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VAN\2021\CÔNG KHAI\Công khai QT 2020\"/>
    </mc:Choice>
  </mc:AlternateContent>
  <bookViews>
    <workbookView xWindow="0" yWindow="0" windowWidth="20490" windowHeight="7650"/>
  </bookViews>
  <sheets>
    <sheet name="96" sheetId="2" r:id="rId1"/>
    <sheet name="97" sheetId="3" r:id="rId2"/>
    <sheet name="98" sheetId="4" r:id="rId3"/>
    <sheet name="99" sheetId="5" r:id="rId4"/>
    <sheet name="100" sheetId="9" r:id="rId5"/>
    <sheet name="101" sheetId="10" r:id="rId6"/>
    <sheet name="102" sheetId="11" r:id="rId7"/>
  </sheets>
  <externalReferences>
    <externalReference r:id="rId8"/>
    <externalReference r:id="rId9"/>
  </externalReferences>
  <definedNames>
    <definedName name="ADP">#REF!</definedName>
    <definedName name="AKHAC">#REF!</definedName>
    <definedName name="ALTINH">#REF!</definedName>
    <definedName name="Anguon" localSheetId="4">'[1]Dt 2001'!#REF!</definedName>
    <definedName name="Anguon" localSheetId="6">'[1]Dt 2001'!#REF!</definedName>
    <definedName name="Anguon">'[1]Dt 2001'!#REF!</definedName>
    <definedName name="ANN">#REF!</definedName>
    <definedName name="ANQD">#REF!</definedName>
    <definedName name="ANQQH" localSheetId="4">'[1]Dt 2001'!#REF!</definedName>
    <definedName name="ANQQH" localSheetId="6">'[1]Dt 2001'!#REF!</definedName>
    <definedName name="ANQQH">'[1]Dt 2001'!#REF!</definedName>
    <definedName name="ANSNN" localSheetId="4">'[1]Dt 2001'!#REF!</definedName>
    <definedName name="ANSNN" localSheetId="6">'[1]Dt 2001'!#REF!</definedName>
    <definedName name="ANSNN">'[1]Dt 2001'!#REF!</definedName>
    <definedName name="ANSNNxnk" localSheetId="4">'[1]Dt 2001'!#REF!</definedName>
    <definedName name="ANSNNxnk" localSheetId="6">'[1]Dt 2001'!#REF!</definedName>
    <definedName name="ANSNNxnk">'[1]Dt 2001'!#REF!</definedName>
    <definedName name="APC" localSheetId="4">'[1]Dt 2001'!#REF!</definedName>
    <definedName name="APC" localSheetId="6">'[1]Dt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 localSheetId="4">'[1]Dt 2001'!#REF!</definedName>
    <definedName name="NQQH" localSheetId="6">'[1]Dt 2001'!#REF!</definedName>
    <definedName name="NQQH">'[1]Dt 2001'!#REF!</definedName>
    <definedName name="NSNN" localSheetId="4">'[1]Dt 2001'!#REF!</definedName>
    <definedName name="NSNN" localSheetId="6">'[1]Dt 2001'!#REF!</definedName>
    <definedName name="NSNN">'[1]Dt 2001'!#REF!</definedName>
    <definedName name="PC" localSheetId="4">'[1]Dt 2001'!#REF!</definedName>
    <definedName name="PC" localSheetId="6">'[1]Dt 2001'!#REF!</definedName>
    <definedName name="PC">'[1]Dt 2001'!#REF!</definedName>
    <definedName name="Phan_cap">#REF!</definedName>
    <definedName name="Phi_le_phi">#REF!</definedName>
    <definedName name="_xlnm.Print_Area" localSheetId="4">'100'!$A$1:$AC$73</definedName>
    <definedName name="_xlnm.Print_Area" localSheetId="5">'101'!$A$1:$T$23</definedName>
    <definedName name="_xlnm.Print_Area" localSheetId="6">'102'!$A$1:$BA$29</definedName>
    <definedName name="_xlnm.Print_Area" localSheetId="0">'96'!$A$1:$E$29</definedName>
    <definedName name="_xlnm.Print_Area" localSheetId="1">'97'!$A$1:$H$46</definedName>
    <definedName name="_xlnm.Print_Area" localSheetId="2">'98'!$A$1:$K$31</definedName>
    <definedName name="_xlnm.Print_Area" localSheetId="3">'99'!$A$1:$E$45</definedName>
    <definedName name="_xlnm.Print_Area">#REF!</definedName>
    <definedName name="PRINT_AREA_MI" localSheetId="4">#REF!</definedName>
    <definedName name="PRINT_AREA_MI" localSheetId="6">#REF!</definedName>
    <definedName name="PRINT_AREA_MI">#REF!</definedName>
    <definedName name="_xlnm.Print_Titles" localSheetId="4">'100'!$7:$12</definedName>
    <definedName name="_xlnm.Print_Titles" localSheetId="5">'101'!$7:$15</definedName>
    <definedName name="_xlnm.Print_Titles" localSheetId="6">'102'!$8:$13</definedName>
    <definedName name="TW">#REF!</definedName>
  </definedNames>
  <calcPr calcId="162913"/>
</workbook>
</file>

<file path=xl/calcChain.xml><?xml version="1.0" encoding="utf-8"?>
<calcChain xmlns="http://schemas.openxmlformats.org/spreadsheetml/2006/main">
  <c r="V65" i="9" l="1"/>
  <c r="W65" i="9"/>
  <c r="X65" i="9"/>
  <c r="Y65" i="9"/>
  <c r="Z65" i="9"/>
  <c r="AA65" i="9"/>
  <c r="AB65" i="9"/>
  <c r="AC65" i="9"/>
  <c r="V66" i="9"/>
  <c r="W66" i="9"/>
  <c r="X66" i="9"/>
  <c r="Y66" i="9"/>
  <c r="Z66" i="9"/>
  <c r="AA66" i="9"/>
  <c r="AB66" i="9"/>
  <c r="AC66" i="9"/>
  <c r="D14" i="9"/>
  <c r="E14" i="9"/>
  <c r="F14" i="9"/>
  <c r="G14" i="9"/>
  <c r="H14" i="9"/>
  <c r="I14" i="9"/>
  <c r="J14" i="9"/>
  <c r="K14" i="9"/>
  <c r="L14" i="9"/>
  <c r="M14" i="9"/>
  <c r="N14" i="9"/>
  <c r="O14" i="9"/>
  <c r="P14" i="9"/>
  <c r="Q14" i="9"/>
  <c r="R14" i="9"/>
  <c r="S14" i="9"/>
  <c r="T14" i="9"/>
  <c r="U14" i="9"/>
  <c r="C14" i="9"/>
  <c r="E21" i="5"/>
  <c r="E12" i="4"/>
  <c r="G36" i="3"/>
  <c r="H36" i="3"/>
  <c r="H39" i="3"/>
  <c r="G39" i="3"/>
  <c r="BA29" i="11" l="1"/>
  <c r="AZ29" i="11"/>
  <c r="AX29" i="11"/>
  <c r="AT29" i="11"/>
  <c r="AS29" i="11"/>
  <c r="AQ29" i="11"/>
  <c r="AP29" i="11"/>
  <c r="AH29" i="11"/>
  <c r="AE29" i="11"/>
  <c r="AD29" i="11" s="1"/>
  <c r="AA29" i="11"/>
  <c r="X29" i="11"/>
  <c r="V29" i="11"/>
  <c r="Q29" i="11"/>
  <c r="O29" i="11" s="1"/>
  <c r="J29" i="11"/>
  <c r="G29" i="11"/>
  <c r="BA28" i="11"/>
  <c r="AZ28" i="11"/>
  <c r="AX28" i="11"/>
  <c r="AW28" i="11"/>
  <c r="AT28" i="11"/>
  <c r="AS28" i="11"/>
  <c r="AQ28" i="11"/>
  <c r="AP28" i="11"/>
  <c r="AN28" i="11"/>
  <c r="BA27" i="11"/>
  <c r="AZ27" i="11"/>
  <c r="AX27" i="11"/>
  <c r="AW27" i="11"/>
  <c r="AT27" i="11"/>
  <c r="AS27" i="11"/>
  <c r="AQ27" i="11"/>
  <c r="AP27" i="11"/>
  <c r="BA26" i="11"/>
  <c r="AZ26" i="11"/>
  <c r="AX26" i="11"/>
  <c r="AW26" i="11"/>
  <c r="AT26" i="11"/>
  <c r="AS26" i="11"/>
  <c r="AQ26" i="11"/>
  <c r="AP26" i="11"/>
  <c r="BA25" i="11"/>
  <c r="AZ25" i="11"/>
  <c r="AX25" i="11"/>
  <c r="AW25" i="11"/>
  <c r="AT25" i="11"/>
  <c r="AS25" i="11"/>
  <c r="AQ25" i="11"/>
  <c r="AP25" i="11"/>
  <c r="BA24" i="11"/>
  <c r="AZ24" i="11"/>
  <c r="AX24" i="11"/>
  <c r="AW24" i="11"/>
  <c r="AT24" i="11"/>
  <c r="AS24" i="11"/>
  <c r="AQ24" i="11"/>
  <c r="AP24" i="11"/>
  <c r="BA23" i="11"/>
  <c r="AZ23" i="11"/>
  <c r="AX23" i="11"/>
  <c r="AW23" i="11"/>
  <c r="AT23" i="11"/>
  <c r="AS23" i="11"/>
  <c r="AQ23" i="11"/>
  <c r="AP23" i="11"/>
  <c r="BA22" i="11"/>
  <c r="AZ22" i="11"/>
  <c r="AX22" i="11"/>
  <c r="AW22" i="11"/>
  <c r="AT22" i="11"/>
  <c r="AS22" i="11"/>
  <c r="AQ22" i="11"/>
  <c r="AP22" i="11"/>
  <c r="AR22" i="11"/>
  <c r="AO22" i="11"/>
  <c r="BA21" i="11"/>
  <c r="AZ21" i="11"/>
  <c r="AX21" i="11"/>
  <c r="AW21" i="11"/>
  <c r="AT21" i="11"/>
  <c r="AS21" i="11"/>
  <c r="AQ21" i="11"/>
  <c r="AP21" i="11"/>
  <c r="AR21" i="11"/>
  <c r="BA20" i="11"/>
  <c r="AZ20" i="11"/>
  <c r="AX20" i="11"/>
  <c r="AW20" i="11"/>
  <c r="AT20" i="11"/>
  <c r="AS20" i="11"/>
  <c r="AQ20" i="11"/>
  <c r="AP20" i="11"/>
  <c r="BA19" i="11"/>
  <c r="AZ19" i="11"/>
  <c r="AX19" i="11"/>
  <c r="AW19" i="11"/>
  <c r="AT19" i="11"/>
  <c r="AS19" i="11"/>
  <c r="AQ19" i="11"/>
  <c r="AP19" i="11"/>
  <c r="AR19" i="11"/>
  <c r="BA18" i="11"/>
  <c r="AZ18" i="11"/>
  <c r="AX18" i="11"/>
  <c r="AW18" i="11"/>
  <c r="AT18" i="11"/>
  <c r="AS18" i="11"/>
  <c r="AQ18" i="11"/>
  <c r="AP18" i="11"/>
  <c r="BA17" i="11"/>
  <c r="AZ17" i="11"/>
  <c r="AX17" i="11"/>
  <c r="AW17" i="11"/>
  <c r="AT17" i="11"/>
  <c r="AS17" i="11"/>
  <c r="AQ17" i="11"/>
  <c r="AP17" i="11"/>
  <c r="AH16" i="11"/>
  <c r="AH15" i="11" s="1"/>
  <c r="AR17" i="11"/>
  <c r="AJ16" i="11"/>
  <c r="AJ15" i="11" s="1"/>
  <c r="AI16" i="11"/>
  <c r="AI15" i="11" s="1"/>
  <c r="AG16" i="11"/>
  <c r="AF16" i="11"/>
  <c r="AE16" i="11"/>
  <c r="AE15" i="11" s="1"/>
  <c r="AC16" i="11"/>
  <c r="AB16" i="11"/>
  <c r="AB15" i="11" s="1"/>
  <c r="AA16" i="11"/>
  <c r="Z16" i="11"/>
  <c r="Z15" i="11" s="1"/>
  <c r="Y16" i="11"/>
  <c r="Y15" i="11" s="1"/>
  <c r="X16" i="11"/>
  <c r="S16" i="11"/>
  <c r="R16" i="11"/>
  <c r="Q16" i="11"/>
  <c r="P16" i="11"/>
  <c r="O16" i="11"/>
  <c r="N16" i="11"/>
  <c r="L16" i="11"/>
  <c r="L15" i="11" s="1"/>
  <c r="K16" i="11"/>
  <c r="J16" i="11"/>
  <c r="J15" i="11" s="1"/>
  <c r="I16" i="11"/>
  <c r="I15" i="11" s="1"/>
  <c r="H16" i="11"/>
  <c r="H15" i="11" s="1"/>
  <c r="G16" i="11"/>
  <c r="G15" i="11" s="1"/>
  <c r="AG15" i="11"/>
  <c r="AF15" i="11"/>
  <c r="AC15" i="11"/>
  <c r="AA15" i="11"/>
  <c r="X15" i="11"/>
  <c r="S15" i="11"/>
  <c r="Q15" i="11"/>
  <c r="K15" i="11"/>
  <c r="AX16" i="11" l="1"/>
  <c r="AZ16" i="11"/>
  <c r="AS15" i="11"/>
  <c r="AO15" i="11"/>
  <c r="P15" i="11"/>
  <c r="AX15" i="11" s="1"/>
  <c r="AQ15" i="11"/>
  <c r="R15" i="11"/>
  <c r="BA15" i="11"/>
  <c r="E29" i="11"/>
  <c r="AW29" i="11"/>
  <c r="O15" i="11"/>
  <c r="AW15" i="11" s="1"/>
  <c r="AY15" i="11"/>
  <c r="AO18" i="11"/>
  <c r="AM18" i="11"/>
  <c r="AO20" i="11"/>
  <c r="AM20" i="11"/>
  <c r="AN22" i="11"/>
  <c r="AR24" i="11"/>
  <c r="AO23" i="11"/>
  <c r="AO25" i="11"/>
  <c r="F29" i="11"/>
  <c r="AR15" i="11"/>
  <c r="AZ15" i="11"/>
  <c r="AO16" i="11"/>
  <c r="AQ16" i="11"/>
  <c r="AS16" i="11"/>
  <c r="AV16" i="11"/>
  <c r="AV17" i="11"/>
  <c r="AV18" i="11"/>
  <c r="AV19" i="11"/>
  <c r="AR20" i="11"/>
  <c r="AV20" i="11"/>
  <c r="AY21" i="11"/>
  <c r="AL22" i="11"/>
  <c r="AV22" i="11"/>
  <c r="AY23" i="11"/>
  <c r="AY24" i="11"/>
  <c r="AY25" i="11"/>
  <c r="AR26" i="11"/>
  <c r="AY26" i="11"/>
  <c r="AO27" i="11"/>
  <c r="AY27" i="11"/>
  <c r="AM28" i="11"/>
  <c r="AO28" i="11"/>
  <c r="AV28" i="11"/>
  <c r="AO29" i="11"/>
  <c r="AY29" i="11"/>
  <c r="AP15" i="11"/>
  <c r="AT15" i="11"/>
  <c r="AP16" i="11"/>
  <c r="AR16" i="11"/>
  <c r="AT16" i="11"/>
  <c r="AW16" i="11"/>
  <c r="AY16" i="11"/>
  <c r="BA16" i="11"/>
  <c r="F16" i="11"/>
  <c r="F15" i="11" s="1"/>
  <c r="AY17" i="11"/>
  <c r="E16" i="11"/>
  <c r="AY18" i="11"/>
  <c r="AY19" i="11"/>
  <c r="AY20" i="11"/>
  <c r="AY22" i="11"/>
  <c r="AR23" i="11"/>
  <c r="AV23" i="11"/>
  <c r="AO24" i="11"/>
  <c r="AV24" i="11"/>
  <c r="AR25" i="11"/>
  <c r="AV25" i="11"/>
  <c r="AO26" i="11"/>
  <c r="AV26" i="11"/>
  <c r="AR27" i="11"/>
  <c r="AV27" i="11"/>
  <c r="AL28" i="11"/>
  <c r="AR28" i="11"/>
  <c r="AY28" i="11"/>
  <c r="AM29" i="11"/>
  <c r="AR29" i="11"/>
  <c r="AN17" i="11"/>
  <c r="AU18" i="11"/>
  <c r="AN19" i="11"/>
  <c r="AU20" i="11"/>
  <c r="AO17" i="11"/>
  <c r="AR18" i="11"/>
  <c r="AO19" i="11"/>
  <c r="AO21" i="11"/>
  <c r="AN21" i="11"/>
  <c r="AU21" i="11"/>
  <c r="AU23" i="11"/>
  <c r="AN24" i="11"/>
  <c r="AU25" i="11"/>
  <c r="AN26" i="11"/>
  <c r="AU27" i="11"/>
  <c r="W16" i="11"/>
  <c r="AN18" i="11"/>
  <c r="AM19" i="11"/>
  <c r="AU19" i="11"/>
  <c r="AN20" i="11"/>
  <c r="AM21" i="11"/>
  <c r="AV21" i="11"/>
  <c r="AM23" i="11"/>
  <c r="AM25" i="11"/>
  <c r="AM27" i="11"/>
  <c r="AK22" i="11"/>
  <c r="AM22" i="11"/>
  <c r="AU22" i="11"/>
  <c r="AN23" i="11"/>
  <c r="AK24" i="11"/>
  <c r="AM24" i="11"/>
  <c r="AU24" i="11"/>
  <c r="AN25" i="11"/>
  <c r="AK26" i="11"/>
  <c r="AM26" i="11"/>
  <c r="AU26" i="11"/>
  <c r="AN27" i="11"/>
  <c r="AK28" i="11"/>
  <c r="AU28" i="11"/>
  <c r="N29" i="11"/>
  <c r="U29" i="11"/>
  <c r="W29" i="11"/>
  <c r="AC73" i="9"/>
  <c r="AB73" i="9"/>
  <c r="AA73" i="9"/>
  <c r="Z73" i="9"/>
  <c r="Y73" i="9"/>
  <c r="X73" i="9"/>
  <c r="W73" i="9"/>
  <c r="K73" i="9"/>
  <c r="V73" i="9" s="1"/>
  <c r="AC72" i="9"/>
  <c r="AB72" i="9"/>
  <c r="Z72" i="9"/>
  <c r="Y72" i="9"/>
  <c r="X72" i="9"/>
  <c r="W72" i="9"/>
  <c r="P72" i="9"/>
  <c r="H72" i="9"/>
  <c r="C72" i="9" s="1"/>
  <c r="AC71" i="9"/>
  <c r="AB71" i="9"/>
  <c r="Z71" i="9"/>
  <c r="Y71" i="9"/>
  <c r="X71" i="9"/>
  <c r="W71" i="9"/>
  <c r="AC70" i="9"/>
  <c r="AB70" i="9"/>
  <c r="Z70" i="9"/>
  <c r="Y70" i="9"/>
  <c r="X70" i="9"/>
  <c r="W70" i="9"/>
  <c r="P70" i="9"/>
  <c r="H70" i="9"/>
  <c r="C70" i="9" s="1"/>
  <c r="AC69" i="9"/>
  <c r="AB69" i="9"/>
  <c r="Z69" i="9"/>
  <c r="Y69" i="9"/>
  <c r="X69" i="9"/>
  <c r="W69" i="9"/>
  <c r="P69" i="9"/>
  <c r="H69" i="9"/>
  <c r="AC68" i="9"/>
  <c r="AB68" i="9"/>
  <c r="Z68" i="9"/>
  <c r="Y68" i="9"/>
  <c r="X68" i="9"/>
  <c r="W68" i="9"/>
  <c r="P68" i="9"/>
  <c r="K68" i="9" s="1"/>
  <c r="H68" i="9"/>
  <c r="C68" i="9"/>
  <c r="AC67" i="9"/>
  <c r="AB67" i="9"/>
  <c r="Z67" i="9"/>
  <c r="Y67" i="9"/>
  <c r="X67" i="9"/>
  <c r="W67" i="9"/>
  <c r="P67" i="9"/>
  <c r="K67" i="9"/>
  <c r="H67" i="9"/>
  <c r="C67" i="9" s="1"/>
  <c r="AB64" i="9"/>
  <c r="Z64" i="9"/>
  <c r="Y64" i="9"/>
  <c r="X64" i="9"/>
  <c r="W64" i="9"/>
  <c r="AC64" i="9"/>
  <c r="Z63" i="9"/>
  <c r="Y63" i="9"/>
  <c r="X63" i="9"/>
  <c r="W63" i="9"/>
  <c r="AC63" i="9"/>
  <c r="AA63" i="9"/>
  <c r="AB63" i="9"/>
  <c r="Z62" i="9"/>
  <c r="Y62" i="9"/>
  <c r="X62" i="9"/>
  <c r="W62" i="9"/>
  <c r="AC62" i="9"/>
  <c r="AB62" i="9"/>
  <c r="AA62" i="9"/>
  <c r="Z61" i="9"/>
  <c r="Y61" i="9"/>
  <c r="X61" i="9"/>
  <c r="W61" i="9"/>
  <c r="AC61" i="9"/>
  <c r="AB61" i="9"/>
  <c r="Z60" i="9"/>
  <c r="Y60" i="9"/>
  <c r="X60" i="9"/>
  <c r="W60" i="9"/>
  <c r="AC60" i="9"/>
  <c r="AB60" i="9"/>
  <c r="Z59" i="9"/>
  <c r="Y59" i="9"/>
  <c r="X59" i="9"/>
  <c r="W59" i="9"/>
  <c r="AC59" i="9"/>
  <c r="AA59" i="9"/>
  <c r="AB59" i="9"/>
  <c r="AB58" i="9"/>
  <c r="Z58" i="9"/>
  <c r="Y58" i="9"/>
  <c r="X58" i="9"/>
  <c r="W58" i="9"/>
  <c r="AC58" i="9"/>
  <c r="AC57" i="9"/>
  <c r="AB57" i="9"/>
  <c r="Z57" i="9"/>
  <c r="Y57" i="9"/>
  <c r="W57" i="9"/>
  <c r="AC56" i="9"/>
  <c r="AB56" i="9"/>
  <c r="Z56" i="9"/>
  <c r="Y56" i="9"/>
  <c r="W56" i="9"/>
  <c r="AC55" i="9"/>
  <c r="AB55" i="9"/>
  <c r="Z55" i="9"/>
  <c r="Y55" i="9"/>
  <c r="W55" i="9"/>
  <c r="AC54" i="9"/>
  <c r="AB54" i="9"/>
  <c r="Z54" i="9"/>
  <c r="Y54" i="9"/>
  <c r="W54" i="9"/>
  <c r="AC53" i="9"/>
  <c r="AB53" i="9"/>
  <c r="Z53" i="9"/>
  <c r="Y53" i="9"/>
  <c r="W53" i="9"/>
  <c r="AC52" i="9"/>
  <c r="AB52" i="9"/>
  <c r="Z52" i="9"/>
  <c r="Y52" i="9"/>
  <c r="W52" i="9"/>
  <c r="AC51" i="9"/>
  <c r="AB51" i="9"/>
  <c r="Z51" i="9"/>
  <c r="Y51" i="9"/>
  <c r="W51" i="9"/>
  <c r="AC50" i="9"/>
  <c r="AB50" i="9"/>
  <c r="Z50" i="9"/>
  <c r="Y50" i="9"/>
  <c r="W50" i="9"/>
  <c r="AC49" i="9"/>
  <c r="AB49" i="9"/>
  <c r="Z49" i="9"/>
  <c r="Y49" i="9"/>
  <c r="W49" i="9"/>
  <c r="AC48" i="9"/>
  <c r="AB48" i="9"/>
  <c r="Z48" i="9"/>
  <c r="Y48" i="9"/>
  <c r="W48" i="9"/>
  <c r="AC47" i="9"/>
  <c r="AB47" i="9"/>
  <c r="Z47" i="9"/>
  <c r="Y47" i="9"/>
  <c r="W47" i="9"/>
  <c r="AC46" i="9"/>
  <c r="AB46" i="9"/>
  <c r="Z46" i="9"/>
  <c r="Y46" i="9"/>
  <c r="W46" i="9"/>
  <c r="AC45" i="9"/>
  <c r="AB45" i="9"/>
  <c r="Z45" i="9"/>
  <c r="Y45" i="9"/>
  <c r="W45" i="9"/>
  <c r="AC44" i="9"/>
  <c r="AB44" i="9"/>
  <c r="Z44" i="9"/>
  <c r="Y44" i="9"/>
  <c r="W44" i="9"/>
  <c r="AC43" i="9"/>
  <c r="AB43" i="9"/>
  <c r="Z43" i="9"/>
  <c r="Y43" i="9"/>
  <c r="W43" i="9"/>
  <c r="AC42" i="9"/>
  <c r="AB42" i="9"/>
  <c r="Z42" i="9"/>
  <c r="Y42" i="9"/>
  <c r="W42" i="9"/>
  <c r="AC41" i="9"/>
  <c r="AB41" i="9"/>
  <c r="Z41" i="9"/>
  <c r="Y41" i="9"/>
  <c r="W41" i="9"/>
  <c r="AC40" i="9"/>
  <c r="Z40" i="9"/>
  <c r="Y40" i="9"/>
  <c r="W40" i="9"/>
  <c r="AB40" i="9"/>
  <c r="AC39" i="9"/>
  <c r="AB39" i="9"/>
  <c r="Z39" i="9"/>
  <c r="Y39" i="9"/>
  <c r="W39" i="9"/>
  <c r="AC38" i="9"/>
  <c r="AB38" i="9"/>
  <c r="Z38" i="9"/>
  <c r="Y38" i="9"/>
  <c r="W38" i="9"/>
  <c r="AC37" i="9"/>
  <c r="AB37" i="9"/>
  <c r="Z37" i="9"/>
  <c r="Y37" i="9"/>
  <c r="W37" i="9"/>
  <c r="AC36" i="9"/>
  <c r="AB36" i="9"/>
  <c r="Z36" i="9"/>
  <c r="Y36" i="9"/>
  <c r="W36" i="9"/>
  <c r="AC35" i="9"/>
  <c r="AB35" i="9"/>
  <c r="Z35" i="9"/>
  <c r="Y35" i="9"/>
  <c r="W35" i="9"/>
  <c r="AC34" i="9"/>
  <c r="AB34" i="9"/>
  <c r="Z34" i="9"/>
  <c r="Y34" i="9"/>
  <c r="W34" i="9"/>
  <c r="AC33" i="9"/>
  <c r="AB33" i="9"/>
  <c r="Z33" i="9"/>
  <c r="Y33" i="9"/>
  <c r="W33" i="9"/>
  <c r="AB32" i="9"/>
  <c r="Z32" i="9"/>
  <c r="Y32" i="9"/>
  <c r="W32" i="9"/>
  <c r="AC32" i="9"/>
  <c r="AC31" i="9"/>
  <c r="AB31" i="9"/>
  <c r="Z31" i="9"/>
  <c r="Y31" i="9"/>
  <c r="W31" i="9"/>
  <c r="AC30" i="9"/>
  <c r="AB30" i="9"/>
  <c r="Z30" i="9"/>
  <c r="Y30" i="9"/>
  <c r="W30" i="9"/>
  <c r="AA30" i="9"/>
  <c r="AC29" i="9"/>
  <c r="AB29" i="9"/>
  <c r="Z29" i="9"/>
  <c r="Y29" i="9"/>
  <c r="W29" i="9"/>
  <c r="AA29" i="9"/>
  <c r="AC28" i="9"/>
  <c r="AB28" i="9"/>
  <c r="Z28" i="9"/>
  <c r="Y28" i="9"/>
  <c r="W28" i="9"/>
  <c r="AA28" i="9"/>
  <c r="AC27" i="9"/>
  <c r="AB27" i="9"/>
  <c r="Z27" i="9"/>
  <c r="Y27" i="9"/>
  <c r="X27" i="9"/>
  <c r="W27" i="9"/>
  <c r="AC26" i="9"/>
  <c r="AB26" i="9"/>
  <c r="Z26" i="9"/>
  <c r="Y26" i="9"/>
  <c r="W26" i="9"/>
  <c r="AA26" i="9"/>
  <c r="AC25" i="9"/>
  <c r="AB25" i="9"/>
  <c r="Z25" i="9"/>
  <c r="Y25" i="9"/>
  <c r="W25" i="9"/>
  <c r="AA25" i="9"/>
  <c r="AC24" i="9"/>
  <c r="AB24" i="9"/>
  <c r="Z24" i="9"/>
  <c r="Y24" i="9"/>
  <c r="W24" i="9"/>
  <c r="AA24" i="9"/>
  <c r="AC23" i="9"/>
  <c r="AB23" i="9"/>
  <c r="Z23" i="9"/>
  <c r="Y23" i="9"/>
  <c r="W23" i="9"/>
  <c r="AA23" i="9"/>
  <c r="AC22" i="9"/>
  <c r="AB22" i="9"/>
  <c r="Z22" i="9"/>
  <c r="Y22" i="9"/>
  <c r="W22" i="9"/>
  <c r="AA22" i="9"/>
  <c r="AC21" i="9"/>
  <c r="AB21" i="9"/>
  <c r="Z21" i="9"/>
  <c r="Y21" i="9"/>
  <c r="W21" i="9"/>
  <c r="AA21" i="9"/>
  <c r="AC20" i="9"/>
  <c r="AB20" i="9"/>
  <c r="Z20" i="9"/>
  <c r="Y20" i="9"/>
  <c r="W20" i="9"/>
  <c r="AC19" i="9"/>
  <c r="AB19" i="9"/>
  <c r="Z19" i="9"/>
  <c r="Y19" i="9"/>
  <c r="W19" i="9"/>
  <c r="AC18" i="9"/>
  <c r="AB18" i="9"/>
  <c r="Z18" i="9"/>
  <c r="Y18" i="9"/>
  <c r="W18" i="9"/>
  <c r="AC17" i="9"/>
  <c r="AB17" i="9"/>
  <c r="Z17" i="9"/>
  <c r="Y17" i="9"/>
  <c r="W17" i="9"/>
  <c r="AC16" i="9"/>
  <c r="AB16" i="9"/>
  <c r="Z16" i="9"/>
  <c r="Y16" i="9"/>
  <c r="W16" i="9"/>
  <c r="AC15" i="9"/>
  <c r="AB15" i="9"/>
  <c r="Z15" i="9"/>
  <c r="Y15" i="9"/>
  <c r="W15" i="9"/>
  <c r="R13" i="9"/>
  <c r="AB14" i="9"/>
  <c r="Q13" i="9"/>
  <c r="P13" i="9"/>
  <c r="O13" i="9"/>
  <c r="N13" i="9"/>
  <c r="L13" i="9"/>
  <c r="J13" i="9"/>
  <c r="I13" i="9"/>
  <c r="G13" i="9"/>
  <c r="F13" i="9"/>
  <c r="D13" i="9"/>
  <c r="D27" i="5"/>
  <c r="E27" i="5" s="1"/>
  <c r="C27" i="5"/>
  <c r="E30" i="5"/>
  <c r="E31" i="5"/>
  <c r="E32" i="5"/>
  <c r="E34" i="5"/>
  <c r="E35" i="5"/>
  <c r="E36" i="5"/>
  <c r="E37" i="5"/>
  <c r="E38" i="5"/>
  <c r="E39" i="5"/>
  <c r="E40" i="5"/>
  <c r="E41" i="5"/>
  <c r="E29" i="5"/>
  <c r="E24" i="5"/>
  <c r="E23" i="5"/>
  <c r="E19" i="5"/>
  <c r="D14" i="5"/>
  <c r="H12" i="4"/>
  <c r="AA72" i="9" l="1"/>
  <c r="E15" i="11"/>
  <c r="AN29" i="11"/>
  <c r="K72" i="9"/>
  <c r="M13" i="9"/>
  <c r="E13" i="9"/>
  <c r="M16" i="11"/>
  <c r="M29" i="11"/>
  <c r="N15" i="11"/>
  <c r="AV15" i="11" s="1"/>
  <c r="AL24" i="11"/>
  <c r="AL20" i="11"/>
  <c r="AK20" i="11"/>
  <c r="U16" i="11"/>
  <c r="AL18" i="11"/>
  <c r="AK18" i="11"/>
  <c r="AM17" i="11"/>
  <c r="V16" i="11"/>
  <c r="C16" i="11"/>
  <c r="D16" i="11"/>
  <c r="AL21" i="11"/>
  <c r="AK21" i="11"/>
  <c r="AL19" i="11"/>
  <c r="AL17" i="11"/>
  <c r="T29" i="11"/>
  <c r="D29" i="11"/>
  <c r="C29" i="11" s="1"/>
  <c r="AL27" i="11"/>
  <c r="AK27" i="11"/>
  <c r="AL25" i="11"/>
  <c r="AK25" i="11"/>
  <c r="AL23" i="11"/>
  <c r="AK23" i="11"/>
  <c r="AV29" i="11"/>
  <c r="AL26" i="11"/>
  <c r="AK19" i="11"/>
  <c r="AU17" i="11"/>
  <c r="AD16" i="11"/>
  <c r="AN16" i="11"/>
  <c r="W15" i="11"/>
  <c r="AN15" i="11" s="1"/>
  <c r="V71" i="9"/>
  <c r="X34" i="9"/>
  <c r="X47" i="9"/>
  <c r="X49" i="9"/>
  <c r="X51" i="9"/>
  <c r="X53" i="9"/>
  <c r="X55" i="9"/>
  <c r="X57" i="9"/>
  <c r="X33" i="9"/>
  <c r="X40" i="9"/>
  <c r="X44" i="9"/>
  <c r="X46" i="9"/>
  <c r="X48" i="9"/>
  <c r="X50" i="9"/>
  <c r="X52" i="9"/>
  <c r="X54" i="9"/>
  <c r="X56" i="9"/>
  <c r="W13" i="9"/>
  <c r="Y13" i="9"/>
  <c r="AC13" i="9"/>
  <c r="W14" i="9"/>
  <c r="Y14" i="9"/>
  <c r="AC14" i="9"/>
  <c r="AA15" i="9"/>
  <c r="AA16" i="9"/>
  <c r="V17" i="9"/>
  <c r="X17" i="9"/>
  <c r="AA18" i="9"/>
  <c r="AA19" i="9"/>
  <c r="V20" i="9"/>
  <c r="AA20" i="9"/>
  <c r="X13" i="9"/>
  <c r="Z13" i="9"/>
  <c r="AB13" i="9"/>
  <c r="X14" i="9"/>
  <c r="Z14" i="9"/>
  <c r="X15" i="9"/>
  <c r="X16" i="9"/>
  <c r="AA17" i="9"/>
  <c r="AA31" i="9"/>
  <c r="V32" i="9"/>
  <c r="AA32" i="9"/>
  <c r="X35" i="9"/>
  <c r="X36" i="9"/>
  <c r="X37" i="9"/>
  <c r="X38" i="9"/>
  <c r="X39" i="9"/>
  <c r="X41" i="9"/>
  <c r="X42" i="9"/>
  <c r="V67" i="9"/>
  <c r="V68" i="9"/>
  <c r="V72" i="9"/>
  <c r="X18" i="9"/>
  <c r="X19" i="9"/>
  <c r="X20" i="9"/>
  <c r="X21" i="9"/>
  <c r="X22" i="9"/>
  <c r="X23" i="9"/>
  <c r="X24" i="9"/>
  <c r="X25" i="9"/>
  <c r="X26" i="9"/>
  <c r="AA27" i="9"/>
  <c r="X28" i="9"/>
  <c r="X29" i="9"/>
  <c r="X30" i="9"/>
  <c r="V31" i="9"/>
  <c r="X32" i="9"/>
  <c r="AA33" i="9"/>
  <c r="V34" i="9"/>
  <c r="AA34" i="9"/>
  <c r="AA35" i="9"/>
  <c r="AA36" i="9"/>
  <c r="AA37" i="9"/>
  <c r="AA38" i="9"/>
  <c r="AA39" i="9"/>
  <c r="AA41" i="9"/>
  <c r="AA42" i="9"/>
  <c r="AA43" i="9"/>
  <c r="AA44" i="9"/>
  <c r="V45" i="9"/>
  <c r="AA45" i="9"/>
  <c r="AA46" i="9"/>
  <c r="V47" i="9"/>
  <c r="AA47" i="9"/>
  <c r="AA48" i="9"/>
  <c r="V49" i="9"/>
  <c r="AA49" i="9"/>
  <c r="AA50" i="9"/>
  <c r="V51" i="9"/>
  <c r="AA51" i="9"/>
  <c r="AA52" i="9"/>
  <c r="V53" i="9"/>
  <c r="AA53" i="9"/>
  <c r="AA54" i="9"/>
  <c r="V55" i="9"/>
  <c r="AA55" i="9"/>
  <c r="AA56" i="9"/>
  <c r="V57" i="9"/>
  <c r="AA57" i="9"/>
  <c r="AA67" i="9"/>
  <c r="AA68" i="9"/>
  <c r="AA69" i="9"/>
  <c r="AA70" i="9"/>
  <c r="AA71" i="9"/>
  <c r="V21" i="9"/>
  <c r="V22" i="9"/>
  <c r="V23" i="9"/>
  <c r="V24" i="9"/>
  <c r="V25" i="9"/>
  <c r="V26" i="9"/>
  <c r="V28" i="9"/>
  <c r="V29" i="9"/>
  <c r="V30" i="9"/>
  <c r="V33" i="9"/>
  <c r="V16" i="9"/>
  <c r="V18" i="9"/>
  <c r="V19" i="9"/>
  <c r="V27" i="9"/>
  <c r="X31" i="9"/>
  <c r="V35" i="9"/>
  <c r="V36" i="9"/>
  <c r="V37" i="9"/>
  <c r="V38" i="9"/>
  <c r="V39" i="9"/>
  <c r="V41" i="9"/>
  <c r="V42" i="9"/>
  <c r="X43" i="9"/>
  <c r="V44" i="9"/>
  <c r="X45" i="9"/>
  <c r="V43" i="9"/>
  <c r="V46" i="9"/>
  <c r="V48" i="9"/>
  <c r="V50" i="9"/>
  <c r="V52" i="9"/>
  <c r="V54" i="9"/>
  <c r="V56" i="9"/>
  <c r="AA64" i="9"/>
  <c r="V59" i="9"/>
  <c r="V62" i="9"/>
  <c r="V63" i="9"/>
  <c r="V64" i="9"/>
  <c r="K69" i="9"/>
  <c r="V69" i="9" s="1"/>
  <c r="K70" i="9"/>
  <c r="V70" i="9" s="1"/>
  <c r="A5" i="3"/>
  <c r="C25" i="2"/>
  <c r="AK29" i="11" l="1"/>
  <c r="D15" i="11"/>
  <c r="AU16" i="11"/>
  <c r="AD15" i="11"/>
  <c r="AM16" i="11"/>
  <c r="V15" i="11"/>
  <c r="AM15" i="11" s="1"/>
  <c r="AL16" i="11"/>
  <c r="U15" i="11"/>
  <c r="AL15" i="11" s="1"/>
  <c r="AK17" i="11"/>
  <c r="T16" i="11"/>
  <c r="AL29" i="11"/>
  <c r="C15" i="11"/>
  <c r="M15" i="11"/>
  <c r="AU29" i="11"/>
  <c r="AA61" i="9"/>
  <c r="V61" i="9"/>
  <c r="V60" i="9"/>
  <c r="AA60" i="9"/>
  <c r="AA58" i="9"/>
  <c r="V58" i="9"/>
  <c r="C13" i="9"/>
  <c r="AA40" i="9"/>
  <c r="V15" i="9"/>
  <c r="A5" i="11"/>
  <c r="W14" i="11"/>
  <c r="X14" i="11" s="1"/>
  <c r="Y14" i="11" s="1"/>
  <c r="Z14" i="11" s="1"/>
  <c r="AA14" i="11" s="1"/>
  <c r="AB14" i="11" s="1"/>
  <c r="AC14" i="11" s="1"/>
  <c r="AD14" i="11" s="1"/>
  <c r="AE14" i="11" s="1"/>
  <c r="AF14" i="11" s="1"/>
  <c r="AG14" i="11" s="1"/>
  <c r="AH14" i="11" s="1"/>
  <c r="AI14" i="11" s="1"/>
  <c r="AJ14" i="11" s="1"/>
  <c r="D14" i="11"/>
  <c r="E14" i="11" s="1"/>
  <c r="F14" i="11" s="1"/>
  <c r="G14" i="11" s="1"/>
  <c r="H14" i="11" s="1"/>
  <c r="I14" i="11" s="1"/>
  <c r="J14" i="11" s="1"/>
  <c r="K14" i="11" s="1"/>
  <c r="L14" i="11" s="1"/>
  <c r="M14" i="11" s="1"/>
  <c r="N14" i="11" s="1"/>
  <c r="O14" i="11" s="1"/>
  <c r="P14" i="11" s="1"/>
  <c r="Q14" i="11" s="1"/>
  <c r="R14" i="11" s="1"/>
  <c r="S14" i="11" s="1"/>
  <c r="T14" i="11" s="1"/>
  <c r="A1" i="11"/>
  <c r="K18" i="10"/>
  <c r="K19" i="10"/>
  <c r="K20" i="10"/>
  <c r="K21" i="10"/>
  <c r="K22" i="10"/>
  <c r="K23" i="10"/>
  <c r="K17" i="10"/>
  <c r="E20" i="10"/>
  <c r="C20" i="10" s="1"/>
  <c r="E21" i="10"/>
  <c r="C21" i="10" s="1"/>
  <c r="E22" i="10"/>
  <c r="E23" i="10"/>
  <c r="C23" i="10" s="1"/>
  <c r="E17" i="10"/>
  <c r="C17" i="10" s="1"/>
  <c r="A5" i="10"/>
  <c r="T23" i="10"/>
  <c r="S23" i="10"/>
  <c r="R23" i="10"/>
  <c r="P23" i="10"/>
  <c r="T22" i="10"/>
  <c r="S22" i="10"/>
  <c r="R22" i="10"/>
  <c r="P22" i="10"/>
  <c r="C22" i="10"/>
  <c r="T21" i="10"/>
  <c r="S21" i="10"/>
  <c r="R21" i="10"/>
  <c r="P21" i="10"/>
  <c r="T20" i="10"/>
  <c r="S20" i="10"/>
  <c r="R20" i="10"/>
  <c r="P20" i="10"/>
  <c r="T19" i="10"/>
  <c r="R19" i="10"/>
  <c r="P19" i="10"/>
  <c r="S19" i="10"/>
  <c r="T18" i="10"/>
  <c r="R18" i="10"/>
  <c r="P18" i="10"/>
  <c r="S18" i="10"/>
  <c r="T17" i="10"/>
  <c r="S17" i="10"/>
  <c r="R17" i="10"/>
  <c r="P17" i="10"/>
  <c r="N16" i="10"/>
  <c r="M16" i="10"/>
  <c r="L16" i="10"/>
  <c r="J16" i="10"/>
  <c r="H16" i="10"/>
  <c r="F16" i="10"/>
  <c r="D16" i="10"/>
  <c r="D15" i="10"/>
  <c r="E15" i="10" s="1"/>
  <c r="F15" i="10" s="1"/>
  <c r="G15" i="10" s="1"/>
  <c r="H15" i="10" s="1"/>
  <c r="I15" i="10" s="1"/>
  <c r="J15" i="10" s="1"/>
  <c r="K15" i="10" s="1"/>
  <c r="L15" i="10" s="1"/>
  <c r="M15" i="10" s="1"/>
  <c r="N15" i="10" s="1"/>
  <c r="A5" i="9"/>
  <c r="AD13" i="9"/>
  <c r="D12" i="9"/>
  <c r="E12" i="9" s="1"/>
  <c r="F12" i="9" s="1"/>
  <c r="G12" i="9" s="1"/>
  <c r="H12" i="9" s="1"/>
  <c r="I12" i="9" s="1"/>
  <c r="J12" i="9" s="1"/>
  <c r="K12" i="9" s="1"/>
  <c r="L12" i="9" s="1"/>
  <c r="M12" i="9" s="1"/>
  <c r="N12" i="9" s="1"/>
  <c r="O12" i="9" s="1"/>
  <c r="P12" i="9" s="1"/>
  <c r="Q12" i="9" s="1"/>
  <c r="R12" i="9" s="1"/>
  <c r="S12" i="9" s="1"/>
  <c r="T12" i="9" s="1"/>
  <c r="U12" i="9" s="1"/>
  <c r="E10" i="5"/>
  <c r="E16" i="5"/>
  <c r="D13" i="5"/>
  <c r="D11" i="5" s="1"/>
  <c r="C14" i="5"/>
  <c r="C13" i="5" s="1"/>
  <c r="C11" i="5" s="1"/>
  <c r="A5" i="5"/>
  <c r="J13" i="4"/>
  <c r="J21" i="4"/>
  <c r="K21" i="4"/>
  <c r="J23" i="4"/>
  <c r="K23" i="4"/>
  <c r="E11" i="4"/>
  <c r="E10" i="4" s="1"/>
  <c r="H11" i="4"/>
  <c r="H10" i="4" s="1"/>
  <c r="A5" i="4"/>
  <c r="C31" i="4"/>
  <c r="C30" i="4"/>
  <c r="F25" i="4"/>
  <c r="I21" i="4"/>
  <c r="G14" i="3"/>
  <c r="H14" i="3"/>
  <c r="G17" i="3"/>
  <c r="H17" i="3"/>
  <c r="G18" i="3"/>
  <c r="H18" i="3"/>
  <c r="G23" i="3"/>
  <c r="G24" i="3"/>
  <c r="H24" i="3"/>
  <c r="G25" i="3"/>
  <c r="H25" i="3"/>
  <c r="G26" i="3"/>
  <c r="H26" i="3"/>
  <c r="G29" i="3"/>
  <c r="H29" i="3"/>
  <c r="G31" i="3"/>
  <c r="H31" i="3"/>
  <c r="G32" i="3"/>
  <c r="H32" i="3"/>
  <c r="G34" i="3"/>
  <c r="H34" i="3"/>
  <c r="G35" i="3"/>
  <c r="H35" i="3"/>
  <c r="G41" i="3"/>
  <c r="H41" i="3"/>
  <c r="E22" i="3"/>
  <c r="F22" i="3"/>
  <c r="C22" i="3"/>
  <c r="D16" i="3"/>
  <c r="E16" i="3"/>
  <c r="F16" i="3"/>
  <c r="C16" i="3"/>
  <c r="D13" i="3"/>
  <c r="E13" i="3"/>
  <c r="F13" i="3"/>
  <c r="C13" i="3"/>
  <c r="D22" i="3"/>
  <c r="D20" i="2"/>
  <c r="D19" i="2" s="1"/>
  <c r="D13" i="2"/>
  <c r="C13" i="2"/>
  <c r="E12" i="2"/>
  <c r="E14" i="2"/>
  <c r="E15" i="2"/>
  <c r="E21" i="2"/>
  <c r="C10" i="2"/>
  <c r="C9" i="2" s="1"/>
  <c r="C19" i="2" s="1"/>
  <c r="C20" i="2" s="1"/>
  <c r="E22" i="2" s="1"/>
  <c r="C12" i="3" l="1"/>
  <c r="C11" i="3" s="1"/>
  <c r="C10" i="3" s="1"/>
  <c r="K16" i="10"/>
  <c r="H16" i="3"/>
  <c r="V40" i="9"/>
  <c r="AK16" i="11"/>
  <c r="T15" i="11"/>
  <c r="AK15" i="11" s="1"/>
  <c r="AU15" i="11"/>
  <c r="V14" i="9"/>
  <c r="K13" i="9"/>
  <c r="V13" i="9" s="1"/>
  <c r="AA14" i="9"/>
  <c r="H13" i="9"/>
  <c r="AA13" i="9" s="1"/>
  <c r="E11" i="5"/>
  <c r="E13" i="5"/>
  <c r="E14" i="5"/>
  <c r="K10" i="4"/>
  <c r="H13" i="3"/>
  <c r="G22" i="3"/>
  <c r="G16" i="3"/>
  <c r="G13" i="3"/>
  <c r="E13" i="2"/>
  <c r="E19" i="10"/>
  <c r="E18" i="10"/>
  <c r="C19" i="10"/>
  <c r="T16" i="10"/>
  <c r="P16" i="10"/>
  <c r="R16" i="10"/>
  <c r="G16" i="10"/>
  <c r="I18" i="10"/>
  <c r="C9" i="5"/>
  <c r="D9" i="5"/>
  <c r="K11" i="4"/>
  <c r="I23" i="4"/>
  <c r="D12" i="4"/>
  <c r="G12" i="4"/>
  <c r="I13" i="4"/>
  <c r="D12" i="3"/>
  <c r="D11" i="3" s="1"/>
  <c r="D10" i="3" s="1"/>
  <c r="H22" i="3"/>
  <c r="E12" i="3"/>
  <c r="H23" i="3"/>
  <c r="F12" i="3"/>
  <c r="E19" i="2"/>
  <c r="E20" i="2"/>
  <c r="E9" i="5" l="1"/>
  <c r="I22" i="10"/>
  <c r="O22" i="10" s="1"/>
  <c r="Q22" i="10"/>
  <c r="I20" i="10"/>
  <c r="O20" i="10" s="1"/>
  <c r="Q20" i="10"/>
  <c r="I17" i="10"/>
  <c r="O17" i="10" s="1"/>
  <c r="Q17" i="10"/>
  <c r="S16" i="10"/>
  <c r="I23" i="10"/>
  <c r="O23" i="10" s="1"/>
  <c r="Q23" i="10"/>
  <c r="I21" i="10"/>
  <c r="O21" i="10" s="1"/>
  <c r="Q21" i="10"/>
  <c r="I19" i="10"/>
  <c r="O19" i="10" s="1"/>
  <c r="Q19" i="10"/>
  <c r="I16" i="10"/>
  <c r="C12" i="4"/>
  <c r="F12" i="4"/>
  <c r="G11" i="4"/>
  <c r="J12" i="4"/>
  <c r="H12" i="3"/>
  <c r="F11" i="3"/>
  <c r="G12" i="3"/>
  <c r="E11" i="3"/>
  <c r="C18" i="10" l="1"/>
  <c r="Q18" i="10"/>
  <c r="E16" i="10"/>
  <c r="I12" i="4"/>
  <c r="F11" i="4"/>
  <c r="G10" i="4"/>
  <c r="G11" i="3"/>
  <c r="E10" i="3"/>
  <c r="G10" i="3" s="1"/>
  <c r="H11" i="3"/>
  <c r="F10" i="3"/>
  <c r="H10" i="3" s="1"/>
  <c r="Q16" i="10" l="1"/>
  <c r="C16" i="10"/>
  <c r="O18" i="10"/>
  <c r="F10" i="4"/>
  <c r="O16" i="10" l="1"/>
  <c r="E11" i="2"/>
  <c r="D10" i="2"/>
  <c r="D9" i="2" l="1"/>
  <c r="E9" i="2" s="1"/>
  <c r="E10" i="2"/>
  <c r="C11" i="4"/>
  <c r="I11" i="4" s="1"/>
  <c r="D11" i="4"/>
  <c r="J11" i="4" s="1"/>
  <c r="D10" i="4" l="1"/>
  <c r="J10" i="4" s="1"/>
  <c r="C10" i="4"/>
  <c r="I10" i="4" s="1"/>
</calcChain>
</file>

<file path=xl/comments1.xml><?xml version="1.0" encoding="utf-8"?>
<comments xmlns="http://schemas.openxmlformats.org/spreadsheetml/2006/main">
  <authors>
    <author>Nguyen</author>
  </authors>
  <commentList>
    <comment ref="D10" authorId="0" shapeId="0">
      <text>
        <r>
          <rPr>
            <b/>
            <sz val="14"/>
            <color indexed="81"/>
            <rFont val="Times New Roman"/>
            <family val="1"/>
          </rPr>
          <t xml:space="preserve">Trừ số chuyển nguồn của xã
</t>
        </r>
        <r>
          <rPr>
            <sz val="9"/>
            <color indexed="81"/>
            <rFont val="Tahoma"/>
            <family val="2"/>
          </rPr>
          <t xml:space="preserve">
</t>
        </r>
      </text>
    </comment>
  </commentList>
</comments>
</file>

<file path=xl/sharedStrings.xml><?xml version="1.0" encoding="utf-8"?>
<sst xmlns="http://schemas.openxmlformats.org/spreadsheetml/2006/main" count="566" uniqueCount="279">
  <si>
    <t>Biểu số 96/CK-NSNN</t>
  </si>
  <si>
    <t>(Quyết toán đã được Hội đồng nhân dân phê chuẩn)</t>
  </si>
  <si>
    <t>Đơn vị: Triệu đồng</t>
  </si>
  <si>
    <t>STT</t>
  </si>
  <si>
    <t>Nội dung</t>
  </si>
  <si>
    <t xml:space="preserve">Dự toán </t>
  </si>
  <si>
    <t>Quyết toán</t>
  </si>
  <si>
    <t>So sánh (%)</t>
  </si>
  <si>
    <t>A</t>
  </si>
  <si>
    <t>B</t>
  </si>
  <si>
    <t>3=2/1</t>
  </si>
  <si>
    <t>TỔNG NGUỒN THU NGÂN SÁCH HUYỆN</t>
  </si>
  <si>
    <t>Thu ngân sách huyện được hưởng theo phân cấp</t>
  </si>
  <si>
    <t>-</t>
  </si>
  <si>
    <t>Thu ngân sách huyện hưởng 100%</t>
  </si>
  <si>
    <t xml:space="preserve">Thu ngân sách huyện hưởng từ các khoản thu phân chia </t>
  </si>
  <si>
    <t>Thu bổ sung từ ngân sách cấp tỉnh</t>
  </si>
  <si>
    <t>Thu bổ sung cân đối</t>
  </si>
  <si>
    <t>Thu bổ sung có mục tiêu</t>
  </si>
  <si>
    <t>Thu kết dư</t>
  </si>
  <si>
    <t>Thu chuyển nguồn từ năm trước chuyển sang</t>
  </si>
  <si>
    <t>TỔNG CHI NGÂN SÁCH HUYỆN</t>
  </si>
  <si>
    <t> I</t>
  </si>
  <si>
    <t>Chi cân đối ngân sách huyện</t>
  </si>
  <si>
    <t> 1</t>
  </si>
  <si>
    <t>Chi đầu tư phát triển</t>
  </si>
  <si>
    <t>Chi thường xuyên</t>
  </si>
  <si>
    <t>Dự phòng ngân sách</t>
  </si>
  <si>
    <t>Chi tạo nguồn, điều chỉnh tiền lương</t>
  </si>
  <si>
    <t>II</t>
  </si>
  <si>
    <t>Chi các chương trình mục tiêu</t>
  </si>
  <si>
    <t>Chi các chương trình mục tiêu quốc gia</t>
  </si>
  <si>
    <t>Chi các chương trình mục tiêu, nhiệm vụ</t>
  </si>
  <si>
    <t>III</t>
  </si>
  <si>
    <t>Chi chuyển nguồn sang năm sau</t>
  </si>
  <si>
    <t>Biểu số 97/CK-NSNN</t>
  </si>
  <si>
    <t>Dự toán</t>
  </si>
  <si>
    <t>Tổng thu NSNN</t>
  </si>
  <si>
    <t>Thu NS huyện</t>
  </si>
  <si>
    <t>5=3/1</t>
  </si>
  <si>
    <t>6=4/2</t>
  </si>
  <si>
    <t>TỔNG NGUỒN THU NSNN</t>
  </si>
  <si>
    <t>TỔNG THU CÂN ĐỐI NSNN</t>
  </si>
  <si>
    <t>I</t>
  </si>
  <si>
    <t>Thu nội địa</t>
  </si>
  <si>
    <t xml:space="preserve">Thu từ khu vực DNNN do Trung ương quản lý </t>
  </si>
  <si>
    <t xml:space="preserve">Thu từ khu vực DNNN do Địa phương quản lý </t>
  </si>
  <si>
    <t xml:space="preserve">Thu từ khu vực doanh nghiệp có vốn đầu tư nước ngoài </t>
  </si>
  <si>
    <t xml:space="preserve">Thu từ khu vực kinh tế ngoài quốc doanh </t>
  </si>
  <si>
    <t>Thuế thu nhập cá nhân</t>
  </si>
  <si>
    <t>Thuế bảo vệ môi trường</t>
  </si>
  <si>
    <t>Lệ phí trước bạ</t>
  </si>
  <si>
    <t>Thu phí, lệ phí</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</si>
  <si>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</si>
  <si>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</si>
  <si>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</si>
  <si>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</si>
  <si>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</si>
  <si>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 xml:space="preserve">Thu từ hoạt động xổ số kiến thiết </t>
  </si>
  <si>
    <t>Thu tiền cấp quyền khai thác khoáng sản</t>
  </si>
  <si>
    <t>Thu khác ngân sách</t>
  </si>
  <si>
    <t>Thu từ quỹ đất công ích, hoa lợi công sản khác</t>
  </si>
  <si>
    <t>Thu viện trợ</t>
  </si>
  <si>
    <t>THU KẾT DƯ NĂM TRƯỚC</t>
  </si>
  <si>
    <t>C</t>
  </si>
  <si>
    <t>THU CHUYỂN NGUỒN TỪ NĂM TRƯỚC CHUYỂN SANG</t>
  </si>
  <si>
    <t>Biểu số 98/CK-NSNN</t>
  </si>
  <si>
    <t>Bao gồm</t>
  </si>
  <si>
    <t>Ngân sách cấp huyện</t>
  </si>
  <si>
    <t>Ngân sách xã</t>
  </si>
  <si>
    <t>Ngân sách huyện</t>
  </si>
  <si>
    <t xml:space="preserve">Ngân sách xã </t>
  </si>
  <si>
    <t>1=2+3</t>
  </si>
  <si>
    <t>4=5+6</t>
  </si>
  <si>
    <t>7=4/1</t>
  </si>
  <si>
    <t>8=5/2</t>
  </si>
  <si>
    <t>9=6/3</t>
  </si>
  <si>
    <t>CHI CÂN ĐỐI NGÂN SÁCH HUYỆN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</si>
  <si>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</si>
  <si>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</si>
  <si>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</si>
  <si>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</si>
  <si>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</si>
  <si>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</si>
  <si>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</si>
  <si>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phát triển khác</t>
  </si>
  <si>
    <t>Trong đó:</t>
  </si>
  <si>
    <t>IV</t>
  </si>
  <si>
    <t>CHI CÁC CHƯƠNG TRÌNH MỤC TIÊU</t>
  </si>
  <si>
    <t>CHI CHUYỂN NGUỒN SANG NĂM SAU</t>
  </si>
  <si>
    <t>Biểu số 99/CK-NSNN</t>
  </si>
  <si>
    <t>CHI NGÂN SÁCH CẤP HUYỆN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</si>
  <si>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</si>
  <si>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</si>
  <si>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</si>
  <si>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</si>
  <si>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</si>
  <si>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</si>
  <si>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</si>
  <si>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</si>
  <si>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</si>
  <si>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</si>
  <si>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</si>
  <si>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</si>
  <si>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</si>
  <si>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</si>
  <si>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</si>
  <si>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</si>
  <si>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</si>
  <si>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</si>
  <si>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TỔNG SỐ</t>
  </si>
  <si>
    <t>CHI CHUYỂN NGUỒN SANG NGÂN SÁCH NĂM SAU</t>
  </si>
  <si>
    <t>CÁC CƠ QUAN, TỔ CHỨC</t>
  </si>
  <si>
    <t>CHI TẠO NGUỒN, ĐIỀU CHỈNH TIỀN LƯƠNG</t>
  </si>
  <si>
    <t>V</t>
  </si>
  <si>
    <t>Biểu số 101/CK-NSNN</t>
  </si>
  <si>
    <t>Tên đơn vị</t>
  </si>
  <si>
    <t>Tổng số</t>
  </si>
  <si>
    <t>Bổ sung có mục tiêu</t>
  </si>
  <si>
    <t>13=7/1</t>
  </si>
  <si>
    <t>14=8/2</t>
  </si>
  <si>
    <t>15=9/3</t>
  </si>
  <si>
    <t>16=10/4</t>
  </si>
  <si>
    <t>17=11/5</t>
  </si>
  <si>
    <t>18=12/6</t>
  </si>
  <si>
    <t>Biểu số 102/CK-NSNN</t>
  </si>
  <si>
    <t>Trong đó</t>
  </si>
  <si>
    <t>Đầu tư phát triển</t>
  </si>
  <si>
    <t>Kinh phí sự nghiệp</t>
  </si>
  <si>
    <t>UBND HUYỆN KON RẪY</t>
  </si>
  <si>
    <t>Chi nộp ngân sách cấp trên</t>
  </si>
  <si>
    <t>Thuế giá trị gia tăng</t>
  </si>
  <si>
    <t>Thuế thu nhập doanh nghiệp</t>
  </si>
  <si>
    <t>Thuế tài nguyên</t>
  </si>
  <si>
    <t>Thu khác</t>
  </si>
  <si>
    <t>Thuế tiêu thụ đặt biệt</t>
  </si>
  <si>
    <t>Thuế môn bài</t>
  </si>
  <si>
    <t>Thuế chuyển quyền sử dụng đất</t>
  </si>
  <si>
    <t xml:space="preserve">Thu tại xã </t>
  </si>
  <si>
    <t>CHI NỘP NGÂN SÁCH CẤP TRÊN</t>
  </si>
  <si>
    <t>D</t>
  </si>
  <si>
    <t>TỔNG CHI NSĐP</t>
  </si>
  <si>
    <t>CHI BỔ SUNG CHO NGÂN SÁCH CẤP DƯỚI</t>
  </si>
  <si>
    <t>Chi an ninh và trật tự an toàn xã hội</t>
  </si>
  <si>
    <t>Chi bổ sung quỹ dự trữ tài chính</t>
  </si>
  <si>
    <t>VI</t>
  </si>
  <si>
    <t xml:space="preserve">CHI CHUYỂN NGUỒN SANG NĂM SAU </t>
  </si>
  <si>
    <t>Dự toán (1)</t>
  </si>
  <si>
    <t>Chi chương trình MTQG</t>
  </si>
  <si>
    <t>Chi bổ sung cho ngân sách cấp dưới</t>
  </si>
  <si>
    <t>Chi chuyển nguồn sang ngân sách năm sau</t>
  </si>
  <si>
    <t>Chi CT MTQG</t>
  </si>
  <si>
    <t>20=9/1</t>
  </si>
  <si>
    <t>21=10/2</t>
  </si>
  <si>
    <t>22=11/3</t>
  </si>
  <si>
    <t>23=12/4</t>
  </si>
  <si>
    <t>24=13/5</t>
  </si>
  <si>
    <t>25=14/6</t>
  </si>
  <si>
    <t>26=15/7</t>
  </si>
  <si>
    <t>27=16/8</t>
  </si>
  <si>
    <t>Văn phòng HĐND&amp;UBND huyện</t>
  </si>
  <si>
    <t>Hội chữ thập đỏ</t>
  </si>
  <si>
    <t>Phòng Giáo dục &amp; Đào tạo</t>
  </si>
  <si>
    <t>Sự nghiệp Giáo dục &amp; Đào tạo</t>
  </si>
  <si>
    <t>Phòng Nội vụ</t>
  </si>
  <si>
    <t>Phòng Lao động - Thương binh &amp; Xã hội</t>
  </si>
  <si>
    <t>Phòng Tài chính - Kế hoạch</t>
  </si>
  <si>
    <t>Phòng Văn hóa - Thông tin</t>
  </si>
  <si>
    <t>Trung tâm chính trị</t>
  </si>
  <si>
    <t>Trung tâm Môi trường &amp; Dịch vụ đô thị</t>
  </si>
  <si>
    <t>Trung tâm GDNN - GDTX</t>
  </si>
  <si>
    <t>Đài Truyền thanh - Truyền hình</t>
  </si>
  <si>
    <t>Phòng Kinh tế - Hạ tầng</t>
  </si>
  <si>
    <t>Thanh tra huyện</t>
  </si>
  <si>
    <t>Phòng Dân tộc</t>
  </si>
  <si>
    <t>Phòng Tư pháp</t>
  </si>
  <si>
    <t>Phòng Y tế</t>
  </si>
  <si>
    <t>Phòng Nông nghiệp &amp; PTNT</t>
  </si>
  <si>
    <t>Trạm khuyến nông</t>
  </si>
  <si>
    <t>Phòng Tài nguyên - Môi trường</t>
  </si>
  <si>
    <t>Ủy ban MTTQ VN</t>
  </si>
  <si>
    <t>Huyện đoàn</t>
  </si>
  <si>
    <t>Hội liên hiệp phụ nữ</t>
  </si>
  <si>
    <t>Hội nông dân</t>
  </si>
  <si>
    <t>Hội cựu chiến binh</t>
  </si>
  <si>
    <t>Ban quản lý dự án đầu tư xây dựng</t>
  </si>
  <si>
    <t>Văn phòng Huyện ủy</t>
  </si>
  <si>
    <t>Hội khuyến học</t>
  </si>
  <si>
    <t>Hội nạn nhân CĐMDC</t>
  </si>
  <si>
    <t>Hội cựu giáo chức</t>
  </si>
  <si>
    <t>Hạt kiểm lâm</t>
  </si>
  <si>
    <t>Chi cục thống kê</t>
  </si>
  <si>
    <t>Công an</t>
  </si>
  <si>
    <t>Huyện đội</t>
  </si>
  <si>
    <t>Hội người cao tuổi</t>
  </si>
  <si>
    <t>Hội thanh niên xung phong</t>
  </si>
  <si>
    <t>Ngân hàng chính sách xã hội</t>
  </si>
  <si>
    <t>Trường PT DTNT Kon Rẫy</t>
  </si>
  <si>
    <t>Trường THPT Chu Văn An</t>
  </si>
  <si>
    <t>Trung tâm y tế huyện</t>
  </si>
  <si>
    <t>UBND thị trấn Đăk RVe</t>
  </si>
  <si>
    <t>UBND xã Đăk Ruồng</t>
  </si>
  <si>
    <t>UBND xã Đăk Pne</t>
  </si>
  <si>
    <t>UBND xã Tân Lập</t>
  </si>
  <si>
    <t>UBND xã Đăk Tơ Re</t>
  </si>
  <si>
    <t>UBND xã Đăk Tơ Lung</t>
  </si>
  <si>
    <t>UBND xã Đăk Kôi</t>
  </si>
  <si>
    <t>CHI BỔ SUNG CÓ MỤC TIÊU CHO NGÂN SÁCH CẤP DƯỚI (3)</t>
  </si>
  <si>
    <t xml:space="preserve">        (3) Ngân sách xã không có nhiệm vụ chi bổ sung có mục tiêu cho ngân sách cấp dưới.</t>
  </si>
  <si>
    <t>Ghi chú:  - Theo quy định tại Điều 7, Điều 11 và Điều 39 Luật NSNN, Ngân sách huyện, xã không có nhiệm vụ chi nghiên cứu khoa học và công nghệ, chi trả lãi vay, chi bổ sung quỹ dự trữ tài chính.</t>
  </si>
  <si>
    <t xml:space="preserve">       - Chi đầu tư phát triển, chi thường xuyên chi tiết các lĩnh vực theo quy định tại Điều 38 Luật Ngân sách nhà nước.</t>
  </si>
  <si>
    <t>Biểu số 100/CK-NSNN</t>
  </si>
  <si>
    <t>Chi trả nợ lãi do chính quyền địa phương vay</t>
  </si>
  <si>
    <t>S  
T
 T</t>
  </si>
  <si>
    <t>Tên đơn vị (1)</t>
  </si>
  <si>
    <t>Bổ  sung cân đối ngân sách</t>
  </si>
  <si>
    <t>Vốn đầu tư để thực hiện các CTMT, nhiệm vụ</t>
  </si>
  <si>
    <t>Vốn sự nghiệp thực hiện các chế độ, chính sách</t>
  </si>
  <si>
    <t>Vốn thực hiện các CTMT quốc gia</t>
  </si>
  <si>
    <t>UBND thị trấn Đăk Rve</t>
  </si>
  <si>
    <t>UBND xã Đăk Tờ Re</t>
  </si>
  <si>
    <t>ĐVT: Triệu đồng</t>
  </si>
  <si>
    <t>Nội dung   (1)</t>
  </si>
  <si>
    <t>Chương trình MTQG Xây dựng nông thôn mới</t>
  </si>
  <si>
    <t>Chương trình MTQG giảm nghèo bền vững</t>
  </si>
  <si>
    <t>Tổng
số</t>
  </si>
  <si>
    <t>Chia ra</t>
  </si>
  <si>
    <t>Vốn  trong  nước</t>
  </si>
  <si>
    <t>Vốn  ngoài  nước</t>
  </si>
  <si>
    <t>19</t>
  </si>
  <si>
    <t>20</t>
  </si>
  <si>
    <t>35=18/1</t>
  </si>
  <si>
    <t>36=19/2</t>
  </si>
  <si>
    <t>37=20/3</t>
  </si>
  <si>
    <t>38=21/4</t>
  </si>
  <si>
    <t>39=22/5</t>
  </si>
  <si>
    <t>40=23/6</t>
  </si>
  <si>
    <t>41=24/7</t>
  </si>
  <si>
    <t>42=25/8</t>
  </si>
  <si>
    <t>43=26/9</t>
  </si>
  <si>
    <t>44=27/10</t>
  </si>
  <si>
    <t>45=28/11</t>
  </si>
  <si>
    <t>46=29/12</t>
  </si>
  <si>
    <t>47=30/13</t>
  </si>
  <si>
    <t>48=31/14</t>
  </si>
  <si>
    <t>49=32/15</t>
  </si>
  <si>
    <t>50=33/16</t>
  </si>
  <si>
    <t>51=34/17</t>
  </si>
  <si>
    <t>BQL dự án đầu tư xây dựng</t>
  </si>
  <si>
    <t xml:space="preserve">                  Chi Chương trình mục tiêu quốc gia ngân sách xã chi tiết đến từng cơ quan, tổ chức.</t>
  </si>
  <si>
    <t>Chi quốc phòng</t>
  </si>
  <si>
    <t>Chi hoạt động của các cơ quan quản lý nhà nước, Đảng, đoàn thể</t>
  </si>
  <si>
    <t>Chi đảm bảo xã hội</t>
  </si>
  <si>
    <t>Chi  khác</t>
  </si>
  <si>
    <t>CHI TRẢ NỢ LÃI DO CHÍNH QUYỀN ĐỊA PHƯƠNG VAY (2)</t>
  </si>
  <si>
    <t>CHI BỔ SUNG  QUỸ DỰ TRỮ TÀI CHÍNH (2)</t>
  </si>
  <si>
    <t>DỰ PHÒNG NGÂN SÁCH</t>
  </si>
  <si>
    <t>VII</t>
  </si>
  <si>
    <t>VIII</t>
  </si>
  <si>
    <t>CÂN ĐỐI NGÂN SÁCH HUYỆN NĂM 2020</t>
  </si>
  <si>
    <t>(Kèm theo Quyết định số        /QĐ-UBND ngày      /    /2021 của UBND huyện Kon Rẫy)</t>
  </si>
  <si>
    <t>Thu từ ngân sách cấp dưới nộp lên</t>
  </si>
  <si>
    <t>QUYẾT TOÁN NGUỒN THU NGÂN SÁCH NHÀ NƯỚC NĂM 2020</t>
  </si>
  <si>
    <t>QUYẾT TOÁN CHI NGÂN SÁCH HUYỆN, CHI NGÂN SÁCH CẤP HUYỆN
VÀ CHI NGÂN SÁCH XÃ THEO CƠ CẤU CHI NĂM 2020</t>
  </si>
  <si>
    <t>QUYẾT TOÁN CHI NGÂN SÁCH CẤP HUYỆN
THEO TỪNG LĨNH VỰC NĂM 2020</t>
  </si>
  <si>
    <t>QUYẾT TOÁN CHI NGÂN SÁCH CẤP HUYỆN CHO TỪNG CƠ QUAN, TỔ CHỨC THEO LĨNH VỰC NĂM 2020</t>
  </si>
  <si>
    <t>Trung tâm dịch vụ nông nghiệp</t>
  </si>
  <si>
    <t>Trung tâm Văn hóa - TT - DL&amp;TT</t>
  </si>
  <si>
    <t>Kho bạc nhà nước</t>
  </si>
  <si>
    <t>Chi cục Thuế khu vực số 1</t>
  </si>
  <si>
    <t>Viện kiểm sát nhân dân</t>
  </si>
  <si>
    <t>QUYẾT TOÁN CHI BỔ SUNG TỪ NGÂN SÁCH CẤP HUYỆN CHO NGÂN SÁCH TỪNG XÃ NĂM 2020</t>
  </si>
  <si>
    <t>QUYẾT TOÁN CHI CHƯƠNG TRÌNH MỤC TIÊU QUỐC GIA NGÂN SÁCH CẤP HUYỆN VÀ NGÂN SÁCH XÃ NĂM 2020</t>
  </si>
  <si>
    <t>Trung tâm VH-TT-DL&amp;TT</t>
  </si>
  <si>
    <r>
      <t>Chi đầu tư phát triển</t>
    </r>
    <r>
      <rPr>
        <sz val="14"/>
        <rFont val="Times New Roman"/>
        <family val="1"/>
      </rPr>
      <t xml:space="preserve"> (Không kể chương trình MTQG)</t>
    </r>
  </si>
  <si>
    <r>
      <t>Chi thường xuyên</t>
    </r>
    <r>
      <rPr>
        <sz val="14"/>
        <rFont val="Times New Roman"/>
        <family val="1"/>
      </rPr>
      <t xml:space="preserve"> (Không kể chương trình MTQG)</t>
    </r>
  </si>
  <si>
    <r>
      <rPr>
        <b/>
        <i/>
        <sz val="14"/>
        <rFont val="Times New Roman"/>
        <family val="1"/>
      </rPr>
      <t>Ghi chú</t>
    </r>
    <r>
      <rPr>
        <i/>
        <sz val="14"/>
        <rFont val="Times New Roman"/>
        <family val="1"/>
      </rPr>
      <t>:</t>
    </r>
    <r>
      <rPr>
        <i/>
        <sz val="12"/>
        <rFont val="Times New Roman"/>
        <family val="1"/>
      </rPr>
      <t xml:space="preserve"> (1) Bổ sung từ ngân sách tỉnh chi tiết đến từng huyện; bổ sung từ ngân sách huyện chi tiết đến từng xã.</t>
    </r>
  </si>
  <si>
    <r>
      <rPr>
        <i/>
        <sz val="14"/>
        <rFont val="Times New Roman"/>
        <family val="1"/>
      </rPr>
      <t xml:space="preserve"> </t>
    </r>
    <r>
      <rPr>
        <b/>
        <i/>
        <sz val="14"/>
        <rFont val="Times New Roman"/>
        <family val="1"/>
      </rPr>
      <t>Ghi chú</t>
    </r>
    <r>
      <rPr>
        <i/>
        <sz val="12"/>
        <rFont val="Times New Roman"/>
        <family val="1"/>
      </rPr>
      <t>:(1) Chi Chương trình mục tiêu quốc gia ngân sách tỉnh chi tiết đến từng cơ quan, tổ chức và từng huyện. Chi Chương trình mục tiêu quốc gia ngân sách huyện chi tiết đến từng xã.</t>
    </r>
  </si>
  <si>
    <t>Phòng Lao động - TB&amp;XH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</si>
</sst>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00\ _₫_-;\-* #,##0.00\ _₫_-;_-* &quot;-&quot;??\ _₫_-;_-@_-"/>
    <numFmt numFmtId="165" formatCode="_-* #,##0.0\ _₫_-;\-* #,##0.0\ _₫_-;_-* &quot;-&quot;??\ _₫_-;_-@_-"/>
    <numFmt numFmtId="166" formatCode="_-* #,##0\ _₫_-;\-* #,##0\ _₫_-;_-* &quot;-&quot;??\ _₫_-;_-@_-"/>
    <numFmt numFmtId="167" formatCode="_(* #,##0_);_(* \(#,##0\);_(* &quot;-&quot;??_);_(@_)"/>
    <numFmt numFmtId="168" formatCode="###,###"/>
    <numFmt numFmtId="169" formatCode="&quot;$&quot;#,##0;\-&quot;$&quot;#,##0"/>
    <numFmt numFmtId="170" formatCode="#,###;\-#,###;&quot;&quot;;_(@_)"/>
  </numFmts>
  <fonts count="48">
    <font>
      <sz val="11"/>
      <color theme="1"/>
      <name val="Calibri"/>
      <family val="2"/>
      <charset val="163"/>
      <scheme val="minor"/>
    </font>
    <font>
      <sz val="9"/>
      <name val="Times New Roman"/>
      <family val="1"/>
    </font>
    <font>
      <sz val="11"/>
      <color theme="1"/>
      <name val="Calibri"/>
      <family val="2"/>
      <charset val="163"/>
      <scheme val="minor"/>
    </font>
    <font>
      <b/>
      <sz val="12"/>
      <name val="Times New Roman"/>
      <family val="1"/>
    </font>
    <font>
      <sz val="12"/>
      <name val="Times New Roman"/>
      <family val="1"/>
    </font>
    <font>
      <sz val="12"/>
      <name val=".VnTime"/>
      <family val="2"/>
    </font>
    <font>
      <sz val="13"/>
      <name val="VnTime"/>
    </font>
    <font>
      <b/>
      <sz val="14"/>
      <color indexed="81"/>
      <name val="Times New Roman"/>
      <family val="1"/>
    </font>
    <font>
      <sz val="9"/>
      <color indexed="81"/>
      <name val="Tahoma"/>
      <family val="2"/>
    </font>
    <font>
      <sz val="9"/>
      <name val="Arial MT"/>
    </font>
    <font>
      <sz val="9"/>
      <name val="Arial"/>
      <family val="2"/>
    </font>
    <font>
      <sz val="13"/>
      <name val=".VnTime"/>
      <family val="2"/>
    </font>
    <font>
      <sz val="11"/>
      <color theme="1"/>
      <name val="Calibri"/>
      <family val="2"/>
      <scheme val="minor"/>
    </font>
    <font>
      <sz val="11"/>
      <color indexed="8"/>
      <name val="Arial Narrow"/>
      <family val="2"/>
    </font>
    <font>
      <sz val="12"/>
      <color theme="1"/>
      <name val="Times New Roman"/>
      <family val="2"/>
    </font>
    <font>
      <sz val="14"/>
      <name val=".VnTime"/>
      <family val="2"/>
    </font>
    <font>
      <sz val="12"/>
      <name val=".VnArial Narrow"/>
      <family val="2"/>
    </font>
    <font>
      <b/>
      <sz val="11"/>
      <name val="Times New Roman"/>
      <family val="1"/>
    </font>
    <font>
      <b/>
      <sz val="10"/>
      <name val="Times New Roman"/>
      <family val="1"/>
    </font>
    <font>
      <b/>
      <sz val="15"/>
      <name val="Times New Roman"/>
      <family val="1"/>
    </font>
    <font>
      <sz val="11"/>
      <name val="Times New Roman"/>
      <family val="1"/>
    </font>
    <font>
      <i/>
      <sz val="11"/>
      <name val="Times New Roman"/>
      <family val="1"/>
    </font>
    <font>
      <i/>
      <sz val="10"/>
      <name val="Times New Roman"/>
      <family val="1"/>
    </font>
    <font>
      <sz val="10"/>
      <name val="Times New Roman"/>
      <family val="1"/>
    </font>
    <font>
      <b/>
      <u/>
      <sz val="14"/>
      <name val="Times New Roman"/>
      <family val="1"/>
    </font>
    <font>
      <sz val="14"/>
      <name val="Times New Roman"/>
      <family val="1"/>
    </font>
    <font>
      <b/>
      <sz val="14"/>
      <name val="Times New Roman"/>
      <family val="1"/>
    </font>
    <font>
      <sz val="8"/>
      <name val="Times New Roman"/>
      <family val="1"/>
    </font>
    <font>
      <b/>
      <sz val="20"/>
      <name val="Times New Roman"/>
      <family val="1"/>
    </font>
    <font>
      <sz val="20"/>
      <name val="Times New Roman"/>
      <family val="1"/>
    </font>
    <font>
      <b/>
      <sz val="28"/>
      <name val="Times New Roman"/>
      <family val="1"/>
    </font>
    <font>
      <sz val="16"/>
      <name val="Times New Roman"/>
      <family val="1"/>
    </font>
    <font>
      <i/>
      <sz val="19"/>
      <name val="Times New Roman"/>
      <family val="1"/>
    </font>
    <font>
      <b/>
      <sz val="19"/>
      <name val="Times New Roman"/>
      <family val="1"/>
    </font>
    <font>
      <sz val="19"/>
      <name val="Times New Roman"/>
      <family val="1"/>
    </font>
    <font>
      <i/>
      <sz val="14"/>
      <name val="Times New Roman"/>
      <family val="1"/>
    </font>
    <font>
      <sz val="13"/>
      <name val="Times New Roman"/>
      <family val="1"/>
    </font>
    <font>
      <i/>
      <sz val="12"/>
      <name val="Times New Roman"/>
      <family val="1"/>
    </font>
    <font>
      <sz val="18"/>
      <name val="Times New Roman"/>
      <family val="1"/>
    </font>
    <font>
      <sz val="25"/>
      <name val="Times New Roman"/>
      <family val="1"/>
    </font>
    <font>
      <b/>
      <sz val="25"/>
      <name val="Times New Roman"/>
      <family val="1"/>
    </font>
    <font>
      <sz val="15"/>
      <name val="Times New Roman"/>
      <family val="1"/>
    </font>
    <font>
      <b/>
      <i/>
      <sz val="14"/>
      <name val="Times New Roman"/>
      <family val="1"/>
    </font>
    <font>
      <sz val="22"/>
      <name val="Times New Roman"/>
      <family val="1"/>
    </font>
    <font>
      <b/>
      <sz val="22"/>
      <name val="Times New Roman"/>
      <family val="1"/>
    </font>
    <font>
      <b/>
      <sz val="30"/>
      <name val="Times New Roman"/>
      <family val="1"/>
    </font>
    <font>
      <i/>
      <sz val="22"/>
      <name val="Times New Roman"/>
      <family val="1"/>
    </font>
    <font>
      <i/>
      <sz val="15"/>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s>
  <cellStyleXfs count="19">
    <xf numFmtId="0" fontId="0" fillId="0" borderId="0"/>
    <xf numFmtId="164" fontId="2" fillId="0" borderId="0" applyFont="0" applyFill="0" applyBorder="0" applyAlignment="0" applyProtection="0"/>
    <xf numFmtId="9" fontId="2" fillId="0" borderId="0" applyFont="0" applyFill="0" applyBorder="0" applyAlignment="0" applyProtection="0"/>
    <xf numFmtId="0" fontId="5" fillId="0" borderId="0"/>
    <xf numFmtId="0" fontId="6" fillId="0" borderId="0"/>
    <xf numFmtId="43" fontId="5" fillId="0" borderId="0" applyFont="0" applyFill="0" applyBorder="0" applyAlignment="0" applyProtection="0"/>
    <xf numFmtId="9" fontId="5" fillId="0" borderId="0" applyFont="0" applyFill="0" applyBorder="0" applyAlignment="0" applyProtection="0"/>
    <xf numFmtId="0" fontId="9" fillId="0" borderId="0"/>
    <xf numFmtId="169" fontId="10" fillId="0" borderId="0" applyProtection="0"/>
    <xf numFmtId="170" fontId="11" fillId="0" borderId="0" applyFont="0" applyFill="0" applyBorder="0" applyAlignment="0" applyProtection="0"/>
    <xf numFmtId="0" fontId="4" fillId="0" borderId="0"/>
    <xf numFmtId="0" fontId="12" fillId="0" borderId="0"/>
    <xf numFmtId="0" fontId="10" fillId="0" borderId="0"/>
    <xf numFmtId="0" fontId="13" fillId="0" borderId="0"/>
    <xf numFmtId="0" fontId="14" fillId="0" borderId="0"/>
    <xf numFmtId="0" fontId="15" fillId="0" borderId="0" applyProtection="0"/>
    <xf numFmtId="0" fontId="16" fillId="0" borderId="0"/>
    <xf numFmtId="0" fontId="2" fillId="0" borderId="0"/>
    <xf numFmtId="0" fontId="9" fillId="0" borderId="0"/>
  </cellStyleXfs>
  <cellXfs count="240">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7" fillId="0" borderId="0" xfId="0" applyFont="1" applyAlignment="1">
      <alignment vertical="center"/>
    </xf>
    <xf numFmtId="0" fontId="17" fillId="0" borderId="0" xfId="0" applyFont="1" applyAlignment="1">
      <alignment horizontal="right" vertical="center"/>
    </xf>
    <xf numFmtId="0" fontId="18" fillId="0" borderId="0" xfId="0" applyFont="1" applyAlignment="1">
      <alignment vertical="center"/>
    </xf>
    <xf numFmtId="0" fontId="20" fillId="0" borderId="0" xfId="0" applyFont="1" applyAlignment="1">
      <alignment vertical="center"/>
    </xf>
    <xf numFmtId="0" fontId="22" fillId="0" borderId="0" xfId="0" applyFont="1" applyAlignment="1">
      <alignment horizontal="right" vertical="center"/>
    </xf>
    <xf numFmtId="0" fontId="4" fillId="0" borderId="0" xfId="0" applyFont="1" applyAlignment="1">
      <alignment vertical="center"/>
    </xf>
    <xf numFmtId="0" fontId="1" fillId="0" borderId="0" xfId="0" applyFont="1" applyAlignment="1">
      <alignment vertical="center"/>
    </xf>
    <xf numFmtId="0" fontId="3" fillId="0" borderId="1" xfId="0" applyFont="1" applyBorder="1" applyAlignment="1">
      <alignment vertical="center" wrapText="1"/>
    </xf>
    <xf numFmtId="166" fontId="3" fillId="0" borderId="1" xfId="1" applyNumberFormat="1" applyFont="1" applyBorder="1" applyAlignment="1">
      <alignment vertical="center" wrapText="1"/>
    </xf>
    <xf numFmtId="9" fontId="3" fillId="0" borderId="1" xfId="2"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166" fontId="4" fillId="0" borderId="1" xfId="1" applyNumberFormat="1" applyFont="1" applyBorder="1" applyAlignment="1">
      <alignment vertical="center" wrapText="1"/>
    </xf>
    <xf numFmtId="9" fontId="4" fillId="0" borderId="1" xfId="2" applyFont="1" applyBorder="1" applyAlignment="1">
      <alignment vertical="center" wrapText="1"/>
    </xf>
    <xf numFmtId="166" fontId="4" fillId="0" borderId="0" xfId="0" applyNumberFormat="1"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23" fillId="0" borderId="0" xfId="0" applyFont="1" applyAlignment="1">
      <alignment vertical="center"/>
    </xf>
    <xf numFmtId="0" fontId="20" fillId="0" borderId="0" xfId="0" applyFont="1"/>
    <xf numFmtId="0" fontId="17" fillId="0" borderId="0" xfId="0" applyFont="1" applyAlignment="1">
      <alignment horizontal="right"/>
    </xf>
    <xf numFmtId="0" fontId="21" fillId="0" borderId="0" xfId="0" applyFont="1" applyAlignment="1">
      <alignment horizontal="right" vertical="center"/>
    </xf>
    <xf numFmtId="0" fontId="17" fillId="0" borderId="1" xfId="0" applyFont="1" applyBorder="1" applyAlignment="1">
      <alignment horizontal="center" vertical="center" wrapText="1"/>
    </xf>
    <xf numFmtId="0" fontId="20" fillId="0" borderId="5" xfId="0" applyFont="1" applyBorder="1"/>
    <xf numFmtId="0" fontId="20" fillId="0" borderId="0" xfId="0" applyFont="1" applyBorder="1"/>
    <xf numFmtId="0" fontId="1" fillId="0" borderId="5" xfId="0" applyFont="1" applyBorder="1"/>
    <xf numFmtId="0" fontId="1" fillId="0" borderId="0" xfId="0" applyFont="1" applyBorder="1"/>
    <xf numFmtId="0" fontId="1" fillId="0" borderId="0" xfId="0" applyFont="1"/>
    <xf numFmtId="0" fontId="17" fillId="0" borderId="1" xfId="0" applyFont="1" applyBorder="1" applyAlignment="1">
      <alignment vertical="center" wrapText="1"/>
    </xf>
    <xf numFmtId="166" fontId="17" fillId="0" borderId="1" xfId="1" applyNumberFormat="1" applyFont="1" applyBorder="1" applyAlignment="1">
      <alignment horizontal="center" vertical="center" wrapText="1"/>
    </xf>
    <xf numFmtId="9" fontId="17" fillId="0" borderId="1" xfId="2" applyFont="1" applyBorder="1" applyAlignment="1">
      <alignment horizontal="right" vertical="center" wrapText="1"/>
    </xf>
    <xf numFmtId="0" fontId="17" fillId="0" borderId="5" xfId="0" applyFont="1" applyBorder="1"/>
    <xf numFmtId="0" fontId="17" fillId="0" borderId="0" xfId="0" applyFont="1" applyBorder="1"/>
    <xf numFmtId="0" fontId="17" fillId="0" borderId="0" xfId="0" applyFont="1"/>
    <xf numFmtId="0" fontId="20" fillId="0" borderId="1" xfId="0" applyFont="1" applyBorder="1" applyAlignment="1">
      <alignment horizontal="center" vertical="center" wrapText="1"/>
    </xf>
    <xf numFmtId="0" fontId="20" fillId="0" borderId="1" xfId="0" applyFont="1" applyBorder="1" applyAlignment="1">
      <alignment vertical="center" wrapText="1"/>
    </xf>
    <xf numFmtId="166" fontId="20" fillId="0" borderId="1" xfId="1" applyNumberFormat="1" applyFont="1" applyBorder="1" applyAlignment="1">
      <alignment horizontal="center" vertical="center" wrapText="1"/>
    </xf>
    <xf numFmtId="9" fontId="20" fillId="0" borderId="1" xfId="2" applyFont="1" applyBorder="1" applyAlignment="1">
      <alignment horizontal="right" vertical="center" wrapText="1"/>
    </xf>
    <xf numFmtId="0" fontId="20" fillId="0" borderId="1" xfId="0" applyFont="1" applyFill="1" applyBorder="1" applyAlignment="1">
      <alignment horizontal="center" vertical="center"/>
    </xf>
    <xf numFmtId="0" fontId="20" fillId="0" borderId="1" xfId="0" applyFont="1" applyFill="1" applyBorder="1" applyAlignment="1">
      <alignment vertical="center"/>
    </xf>
    <xf numFmtId="3" fontId="24" fillId="0" borderId="5" xfId="3" applyNumberFormat="1" applyFont="1" applyFill="1" applyBorder="1" applyAlignment="1">
      <alignment vertical="center"/>
    </xf>
    <xf numFmtId="3" fontId="24" fillId="0" borderId="0" xfId="3" applyNumberFormat="1" applyFont="1" applyFill="1" applyBorder="1" applyAlignment="1">
      <alignment vertical="center"/>
    </xf>
    <xf numFmtId="0" fontId="25" fillId="0" borderId="0" xfId="3" applyFont="1" applyFill="1" applyBorder="1" applyAlignment="1">
      <alignment vertical="center"/>
    </xf>
    <xf numFmtId="0" fontId="25" fillId="0" borderId="0" xfId="3" applyFont="1" applyFill="1" applyAlignment="1">
      <alignment vertical="center"/>
    </xf>
    <xf numFmtId="167" fontId="23" fillId="0" borderId="2" xfId="5" applyNumberFormat="1" applyFont="1" applyFill="1" applyBorder="1" applyAlignment="1">
      <alignment vertical="center"/>
    </xf>
    <xf numFmtId="165" fontId="20" fillId="0" borderId="1" xfId="1" applyNumberFormat="1" applyFont="1" applyBorder="1" applyAlignment="1">
      <alignment horizontal="center" vertical="center" wrapText="1"/>
    </xf>
    <xf numFmtId="3" fontId="25" fillId="0" borderId="5" xfId="3" applyNumberFormat="1" applyFont="1" applyFill="1" applyBorder="1" applyAlignment="1">
      <alignment vertical="center"/>
    </xf>
    <xf numFmtId="3" fontId="25" fillId="0" borderId="0" xfId="3" applyNumberFormat="1" applyFont="1" applyFill="1" applyBorder="1" applyAlignment="1">
      <alignment vertical="center"/>
    </xf>
    <xf numFmtId="164" fontId="20" fillId="0" borderId="1" xfId="1" applyNumberFormat="1" applyFont="1" applyBorder="1" applyAlignment="1">
      <alignment horizontal="center" vertical="center" wrapText="1"/>
    </xf>
    <xf numFmtId="167" fontId="20" fillId="0" borderId="0" xfId="1" applyNumberFormat="1" applyFont="1" applyFill="1" applyBorder="1" applyAlignment="1">
      <alignment horizontal="center" vertical="center" wrapText="1"/>
    </xf>
    <xf numFmtId="0" fontId="17" fillId="0" borderId="0" xfId="0" applyFont="1" applyAlignment="1">
      <alignment horizontal="right" vertical="center" wrapText="1"/>
    </xf>
    <xf numFmtId="0" fontId="23" fillId="0" borderId="0" xfId="0" applyFont="1" applyAlignment="1">
      <alignment horizontal="center" vertical="center"/>
    </xf>
    <xf numFmtId="0" fontId="23" fillId="0" borderId="0" xfId="0" applyFont="1"/>
    <xf numFmtId="0" fontId="18"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0" xfId="0" applyFont="1"/>
    <xf numFmtId="0" fontId="18" fillId="0" borderId="1" xfId="0" applyFont="1" applyBorder="1" applyAlignment="1">
      <alignment horizontal="left" vertical="center" wrapText="1"/>
    </xf>
    <xf numFmtId="9" fontId="17" fillId="0" borderId="1" xfId="2" applyFont="1" applyBorder="1" applyAlignment="1">
      <alignment horizontal="right" vertical="center"/>
    </xf>
    <xf numFmtId="0" fontId="18" fillId="0" borderId="1" xfId="0" applyFont="1" applyBorder="1" applyAlignment="1">
      <alignment vertical="center" wrapText="1"/>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166" fontId="21" fillId="0" borderId="1" xfId="1" applyNumberFormat="1" applyFont="1" applyBorder="1" applyAlignment="1">
      <alignment horizontal="center" vertical="center" wrapText="1"/>
    </xf>
    <xf numFmtId="9" fontId="20" fillId="0" borderId="1" xfId="2" applyFont="1" applyBorder="1" applyAlignment="1">
      <alignment horizontal="right" vertical="center"/>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9" fontId="21" fillId="0" borderId="1" xfId="2" applyFont="1" applyBorder="1" applyAlignment="1">
      <alignment horizontal="right" vertical="center"/>
    </xf>
    <xf numFmtId="0" fontId="22" fillId="0" borderId="0" xfId="0" applyFont="1"/>
    <xf numFmtId="0" fontId="18" fillId="0" borderId="1" xfId="3" applyFont="1" applyBorder="1" applyAlignment="1">
      <alignment horizontal="center" vertical="center"/>
    </xf>
    <xf numFmtId="0" fontId="18" fillId="0" borderId="1" xfId="3" applyFont="1" applyBorder="1" applyAlignment="1">
      <alignment vertical="center"/>
    </xf>
    <xf numFmtId="0" fontId="18" fillId="0" borderId="0" xfId="0" applyFont="1" applyAlignment="1">
      <alignment horizontal="right" vertical="center" wrapText="1"/>
    </xf>
    <xf numFmtId="0" fontId="18" fillId="0" borderId="0" xfId="0" applyFont="1" applyAlignment="1">
      <alignment horizontal="right" vertical="center"/>
    </xf>
    <xf numFmtId="0" fontId="17" fillId="0" borderId="1" xfId="0" applyFont="1" applyBorder="1" applyAlignment="1">
      <alignment horizontal="center" vertical="center"/>
    </xf>
    <xf numFmtId="0" fontId="17" fillId="0" borderId="1" xfId="0" applyFont="1" applyBorder="1" applyAlignment="1">
      <alignment vertical="center"/>
    </xf>
    <xf numFmtId="167" fontId="17" fillId="0" borderId="1" xfId="1" applyNumberFormat="1" applyFont="1" applyBorder="1" applyAlignment="1">
      <alignment vertical="center"/>
    </xf>
    <xf numFmtId="167" fontId="17" fillId="0" borderId="1" xfId="1" applyNumberFormat="1" applyFont="1" applyFill="1" applyBorder="1" applyAlignment="1">
      <alignment vertical="center"/>
    </xf>
    <xf numFmtId="0" fontId="21" fillId="0" borderId="1" xfId="0" applyFont="1" applyBorder="1" applyAlignment="1">
      <alignment horizontal="center" vertical="center"/>
    </xf>
    <xf numFmtId="0" fontId="21" fillId="0" borderId="1" xfId="0" applyFont="1" applyBorder="1" applyAlignment="1">
      <alignment vertical="center"/>
    </xf>
    <xf numFmtId="167" fontId="21" fillId="0" borderId="1" xfId="1" applyNumberFormat="1" applyFont="1" applyBorder="1" applyAlignment="1">
      <alignment vertical="center"/>
    </xf>
    <xf numFmtId="167" fontId="21" fillId="0" borderId="1" xfId="1" applyNumberFormat="1" applyFont="1" applyFill="1" applyBorder="1" applyAlignment="1">
      <alignment vertical="center"/>
    </xf>
    <xf numFmtId="0" fontId="21" fillId="0" borderId="0" xfId="0" applyFont="1"/>
    <xf numFmtId="0" fontId="20" fillId="0" borderId="1" xfId="0" applyFont="1" applyBorder="1" applyAlignment="1">
      <alignment horizontal="center" vertical="center"/>
    </xf>
    <xf numFmtId="0" fontId="20" fillId="0" borderId="1" xfId="0" applyFont="1" applyBorder="1" applyAlignment="1">
      <alignment vertical="center"/>
    </xf>
    <xf numFmtId="167" fontId="20" fillId="0" borderId="1" xfId="1" applyNumberFormat="1" applyFont="1" applyBorder="1" applyAlignment="1">
      <alignment vertical="center"/>
    </xf>
    <xf numFmtId="167" fontId="20" fillId="0" borderId="1" xfId="1" applyNumberFormat="1" applyFont="1" applyFill="1" applyBorder="1" applyAlignment="1">
      <alignment vertical="center"/>
    </xf>
    <xf numFmtId="0" fontId="20" fillId="0" borderId="1" xfId="0" quotePrefix="1" applyFont="1" applyBorder="1" applyAlignment="1">
      <alignment horizontal="center" vertical="center"/>
    </xf>
    <xf numFmtId="168" fontId="20" fillId="0" borderId="1" xfId="4" applyNumberFormat="1" applyFont="1" applyFill="1" applyBorder="1" applyAlignment="1">
      <alignment vertical="center" wrapText="1"/>
    </xf>
    <xf numFmtId="0" fontId="20" fillId="0" borderId="1" xfId="0" quotePrefix="1" applyFont="1" applyFill="1" applyBorder="1" applyAlignment="1">
      <alignment horizontal="center" vertical="center"/>
    </xf>
    <xf numFmtId="0" fontId="28" fillId="0" borderId="0" xfId="3" applyFont="1" applyFill="1" applyAlignment="1">
      <alignment horizontal="left" vertical="center"/>
    </xf>
    <xf numFmtId="0" fontId="28" fillId="0" borderId="0" xfId="3" applyFont="1" applyFill="1" applyAlignment="1">
      <alignment horizontal="centerContinuous" vertical="center"/>
    </xf>
    <xf numFmtId="0" fontId="29" fillId="0" borderId="0" xfId="3" applyFont="1" applyFill="1" applyAlignment="1">
      <alignment horizontal="centerContinuous" vertical="center"/>
    </xf>
    <xf numFmtId="0" fontId="28" fillId="0" borderId="0" xfId="3" applyFont="1" applyFill="1" applyAlignment="1">
      <alignment vertical="center"/>
    </xf>
    <xf numFmtId="0" fontId="29" fillId="0" borderId="0" xfId="3" applyFont="1" applyFill="1" applyAlignment="1">
      <alignment vertical="center"/>
    </xf>
    <xf numFmtId="0" fontId="26" fillId="0" borderId="0" xfId="3" applyFont="1" applyFill="1" applyAlignment="1">
      <alignment horizontal="left" vertical="center"/>
    </xf>
    <xf numFmtId="0" fontId="4" fillId="0" borderId="0" xfId="3" applyFont="1" applyFill="1" applyAlignment="1">
      <alignment horizontal="centerContinuous" vertical="center"/>
    </xf>
    <xf numFmtId="0" fontId="4" fillId="0" borderId="0" xfId="3" applyFont="1" applyFill="1" applyAlignment="1">
      <alignment vertical="center"/>
    </xf>
    <xf numFmtId="0" fontId="30" fillId="0" borderId="0" xfId="3" applyFont="1" applyFill="1" applyAlignment="1">
      <alignment horizontal="centerContinuous" vertical="center"/>
    </xf>
    <xf numFmtId="0" fontId="26" fillId="0" borderId="0" xfId="3" applyFont="1" applyFill="1" applyAlignment="1">
      <alignment horizontal="centerContinuous" vertical="center"/>
    </xf>
    <xf numFmtId="0" fontId="31" fillId="0" borderId="0" xfId="3" applyFont="1" applyFill="1" applyAlignment="1">
      <alignment horizontal="centerContinuous" vertical="center"/>
    </xf>
    <xf numFmtId="0" fontId="32" fillId="0" borderId="0" xfId="3" applyFont="1" applyFill="1" applyAlignment="1">
      <alignment horizontal="centerContinuous" vertical="center"/>
    </xf>
    <xf numFmtId="0" fontId="33" fillId="0" borderId="0" xfId="3" applyFont="1" applyFill="1" applyAlignment="1">
      <alignment horizontal="centerContinuous" vertical="center"/>
    </xf>
    <xf numFmtId="0" fontId="34" fillId="0" borderId="0" xfId="3" applyFont="1" applyFill="1" applyAlignment="1">
      <alignment horizontal="centerContinuous" vertical="center"/>
    </xf>
    <xf numFmtId="0" fontId="34" fillId="0" borderId="0" xfId="3" applyFont="1" applyFill="1" applyAlignment="1">
      <alignment vertical="center"/>
    </xf>
    <xf numFmtId="0" fontId="35" fillId="0" borderId="0" xfId="3" applyFont="1" applyFill="1" applyAlignment="1">
      <alignment horizontal="left" vertical="center"/>
    </xf>
    <xf numFmtId="0" fontId="35" fillId="0" borderId="0" xfId="3" applyFont="1" applyFill="1" applyBorder="1" applyAlignment="1">
      <alignment horizontal="center" vertical="center"/>
    </xf>
    <xf numFmtId="0" fontId="35" fillId="0" borderId="8" xfId="3" applyFont="1" applyFill="1" applyBorder="1" applyAlignment="1">
      <alignment vertical="center"/>
    </xf>
    <xf numFmtId="0" fontId="36" fillId="0" borderId="0" xfId="3" applyFont="1" applyFill="1" applyAlignment="1">
      <alignment vertical="center"/>
    </xf>
    <xf numFmtId="0" fontId="23" fillId="0" borderId="1" xfId="3" applyFont="1" applyFill="1" applyBorder="1" applyAlignment="1">
      <alignment horizontal="center" vertical="center"/>
    </xf>
    <xf numFmtId="0" fontId="23" fillId="0" borderId="1" xfId="3" quotePrefix="1" applyFont="1" applyFill="1" applyBorder="1" applyAlignment="1">
      <alignment horizontal="center" vertical="center"/>
    </xf>
    <xf numFmtId="0" fontId="23" fillId="0" borderId="0" xfId="3" applyFont="1" applyFill="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lignment vertical="center"/>
    </xf>
    <xf numFmtId="167" fontId="26" fillId="0" borderId="6" xfId="1" applyNumberFormat="1" applyFont="1" applyBorder="1" applyAlignment="1">
      <alignment vertical="center"/>
    </xf>
    <xf numFmtId="9" fontId="26" fillId="0" borderId="2" xfId="6" applyFont="1" applyFill="1" applyBorder="1" applyAlignment="1">
      <alignment horizontal="center" vertical="center"/>
    </xf>
    <xf numFmtId="164" fontId="26" fillId="0" borderId="0" xfId="3" applyNumberFormat="1" applyFont="1" applyFill="1" applyAlignment="1">
      <alignment vertical="center"/>
    </xf>
    <xf numFmtId="0" fontId="26" fillId="0" borderId="0" xfId="3" applyFont="1" applyFill="1" applyAlignment="1">
      <alignment vertical="center"/>
    </xf>
    <xf numFmtId="0" fontId="26" fillId="0" borderId="2" xfId="0" applyFont="1" applyFill="1" applyBorder="1" applyAlignment="1">
      <alignment horizontal="center" vertical="center"/>
    </xf>
    <xf numFmtId="0" fontId="26" fillId="0" borderId="2" xfId="0" applyFont="1" applyFill="1" applyBorder="1" applyAlignment="1">
      <alignment vertical="center"/>
    </xf>
    <xf numFmtId="167" fontId="26" fillId="0" borderId="2" xfId="1" applyNumberFormat="1" applyFont="1" applyBorder="1" applyAlignment="1">
      <alignment vertical="center"/>
    </xf>
    <xf numFmtId="0" fontId="25" fillId="0" borderId="2" xfId="0" applyFont="1" applyFill="1" applyBorder="1" applyAlignment="1">
      <alignment horizontal="center" vertical="center"/>
    </xf>
    <xf numFmtId="0" fontId="25" fillId="0" borderId="2" xfId="0" applyFont="1" applyFill="1" applyBorder="1" applyAlignment="1">
      <alignment vertical="center"/>
    </xf>
    <xf numFmtId="167" fontId="25" fillId="0" borderId="2" xfId="1" applyNumberFormat="1" applyFont="1" applyBorder="1" applyAlignment="1">
      <alignment vertical="center"/>
    </xf>
    <xf numFmtId="9" fontId="25" fillId="0" borderId="2" xfId="6" applyFont="1" applyFill="1" applyBorder="1" applyAlignment="1">
      <alignment horizontal="center" vertical="center"/>
    </xf>
    <xf numFmtId="0" fontId="25" fillId="0" borderId="2" xfId="0" applyFont="1" applyBorder="1" applyAlignment="1">
      <alignment vertical="center"/>
    </xf>
    <xf numFmtId="0" fontId="25" fillId="0" borderId="13" xfId="0" applyFont="1" applyFill="1" applyBorder="1" applyAlignment="1">
      <alignment vertical="center"/>
    </xf>
    <xf numFmtId="0" fontId="26" fillId="0" borderId="2" xfId="0" applyFont="1" applyFill="1" applyBorder="1" applyAlignment="1">
      <alignment horizontal="left" vertical="center" wrapText="1"/>
    </xf>
    <xf numFmtId="0" fontId="3" fillId="0" borderId="0" xfId="3" applyFont="1" applyFill="1" applyAlignment="1">
      <alignment vertical="center"/>
    </xf>
    <xf numFmtId="43" fontId="26" fillId="0" borderId="2" xfId="5" applyFont="1" applyFill="1" applyBorder="1" applyAlignment="1">
      <alignment vertical="center"/>
    </xf>
    <xf numFmtId="0" fontId="26" fillId="0" borderId="4" xfId="0" applyFont="1" applyFill="1" applyBorder="1" applyAlignment="1">
      <alignment horizontal="center" vertical="center"/>
    </xf>
    <xf numFmtId="0" fontId="26" fillId="0" borderId="4" xfId="0" applyFont="1" applyFill="1" applyBorder="1" applyAlignment="1">
      <alignment horizontal="left" vertical="center" wrapText="1"/>
    </xf>
    <xf numFmtId="43" fontId="26" fillId="0" borderId="4" xfId="5" applyFont="1" applyFill="1" applyBorder="1" applyAlignment="1">
      <alignment vertical="center"/>
    </xf>
    <xf numFmtId="167" fontId="26" fillId="0" borderId="4" xfId="1" applyNumberFormat="1" applyFont="1" applyBorder="1" applyAlignment="1">
      <alignment vertical="center"/>
    </xf>
    <xf numFmtId="9" fontId="26" fillId="0" borderId="4" xfId="6" applyFont="1" applyFill="1" applyBorder="1" applyAlignment="1">
      <alignment horizontal="center" vertical="center"/>
    </xf>
    <xf numFmtId="0" fontId="37" fillId="0" borderId="0" xfId="3" applyFont="1" applyFill="1" applyAlignment="1">
      <alignment vertical="center"/>
    </xf>
    <xf numFmtId="0" fontId="37" fillId="0" borderId="0" xfId="3" quotePrefix="1" applyFont="1" applyFill="1" applyAlignment="1">
      <alignment vertical="center"/>
    </xf>
    <xf numFmtId="0" fontId="35" fillId="0" borderId="0" xfId="3" applyFont="1" applyFill="1" applyAlignment="1">
      <alignment vertical="center"/>
    </xf>
    <xf numFmtId="0" fontId="38" fillId="0" borderId="0" xfId="3" applyFont="1" applyFill="1" applyAlignment="1">
      <alignment vertical="center"/>
    </xf>
    <xf numFmtId="0" fontId="39" fillId="0" borderId="0" xfId="3" applyFont="1" applyFill="1" applyAlignment="1">
      <alignment vertical="center"/>
    </xf>
    <xf numFmtId="0" fontId="40" fillId="0" borderId="0" xfId="3" applyFont="1" applyFill="1" applyAlignment="1">
      <alignment vertical="center"/>
    </xf>
    <xf numFmtId="0" fontId="19" fillId="0" borderId="0" xfId="3" applyFont="1" applyAlignment="1">
      <alignment horizontal="left" vertical="center"/>
    </xf>
    <xf numFmtId="0" fontId="19" fillId="0" borderId="0" xfId="3" applyFont="1" applyAlignment="1">
      <alignment horizontal="centerContinuous" vertical="center"/>
    </xf>
    <xf numFmtId="0" fontId="41" fillId="0" borderId="0" xfId="3" applyFont="1" applyAlignment="1">
      <alignment horizontal="centerContinuous" vertical="center"/>
    </xf>
    <xf numFmtId="43" fontId="41" fillId="0" borderId="0" xfId="5" applyFont="1" applyFill="1" applyAlignment="1">
      <alignment vertical="center" wrapText="1"/>
    </xf>
    <xf numFmtId="0" fontId="41" fillId="0" borderId="0" xfId="3" applyFont="1" applyAlignment="1">
      <alignment vertical="center"/>
    </xf>
    <xf numFmtId="0" fontId="26" fillId="0" borderId="0" xfId="3" applyFont="1" applyAlignment="1">
      <alignment horizontal="left" vertical="center"/>
    </xf>
    <xf numFmtId="0" fontId="4" fillId="0" borderId="0" xfId="3" applyFont="1" applyAlignment="1">
      <alignment horizontal="centerContinuous" vertical="center"/>
    </xf>
    <xf numFmtId="0" fontId="4" fillId="0" borderId="0" xfId="3" applyFont="1" applyAlignment="1">
      <alignment vertical="center"/>
    </xf>
    <xf numFmtId="0" fontId="28" fillId="0" borderId="0" xfId="3" applyFont="1" applyAlignment="1">
      <alignment horizontal="centerContinuous" vertical="center"/>
    </xf>
    <xf numFmtId="0" fontId="33" fillId="0" borderId="0" xfId="3" applyFont="1" applyAlignment="1">
      <alignment horizontal="centerContinuous" vertical="center"/>
    </xf>
    <xf numFmtId="0" fontId="34" fillId="0" borderId="0" xfId="3" applyFont="1" applyAlignment="1">
      <alignment horizontal="centerContinuous" vertical="center"/>
    </xf>
    <xf numFmtId="0" fontId="34" fillId="0" borderId="0" xfId="3" applyFont="1" applyAlignment="1">
      <alignment vertical="center"/>
    </xf>
    <xf numFmtId="0" fontId="37" fillId="0" borderId="0" xfId="3" applyFont="1" applyAlignment="1">
      <alignment vertical="center"/>
    </xf>
    <xf numFmtId="0" fontId="35" fillId="0" borderId="0" xfId="3" applyFont="1" applyAlignment="1">
      <alignment horizontal="centerContinuous" vertical="center"/>
    </xf>
    <xf numFmtId="0" fontId="35" fillId="0" borderId="0" xfId="3" applyFont="1" applyAlignment="1">
      <alignment horizontal="left" vertical="center"/>
    </xf>
    <xf numFmtId="0" fontId="25" fillId="0" borderId="0" xfId="3" applyFont="1" applyAlignment="1">
      <alignment vertical="center"/>
    </xf>
    <xf numFmtId="0" fontId="36" fillId="0" borderId="0" xfId="3" applyFont="1" applyAlignment="1">
      <alignment vertical="center"/>
    </xf>
    <xf numFmtId="0" fontId="20" fillId="0" borderId="1" xfId="3" applyFont="1" applyBorder="1" applyAlignment="1">
      <alignment horizontal="center" vertical="center"/>
    </xf>
    <xf numFmtId="0" fontId="20" fillId="0" borderId="0" xfId="3" applyFont="1" applyAlignment="1">
      <alignment vertical="center"/>
    </xf>
    <xf numFmtId="0" fontId="26" fillId="0" borderId="2" xfId="3" applyFont="1" applyFill="1" applyBorder="1" applyAlignment="1">
      <alignment horizontal="center" vertical="center"/>
    </xf>
    <xf numFmtId="0" fontId="26" fillId="0" borderId="6" xfId="3" applyFont="1" applyBorder="1" applyAlignment="1">
      <alignment vertical="center"/>
    </xf>
    <xf numFmtId="167" fontId="26" fillId="0" borderId="2" xfId="5" applyNumberFormat="1" applyFont="1" applyBorder="1" applyAlignment="1">
      <alignment vertical="center"/>
    </xf>
    <xf numFmtId="9" fontId="26" fillId="0" borderId="2" xfId="6" applyFont="1" applyBorder="1" applyAlignment="1">
      <alignment horizontal="center" vertical="center"/>
    </xf>
    <xf numFmtId="0" fontId="26" fillId="0" borderId="0" xfId="3" applyFont="1" applyAlignment="1">
      <alignment vertical="center"/>
    </xf>
    <xf numFmtId="167" fontId="26" fillId="0" borderId="0" xfId="3" applyNumberFormat="1" applyFont="1" applyAlignment="1">
      <alignment vertical="center"/>
    </xf>
    <xf numFmtId="0" fontId="25" fillId="0" borderId="2" xfId="3" quotePrefix="1" applyFont="1" applyBorder="1" applyAlignment="1">
      <alignment horizontal="center" vertical="center"/>
    </xf>
    <xf numFmtId="0" fontId="25" fillId="0" borderId="2" xfId="3" applyFont="1" applyBorder="1" applyAlignment="1">
      <alignment vertical="center"/>
    </xf>
    <xf numFmtId="167" fontId="25" fillId="0" borderId="2" xfId="5" applyNumberFormat="1" applyFont="1" applyBorder="1" applyAlignment="1">
      <alignment vertical="center"/>
    </xf>
    <xf numFmtId="9" fontId="25" fillId="0" borderId="2" xfId="6" applyFont="1" applyBorder="1" applyAlignment="1">
      <alignment horizontal="center" vertical="center"/>
    </xf>
    <xf numFmtId="0" fontId="25" fillId="0" borderId="4" xfId="3" quotePrefix="1" applyFont="1" applyBorder="1" applyAlignment="1">
      <alignment horizontal="center" vertical="center"/>
    </xf>
    <xf numFmtId="0" fontId="25" fillId="0" borderId="4" xfId="3" applyFont="1" applyBorder="1" applyAlignment="1">
      <alignment vertical="center"/>
    </xf>
    <xf numFmtId="167" fontId="25" fillId="0" borderId="4" xfId="5" applyNumberFormat="1" applyFont="1" applyBorder="1" applyAlignment="1">
      <alignment vertical="center"/>
    </xf>
    <xf numFmtId="9" fontId="25" fillId="0" borderId="4" xfId="6" applyFont="1" applyBorder="1" applyAlignment="1">
      <alignment horizontal="center" vertical="center"/>
    </xf>
    <xf numFmtId="0" fontId="25" fillId="0" borderId="0" xfId="3" applyFont="1" applyBorder="1" applyAlignment="1">
      <alignment vertical="center"/>
    </xf>
    <xf numFmtId="0" fontId="35" fillId="0" borderId="0" xfId="3" applyFont="1" applyAlignment="1">
      <alignment vertical="center"/>
    </xf>
    <xf numFmtId="167" fontId="25" fillId="0" borderId="0" xfId="3" applyNumberFormat="1" applyFont="1" applyAlignment="1">
      <alignment vertical="center"/>
    </xf>
    <xf numFmtId="0" fontId="40" fillId="0" borderId="0" xfId="3" applyFont="1" applyFill="1" applyAlignment="1">
      <alignment horizontal="left" vertical="center"/>
    </xf>
    <xf numFmtId="0" fontId="39" fillId="0" borderId="0" xfId="3" applyFont="1" applyFill="1" applyAlignment="1">
      <alignment horizontal="centerContinuous" vertical="center"/>
    </xf>
    <xf numFmtId="0" fontId="40" fillId="0" borderId="0" xfId="3" applyFont="1" applyFill="1" applyAlignment="1">
      <alignment horizontal="centerContinuous" vertical="center"/>
    </xf>
    <xf numFmtId="43" fontId="39" fillId="0" borderId="0" xfId="5" applyFont="1" applyFill="1" applyAlignment="1">
      <alignment horizontal="centerContinuous" vertical="center"/>
    </xf>
    <xf numFmtId="43" fontId="40" fillId="0" borderId="0" xfId="5" applyFont="1" applyFill="1" applyAlignment="1">
      <alignment horizontal="centerContinuous" vertical="center"/>
    </xf>
    <xf numFmtId="43" fontId="4" fillId="0" borderId="0" xfId="5" applyFont="1" applyFill="1" applyAlignment="1">
      <alignment horizontal="centerContinuous" vertical="center"/>
    </xf>
    <xf numFmtId="0" fontId="45" fillId="0" borderId="0" xfId="3" applyFont="1" applyFill="1" applyAlignment="1">
      <alignment horizontal="centerContinuous" vertical="center"/>
    </xf>
    <xf numFmtId="43" fontId="29" fillId="0" borderId="0" xfId="5" applyFont="1" applyFill="1" applyAlignment="1">
      <alignment horizontal="centerContinuous" vertical="center"/>
    </xf>
    <xf numFmtId="0" fontId="46" fillId="0" borderId="0" xfId="15" applyNumberFormat="1" applyFont="1" applyFill="1" applyBorder="1" applyAlignment="1">
      <alignment vertical="center" wrapText="1"/>
    </xf>
    <xf numFmtId="0" fontId="46" fillId="0" borderId="0" xfId="3" applyFont="1" applyFill="1" applyAlignment="1">
      <alignment vertical="center"/>
    </xf>
    <xf numFmtId="43" fontId="25" fillId="0" borderId="0" xfId="5" applyFont="1" applyFill="1" applyAlignment="1">
      <alignment vertical="center"/>
    </xf>
    <xf numFmtId="0" fontId="47" fillId="0" borderId="8" xfId="3" applyFont="1" applyFill="1" applyBorder="1" applyAlignment="1">
      <alignment vertical="center"/>
    </xf>
    <xf numFmtId="43" fontId="23" fillId="0" borderId="1" xfId="5" quotePrefix="1" applyFont="1" applyFill="1" applyBorder="1" applyAlignment="1">
      <alignment horizontal="center" vertical="center"/>
    </xf>
    <xf numFmtId="0" fontId="26" fillId="0" borderId="6" xfId="3" applyFont="1" applyFill="1" applyBorder="1" applyAlignment="1">
      <alignment horizontal="center" vertical="center"/>
    </xf>
    <xf numFmtId="0" fontId="26" fillId="0" borderId="6" xfId="3" applyFont="1" applyFill="1" applyBorder="1" applyAlignment="1">
      <alignment vertical="center"/>
    </xf>
    <xf numFmtId="0" fontId="26" fillId="0" borderId="2" xfId="3" applyFont="1" applyFill="1" applyBorder="1" applyAlignment="1">
      <alignment vertical="center"/>
    </xf>
    <xf numFmtId="0" fontId="25" fillId="0" borderId="2" xfId="18" applyFont="1" applyFill="1" applyBorder="1" applyAlignment="1">
      <alignment vertical="center" wrapText="1"/>
    </xf>
    <xf numFmtId="0" fontId="26" fillId="0" borderId="4" xfId="3" applyFont="1" applyFill="1" applyBorder="1" applyAlignment="1">
      <alignment horizontal="center" vertical="center"/>
    </xf>
    <xf numFmtId="0" fontId="26" fillId="0" borderId="4" xfId="3" applyFont="1" applyFill="1" applyBorder="1" applyAlignment="1">
      <alignment vertical="center"/>
    </xf>
    <xf numFmtId="0" fontId="37" fillId="0" borderId="0" xfId="3" applyFont="1" applyFill="1" applyAlignment="1">
      <alignment horizontal="left" vertical="center"/>
    </xf>
    <xf numFmtId="43" fontId="4" fillId="0" borderId="0" xfId="5" applyFont="1" applyFill="1" applyAlignment="1">
      <alignment vertical="center"/>
    </xf>
    <xf numFmtId="167" fontId="17" fillId="0" borderId="6" xfId="5" applyNumberFormat="1" applyFont="1" applyBorder="1" applyAlignment="1">
      <alignment vertical="center"/>
    </xf>
    <xf numFmtId="9" fontId="17" fillId="0" borderId="6" xfId="6" applyFont="1" applyFill="1" applyBorder="1" applyAlignment="1">
      <alignment horizontal="center" vertical="center"/>
    </xf>
    <xf numFmtId="167" fontId="17" fillId="0" borderId="2" xfId="5" applyNumberFormat="1" applyFont="1" applyBorder="1" applyAlignment="1">
      <alignment vertical="center"/>
    </xf>
    <xf numFmtId="9" fontId="17" fillId="0" borderId="2" xfId="6" applyFont="1" applyFill="1" applyBorder="1" applyAlignment="1">
      <alignment horizontal="center" vertical="center"/>
    </xf>
    <xf numFmtId="167" fontId="20" fillId="0" borderId="2" xfId="5" applyNumberFormat="1" applyFont="1" applyBorder="1" applyAlignment="1">
      <alignment vertical="center"/>
    </xf>
    <xf numFmtId="9" fontId="20" fillId="0" borderId="2" xfId="6" applyFont="1" applyFill="1" applyBorder="1" applyAlignment="1">
      <alignment horizontal="center" vertical="center"/>
    </xf>
    <xf numFmtId="167" fontId="17" fillId="0" borderId="4" xfId="5" applyNumberFormat="1" applyFont="1" applyBorder="1" applyAlignment="1">
      <alignment vertical="center"/>
    </xf>
    <xf numFmtId="9" fontId="17" fillId="0" borderId="4" xfId="6" applyFont="1" applyFill="1" applyBorder="1" applyAlignment="1">
      <alignment horizontal="center" vertical="center"/>
    </xf>
    <xf numFmtId="0" fontId="19" fillId="0" borderId="0" xfId="0" applyFont="1" applyAlignment="1">
      <alignment horizontal="center" vertical="center"/>
    </xf>
    <xf numFmtId="0" fontId="21" fillId="0" borderId="0" xfId="0" applyFont="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xf numFmtId="0" fontId="32" fillId="0" borderId="0" xfId="3" quotePrefix="1" applyFont="1" applyFill="1" applyAlignment="1">
      <alignment horizontal="center" vertical="center"/>
    </xf>
    <xf numFmtId="0" fontId="28" fillId="0" borderId="0" xfId="3" applyFont="1" applyFill="1" applyAlignment="1">
      <alignment horizontal="center" vertical="center" wrapText="1"/>
    </xf>
    <xf numFmtId="0" fontId="26" fillId="0" borderId="10" xfId="3" applyFont="1" applyFill="1" applyBorder="1" applyAlignment="1">
      <alignment horizontal="center" vertical="center" wrapText="1"/>
    </xf>
    <xf numFmtId="0" fontId="26" fillId="0" borderId="11" xfId="3" applyFont="1" applyFill="1" applyBorder="1" applyAlignment="1">
      <alignment horizontal="center" vertical="center" wrapText="1"/>
    </xf>
    <xf numFmtId="0" fontId="26" fillId="0" borderId="12" xfId="3" applyFont="1" applyFill="1" applyBorder="1" applyAlignment="1">
      <alignment horizontal="center" vertical="center" wrapText="1"/>
    </xf>
    <xf numFmtId="0" fontId="26" fillId="0" borderId="9"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6" fillId="0" borderId="7" xfId="3" applyFont="1" applyFill="1" applyBorder="1" applyAlignment="1">
      <alignment horizontal="center" vertical="center" wrapText="1"/>
    </xf>
    <xf numFmtId="0" fontId="26" fillId="0" borderId="7" xfId="3" applyFont="1" applyFill="1" applyBorder="1" applyAlignment="1">
      <alignment horizontal="center" vertical="center"/>
    </xf>
    <xf numFmtId="0" fontId="40" fillId="0" borderId="0" xfId="3" applyFont="1" applyFill="1" applyAlignment="1">
      <alignment horizontal="center" vertical="center"/>
    </xf>
    <xf numFmtId="0" fontId="26" fillId="0" borderId="3" xfId="3" applyFont="1" applyFill="1" applyBorder="1" applyAlignment="1">
      <alignment horizontal="center" vertical="center"/>
    </xf>
    <xf numFmtId="0" fontId="26" fillId="0" borderId="9" xfId="3" applyFont="1" applyFill="1" applyBorder="1" applyAlignment="1">
      <alignment horizontal="center" vertical="center"/>
    </xf>
    <xf numFmtId="0" fontId="26" fillId="0" borderId="1" xfId="3" applyFont="1" applyFill="1" applyBorder="1" applyAlignment="1">
      <alignment horizontal="center" vertical="center" wrapText="1"/>
    </xf>
    <xf numFmtId="0" fontId="26" fillId="0" borderId="1" xfId="3" applyFont="1" applyFill="1" applyBorder="1" applyAlignment="1">
      <alignment horizontal="center" vertical="center"/>
    </xf>
    <xf numFmtId="43" fontId="43" fillId="0" borderId="0" xfId="5" applyFont="1" applyAlignment="1">
      <alignment horizontal="center" vertical="center"/>
    </xf>
    <xf numFmtId="43" fontId="44" fillId="0" borderId="0" xfId="5" applyFont="1" applyAlignment="1">
      <alignment horizontal="center" vertical="center"/>
    </xf>
    <xf numFmtId="0" fontId="35" fillId="0" borderId="0" xfId="3" quotePrefix="1" applyFont="1" applyAlignment="1">
      <alignment horizontal="center" vertical="center"/>
    </xf>
    <xf numFmtId="0" fontId="26" fillId="0" borderId="1" xfId="3" applyFont="1" applyBorder="1" applyAlignment="1">
      <alignment horizontal="center" vertical="center" wrapText="1"/>
    </xf>
    <xf numFmtId="0" fontId="25" fillId="0" borderId="1" xfId="3" applyFont="1" applyBorder="1" applyAlignment="1">
      <alignment horizontal="center" vertical="center" wrapText="1"/>
    </xf>
    <xf numFmtId="0" fontId="26" fillId="0" borderId="1" xfId="3" applyFont="1" applyBorder="1" applyAlignment="1">
      <alignment horizontal="center" vertical="center"/>
    </xf>
    <xf numFmtId="43" fontId="19" fillId="0" borderId="0" xfId="5" applyFont="1" applyFill="1" applyAlignment="1">
      <alignment horizontal="right" vertical="center" wrapText="1"/>
    </xf>
    <xf numFmtId="0" fontId="35" fillId="0" borderId="0" xfId="15" applyNumberFormat="1" applyFont="1" applyFill="1" applyBorder="1" applyAlignment="1">
      <alignment horizontal="center" vertical="center" wrapText="1"/>
    </xf>
    <xf numFmtId="0" fontId="35" fillId="0" borderId="0" xfId="3" applyFont="1" applyBorder="1" applyAlignment="1">
      <alignment horizontal="center" vertical="center"/>
    </xf>
    <xf numFmtId="0" fontId="35" fillId="0" borderId="0" xfId="3" applyFont="1" applyBorder="1" applyAlignment="1">
      <alignment horizontal="right" vertical="center"/>
    </xf>
    <xf numFmtId="43" fontId="26" fillId="0" borderId="1" xfId="5" applyFont="1" applyFill="1" applyBorder="1" applyAlignment="1">
      <alignment horizontal="center" vertical="center" wrapText="1"/>
    </xf>
    <xf numFmtId="3" fontId="26" fillId="0" borderId="1" xfId="3" applyNumberFormat="1" applyFont="1" applyFill="1" applyBorder="1" applyAlignment="1">
      <alignment horizontal="center" vertical="center"/>
    </xf>
    <xf numFmtId="43" fontId="40" fillId="0" borderId="0" xfId="5" applyFont="1" applyFill="1" applyAlignment="1">
      <alignment horizontal="center" vertical="center" wrapText="1"/>
    </xf>
    <xf numFmtId="0" fontId="46" fillId="0" borderId="0" xfId="15" applyNumberFormat="1" applyFont="1" applyFill="1" applyBorder="1" applyAlignment="1">
      <alignment horizontal="center" vertical="center" wrapText="1"/>
    </xf>
    <xf numFmtId="0" fontId="35" fillId="0" borderId="0" xfId="3" applyFont="1" applyFill="1" applyBorder="1" applyAlignment="1">
      <alignment horizontal="center" vertical="center"/>
    </xf>
  </cellXfs>
  <cellStyles count="19">
    <cellStyle name="AutoFormat-Optionen" xfId="7"/>
    <cellStyle name="Comma" xfId="1" builtinId="3"/>
    <cellStyle name="Comma 2" xfId="5"/>
    <cellStyle name="Comma 28" xfId="8"/>
    <cellStyle name="HAI" xfId="9"/>
    <cellStyle name="Normal" xfId="0" builtinId="0"/>
    <cellStyle name="Normal 10" xfId="10"/>
    <cellStyle name="Normal 11 3" xfId="11"/>
    <cellStyle name="Normal 16" xfId="12"/>
    <cellStyle name="Normal 19 2" xfId="13"/>
    <cellStyle name="Normal 2" xfId="3"/>
    <cellStyle name="Normal 3" xfId="14"/>
    <cellStyle name="Normal 3 4" xfId="15"/>
    <cellStyle name="Normal 4" xfId="16"/>
    <cellStyle name="Normal 5" xfId="17"/>
    <cellStyle name="Normal_Chi NSTW NSDP 2002 - PL" xfId="4"/>
    <cellStyle name="Normal_GIAO KH VỐN  NĂM 2017.xls (sửa)" xfId="18"/>
    <cellStyle name="Percent" xfId="2" builtin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AN/2018/QT%202017/N&#272;%2031.2017/Bieu%20mau%20ND%2031%20xo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48"/>
      <sheetName val="PL49"/>
      <sheetName val="PL50"/>
      <sheetName val="PL51"/>
      <sheetName val="PL52"/>
      <sheetName val="PL53"/>
      <sheetName val="PL54(+ĐT)"/>
      <sheetName val="PL55(ĐT)"/>
      <sheetName val="PL56"/>
      <sheetName val="PL57"/>
      <sheetName val="PL58(xã)"/>
      <sheetName val="PL59(xã)"/>
      <sheetName val="PL60(xã)"/>
      <sheetName val="PL61(+ĐT)"/>
      <sheetName val="PL62(ĐT)"/>
      <sheetName val=" PL63"/>
      <sheetName val="PL64"/>
    </sheetNames>
    <sheetDataSet>
      <sheetData sheetId="0">
        <row r="1">
          <cell r="A1" t="str">
            <v>UBND HUYỆN KON RẪY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0"/>
  <sheetViews>
    <sheetView tabSelected="1" workbookViewId="0">
      <selection activeCell="B11" sqref="B11"/>
    </sheetView>
  </sheetViews>
  <sheetFormatPr defaultRowHeight="15"/>
  <cols>
    <col min="1" max="1" width="5.28515625" style="6" customWidth="1"/>
    <col min="2" max="2" width="48.85546875" style="6" customWidth="1"/>
    <col min="3" max="4" width="12.7109375" style="6" customWidth="1"/>
    <col min="5" max="5" width="10.5703125" style="6" customWidth="1"/>
    <col min="6" max="16384" width="9.140625" style="6"/>
  </cols>
  <sheetData>
    <row r="1" spans="1:5" s="3" customFormat="1" ht="14.25">
      <c r="A1" s="3" t="s">
        <v>129</v>
      </c>
      <c r="E1" s="4" t="s">
        <v>0</v>
      </c>
    </row>
    <row r="2" spans="1:5" s="3" customFormat="1" ht="14.25">
      <c r="A2" s="5"/>
      <c r="E2" s="4"/>
    </row>
    <row r="3" spans="1:5" ht="24" customHeight="1">
      <c r="A3" s="205" t="s">
        <v>259</v>
      </c>
      <c r="B3" s="205"/>
      <c r="C3" s="205"/>
      <c r="D3" s="205"/>
      <c r="E3" s="205"/>
    </row>
    <row r="4" spans="1:5" ht="20.25" customHeight="1">
      <c r="A4" s="206" t="s">
        <v>1</v>
      </c>
      <c r="B4" s="206"/>
      <c r="C4" s="206"/>
      <c r="D4" s="206"/>
      <c r="E4" s="206"/>
    </row>
    <row r="5" spans="1:5" ht="20.25" customHeight="1">
      <c r="A5" s="206" t="s">
        <v>260</v>
      </c>
      <c r="B5" s="206"/>
      <c r="C5" s="206"/>
      <c r="D5" s="206"/>
      <c r="E5" s="206"/>
    </row>
    <row r="6" spans="1:5">
      <c r="A6" s="7"/>
      <c r="E6" s="7" t="s">
        <v>2</v>
      </c>
    </row>
    <row r="7" spans="1:5" s="8" customFormat="1" ht="45" customHeight="1">
      <c r="A7" s="2" t="s">
        <v>3</v>
      </c>
      <c r="B7" s="2" t="s">
        <v>4</v>
      </c>
      <c r="C7" s="2" t="s">
        <v>5</v>
      </c>
      <c r="D7" s="2" t="s">
        <v>6</v>
      </c>
      <c r="E7" s="2" t="s">
        <v>7</v>
      </c>
    </row>
    <row r="8" spans="1:5" s="9" customFormat="1" ht="16.5" customHeight="1">
      <c r="A8" s="1" t="s">
        <v>8</v>
      </c>
      <c r="B8" s="1" t="s">
        <v>9</v>
      </c>
      <c r="C8" s="1">
        <v>1</v>
      </c>
      <c r="D8" s="1">
        <v>2</v>
      </c>
      <c r="E8" s="1" t="s">
        <v>10</v>
      </c>
    </row>
    <row r="9" spans="1:5" s="8" customFormat="1" ht="21" customHeight="1">
      <c r="A9" s="2" t="s">
        <v>8</v>
      </c>
      <c r="B9" s="10" t="s">
        <v>11</v>
      </c>
      <c r="C9" s="11">
        <f>C10+C13+C16+C17</f>
        <v>270705</v>
      </c>
      <c r="D9" s="11">
        <f>D10+D13+D16+D17+D18</f>
        <v>324893.49961100001</v>
      </c>
      <c r="E9" s="12">
        <f>D9/C9</f>
        <v>1.2001754663231192</v>
      </c>
    </row>
    <row r="10" spans="1:5" s="8" customFormat="1" ht="21" customHeight="1">
      <c r="A10" s="13">
        <v>1</v>
      </c>
      <c r="B10" s="14" t="s">
        <v>12</v>
      </c>
      <c r="C10" s="15">
        <f>C11+C12</f>
        <v>34162</v>
      </c>
      <c r="D10" s="15">
        <f>D11+D12</f>
        <v>37185.809101999999</v>
      </c>
      <c r="E10" s="16">
        <f t="shared" ref="E10:E22" si="0">D10/C10</f>
        <v>1.0885138195070545</v>
      </c>
    </row>
    <row r="11" spans="1:5" s="8" customFormat="1" ht="21" customHeight="1">
      <c r="A11" s="13" t="s">
        <v>13</v>
      </c>
      <c r="B11" s="14" t="s">
        <v>14</v>
      </c>
      <c r="C11" s="15">
        <v>6450</v>
      </c>
      <c r="D11" s="15">
        <v>8128.2538880000002</v>
      </c>
      <c r="E11" s="16">
        <f t="shared" si="0"/>
        <v>1.2601944012403101</v>
      </c>
    </row>
    <row r="12" spans="1:5" s="8" customFormat="1" ht="21" customHeight="1">
      <c r="A12" s="13" t="s">
        <v>13</v>
      </c>
      <c r="B12" s="14" t="s">
        <v>15</v>
      </c>
      <c r="C12" s="15">
        <v>27712</v>
      </c>
      <c r="D12" s="15">
        <v>29057.555214</v>
      </c>
      <c r="E12" s="16">
        <f t="shared" si="0"/>
        <v>1.0485549658631639</v>
      </c>
    </row>
    <row r="13" spans="1:5" s="8" customFormat="1" ht="21" customHeight="1">
      <c r="A13" s="13">
        <v>2</v>
      </c>
      <c r="B13" s="14" t="s">
        <v>16</v>
      </c>
      <c r="C13" s="15">
        <f>C14+C15</f>
        <v>236543</v>
      </c>
      <c r="D13" s="15">
        <f>D14+D15</f>
        <v>267099.38</v>
      </c>
      <c r="E13" s="16">
        <f t="shared" si="0"/>
        <v>1.1291789653466813</v>
      </c>
    </row>
    <row r="14" spans="1:5" s="8" customFormat="1" ht="21" customHeight="1">
      <c r="A14" s="13" t="s">
        <v>13</v>
      </c>
      <c r="B14" s="14" t="s">
        <v>17</v>
      </c>
      <c r="C14" s="15">
        <v>165144</v>
      </c>
      <c r="D14" s="15">
        <v>165144</v>
      </c>
      <c r="E14" s="16">
        <f t="shared" si="0"/>
        <v>1</v>
      </c>
    </row>
    <row r="15" spans="1:5" s="8" customFormat="1" ht="21" customHeight="1">
      <c r="A15" s="13" t="s">
        <v>13</v>
      </c>
      <c r="B15" s="14" t="s">
        <v>18</v>
      </c>
      <c r="C15" s="15">
        <v>71399</v>
      </c>
      <c r="D15" s="15">
        <v>101955.38</v>
      </c>
      <c r="E15" s="16">
        <f t="shared" si="0"/>
        <v>1.427966498130226</v>
      </c>
    </row>
    <row r="16" spans="1:5" s="8" customFormat="1" ht="21" customHeight="1">
      <c r="A16" s="13">
        <v>3</v>
      </c>
      <c r="B16" s="14" t="s">
        <v>19</v>
      </c>
      <c r="C16" s="15">
        <v>0</v>
      </c>
      <c r="D16" s="15">
        <v>2737.5245089999999</v>
      </c>
      <c r="E16" s="16"/>
    </row>
    <row r="17" spans="1:7" s="8" customFormat="1" ht="21" customHeight="1">
      <c r="A17" s="13">
        <v>4</v>
      </c>
      <c r="B17" s="14" t="s">
        <v>20</v>
      </c>
      <c r="C17" s="15">
        <v>0</v>
      </c>
      <c r="D17" s="15">
        <v>17867.981</v>
      </c>
      <c r="E17" s="16"/>
    </row>
    <row r="18" spans="1:7" s="8" customFormat="1" ht="21" customHeight="1">
      <c r="A18" s="13">
        <v>5</v>
      </c>
      <c r="B18" s="14" t="s">
        <v>261</v>
      </c>
      <c r="C18" s="15">
        <v>0</v>
      </c>
      <c r="D18" s="15">
        <v>2.8050000000000002</v>
      </c>
      <c r="E18" s="16"/>
    </row>
    <row r="19" spans="1:7" s="8" customFormat="1" ht="21" customHeight="1">
      <c r="A19" s="2" t="s">
        <v>9</v>
      </c>
      <c r="B19" s="10" t="s">
        <v>21</v>
      </c>
      <c r="C19" s="11">
        <f>C9</f>
        <v>270705</v>
      </c>
      <c r="D19" s="11">
        <f>D20+D25+D28+D29</f>
        <v>324569.37037600006</v>
      </c>
      <c r="E19" s="12">
        <f t="shared" si="0"/>
        <v>1.1989781140946789</v>
      </c>
      <c r="G19" s="17"/>
    </row>
    <row r="20" spans="1:7" s="8" customFormat="1" ht="21" customHeight="1">
      <c r="A20" s="2" t="s">
        <v>22</v>
      </c>
      <c r="B20" s="10" t="s">
        <v>23</v>
      </c>
      <c r="C20" s="11">
        <f>C19-C25</f>
        <v>199306</v>
      </c>
      <c r="D20" s="11">
        <f>D21+D22+D23+D24</f>
        <v>290095.95537600003</v>
      </c>
      <c r="E20" s="12">
        <f t="shared" si="0"/>
        <v>1.4555304676025811</v>
      </c>
    </row>
    <row r="21" spans="1:7" s="8" customFormat="1" ht="21" customHeight="1">
      <c r="A21" s="13" t="s">
        <v>24</v>
      </c>
      <c r="B21" s="14" t="s">
        <v>25</v>
      </c>
      <c r="C21" s="15">
        <v>6077</v>
      </c>
      <c r="D21" s="15">
        <v>52799.546070999997</v>
      </c>
      <c r="E21" s="16">
        <f t="shared" si="0"/>
        <v>8.6884229177225603</v>
      </c>
    </row>
    <row r="22" spans="1:7" s="8" customFormat="1" ht="21" customHeight="1">
      <c r="A22" s="13">
        <v>2</v>
      </c>
      <c r="B22" s="14" t="s">
        <v>26</v>
      </c>
      <c r="C22" s="15">
        <v>162299</v>
      </c>
      <c r="D22" s="15">
        <v>237296.40930500001</v>
      </c>
      <c r="E22" s="16">
        <f t="shared" si="0"/>
        <v>1.4620940936481432</v>
      </c>
    </row>
    <row r="23" spans="1:7" s="8" customFormat="1" ht="21" customHeight="1">
      <c r="A23" s="13">
        <v>3</v>
      </c>
      <c r="B23" s="14" t="s">
        <v>27</v>
      </c>
      <c r="C23" s="15">
        <v>3990</v>
      </c>
      <c r="D23" s="15">
        <v>0</v>
      </c>
      <c r="E23" s="16"/>
    </row>
    <row r="24" spans="1:7" s="8" customFormat="1" ht="21" customHeight="1">
      <c r="A24" s="13">
        <v>4</v>
      </c>
      <c r="B24" s="14" t="s">
        <v>28</v>
      </c>
      <c r="C24" s="15">
        <v>26940</v>
      </c>
      <c r="D24" s="15">
        <v>0</v>
      </c>
      <c r="E24" s="16"/>
    </row>
    <row r="25" spans="1:7" s="8" customFormat="1" ht="21" customHeight="1">
      <c r="A25" s="2" t="s">
        <v>29</v>
      </c>
      <c r="B25" s="10" t="s">
        <v>30</v>
      </c>
      <c r="C25" s="11">
        <f>C26+C27</f>
        <v>71399</v>
      </c>
      <c r="D25" s="15">
        <v>0</v>
      </c>
      <c r="E25" s="16"/>
    </row>
    <row r="26" spans="1:7" s="8" customFormat="1" ht="21" customHeight="1">
      <c r="A26" s="13">
        <v>1</v>
      </c>
      <c r="B26" s="14" t="s">
        <v>31</v>
      </c>
      <c r="C26" s="15">
        <v>32021</v>
      </c>
      <c r="D26" s="15">
        <v>0</v>
      </c>
      <c r="E26" s="16"/>
    </row>
    <row r="27" spans="1:7" s="8" customFormat="1" ht="21" customHeight="1">
      <c r="A27" s="13">
        <v>2</v>
      </c>
      <c r="B27" s="14" t="s">
        <v>32</v>
      </c>
      <c r="C27" s="15">
        <v>39378</v>
      </c>
      <c r="D27" s="15">
        <v>0</v>
      </c>
      <c r="E27" s="16"/>
    </row>
    <row r="28" spans="1:7" s="8" customFormat="1" ht="21" customHeight="1">
      <c r="A28" s="2" t="s">
        <v>33</v>
      </c>
      <c r="B28" s="10" t="s">
        <v>34</v>
      </c>
      <c r="C28" s="15">
        <v>0</v>
      </c>
      <c r="D28" s="11">
        <v>32006.2</v>
      </c>
      <c r="E28" s="12"/>
    </row>
    <row r="29" spans="1:7" s="8" customFormat="1" ht="21" customHeight="1">
      <c r="A29" s="18" t="s">
        <v>87</v>
      </c>
      <c r="B29" s="19" t="s">
        <v>130</v>
      </c>
      <c r="C29" s="15">
        <v>0</v>
      </c>
      <c r="D29" s="11">
        <v>2467.2150000000001</v>
      </c>
      <c r="E29" s="19"/>
    </row>
    <row r="30" spans="1:7">
      <c r="A30" s="20"/>
      <c r="B30" s="20"/>
      <c r="C30" s="20"/>
      <c r="D30" s="20"/>
      <c r="E30" s="20"/>
    </row>
  </sheetData>
  <mergeCells count="3">
    <mergeCell ref="A3:E3"/>
    <mergeCell ref="A4:E4"/>
    <mergeCell ref="A5:E5"/>
  </mergeCells>
  <printOptions horizontalCentered="1"/>
  <pageMargins left="0.55118110236220474" right="0.55118110236220474"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46"/>
  <sheetViews>
    <sheetView zoomScaleNormal="100" workbookViewId="0">
      <selection activeCell="B16" sqref="B16"/>
    </sheetView>
  </sheetViews>
  <sheetFormatPr defaultRowHeight="15"/>
  <cols>
    <col min="1" max="1" width="5.42578125" style="21" customWidth="1"/>
    <col min="2" max="2" width="41.28515625" style="21" customWidth="1"/>
    <col min="3" max="6" width="9.85546875" style="21" customWidth="1"/>
    <col min="7" max="8" width="9.28515625" style="21" customWidth="1"/>
    <col min="9" max="16384" width="9.140625" style="21"/>
  </cols>
  <sheetData>
    <row r="1" spans="1:12">
      <c r="A1" s="3" t="s">
        <v>129</v>
      </c>
      <c r="H1" s="22" t="s">
        <v>35</v>
      </c>
    </row>
    <row r="2" spans="1:12" ht="8.25" customHeight="1">
      <c r="A2" s="20"/>
    </row>
    <row r="3" spans="1:12" ht="24.75" customHeight="1">
      <c r="A3" s="205" t="s">
        <v>262</v>
      </c>
      <c r="B3" s="205"/>
      <c r="C3" s="205"/>
      <c r="D3" s="205"/>
      <c r="E3" s="205"/>
      <c r="F3" s="205"/>
      <c r="G3" s="205"/>
      <c r="H3" s="205"/>
    </row>
    <row r="4" spans="1:12" ht="17.25" customHeight="1">
      <c r="A4" s="206" t="s">
        <v>1</v>
      </c>
      <c r="B4" s="206"/>
      <c r="C4" s="206"/>
      <c r="D4" s="206"/>
      <c r="E4" s="206"/>
      <c r="F4" s="206"/>
      <c r="G4" s="206"/>
      <c r="H4" s="206"/>
    </row>
    <row r="5" spans="1:12" ht="17.25" customHeight="1">
      <c r="A5" s="206" t="str">
        <f>'96'!A5:E5</f>
        <v>(Kèm theo Quyết định số        /QĐ-UBND ngày      /    /2021 của UBND huyện Kon Rẫy)</v>
      </c>
      <c r="B5" s="206"/>
      <c r="C5" s="206"/>
      <c r="D5" s="206"/>
      <c r="E5" s="206"/>
      <c r="F5" s="206"/>
      <c r="G5" s="206"/>
      <c r="H5" s="206"/>
    </row>
    <row r="6" spans="1:12">
      <c r="A6" s="23"/>
      <c r="B6" s="6"/>
      <c r="C6" s="6"/>
      <c r="D6" s="6"/>
      <c r="E6" s="6"/>
      <c r="F6" s="6"/>
      <c r="G6" s="6"/>
      <c r="H6" s="23" t="s">
        <v>2</v>
      </c>
    </row>
    <row r="7" spans="1:12" ht="21" customHeight="1">
      <c r="A7" s="207" t="s">
        <v>3</v>
      </c>
      <c r="B7" s="207" t="s">
        <v>4</v>
      </c>
      <c r="C7" s="207" t="s">
        <v>36</v>
      </c>
      <c r="D7" s="207"/>
      <c r="E7" s="207" t="s">
        <v>6</v>
      </c>
      <c r="F7" s="207"/>
      <c r="G7" s="207" t="s">
        <v>7</v>
      </c>
      <c r="H7" s="207"/>
    </row>
    <row r="8" spans="1:12" ht="41.25" customHeight="1">
      <c r="A8" s="207"/>
      <c r="B8" s="207"/>
      <c r="C8" s="24" t="s">
        <v>37</v>
      </c>
      <c r="D8" s="24" t="s">
        <v>38</v>
      </c>
      <c r="E8" s="24" t="s">
        <v>37</v>
      </c>
      <c r="F8" s="24" t="s">
        <v>38</v>
      </c>
      <c r="G8" s="24" t="s">
        <v>37</v>
      </c>
      <c r="H8" s="24" t="s">
        <v>38</v>
      </c>
      <c r="I8" s="25"/>
      <c r="J8" s="26"/>
      <c r="K8" s="26"/>
      <c r="L8" s="26"/>
    </row>
    <row r="9" spans="1:12" s="29" customFormat="1" ht="15" customHeight="1">
      <c r="A9" s="1" t="s">
        <v>8</v>
      </c>
      <c r="B9" s="1" t="s">
        <v>9</v>
      </c>
      <c r="C9" s="1">
        <v>1</v>
      </c>
      <c r="D9" s="1">
        <v>2</v>
      </c>
      <c r="E9" s="1">
        <v>3</v>
      </c>
      <c r="F9" s="1">
        <v>4</v>
      </c>
      <c r="G9" s="1" t="s">
        <v>39</v>
      </c>
      <c r="H9" s="1" t="s">
        <v>40</v>
      </c>
      <c r="I9" s="27"/>
      <c r="J9" s="28"/>
      <c r="K9" s="28"/>
      <c r="L9" s="28"/>
    </row>
    <row r="10" spans="1:12" s="35" customFormat="1" ht="18.75" customHeight="1">
      <c r="A10" s="24"/>
      <c r="B10" s="30" t="s">
        <v>41</v>
      </c>
      <c r="C10" s="31">
        <f>C11+C45+C46</f>
        <v>44310</v>
      </c>
      <c r="D10" s="31">
        <f t="shared" ref="D10:F10" si="0">D11+D45+D46</f>
        <v>34162</v>
      </c>
      <c r="E10" s="31">
        <f t="shared" si="0"/>
        <v>67335.935786999995</v>
      </c>
      <c r="F10" s="31">
        <f t="shared" si="0"/>
        <v>57791.314611000002</v>
      </c>
      <c r="G10" s="32">
        <f>E10/C10</f>
        <v>1.5196555131347325</v>
      </c>
      <c r="H10" s="32">
        <f>F10/D10</f>
        <v>1.6916841698671039</v>
      </c>
      <c r="I10" s="33"/>
      <c r="J10" s="34"/>
      <c r="K10" s="34"/>
      <c r="L10" s="34"/>
    </row>
    <row r="11" spans="1:12" s="35" customFormat="1" ht="18.75" customHeight="1">
      <c r="A11" s="24" t="s">
        <v>8</v>
      </c>
      <c r="B11" s="30" t="s">
        <v>42</v>
      </c>
      <c r="C11" s="31">
        <f>C12+C44</f>
        <v>44310</v>
      </c>
      <c r="D11" s="31">
        <f t="shared" ref="D11:F11" si="1">D12+D44</f>
        <v>34162</v>
      </c>
      <c r="E11" s="31">
        <f t="shared" si="1"/>
        <v>46730.430278</v>
      </c>
      <c r="F11" s="31">
        <f t="shared" si="1"/>
        <v>37185.809101999999</v>
      </c>
      <c r="G11" s="32">
        <f t="shared" ref="G11:G41" si="2">E11/C11</f>
        <v>1.0546249216429699</v>
      </c>
      <c r="H11" s="32">
        <f t="shared" ref="H11:H41" si="3">F11/D11</f>
        <v>1.0885138195070545</v>
      </c>
      <c r="I11" s="33"/>
      <c r="J11" s="34"/>
      <c r="K11" s="34"/>
      <c r="L11" s="34"/>
    </row>
    <row r="12" spans="1:12" s="35" customFormat="1" ht="18.75" customHeight="1">
      <c r="A12" s="24" t="s">
        <v>43</v>
      </c>
      <c r="B12" s="30" t="s">
        <v>44</v>
      </c>
      <c r="C12" s="31">
        <f>C13+C16+C21+C22+SUM(C29:C43)</f>
        <v>44310</v>
      </c>
      <c r="D12" s="31">
        <f t="shared" ref="D12:F12" si="4">D13+D16+D21+D22+SUM(D29:D43)</f>
        <v>34162</v>
      </c>
      <c r="E12" s="31">
        <f t="shared" si="4"/>
        <v>46730.430278</v>
      </c>
      <c r="F12" s="31">
        <f t="shared" si="4"/>
        <v>37185.809101999999</v>
      </c>
      <c r="G12" s="32">
        <f t="shared" si="2"/>
        <v>1.0546249216429699</v>
      </c>
      <c r="H12" s="32">
        <f t="shared" si="3"/>
        <v>1.0885138195070545</v>
      </c>
      <c r="I12" s="33"/>
      <c r="J12" s="34"/>
      <c r="K12" s="34"/>
      <c r="L12" s="34"/>
    </row>
    <row r="13" spans="1:12" ht="18.75" customHeight="1">
      <c r="A13" s="36">
        <v>1</v>
      </c>
      <c r="B13" s="37" t="s">
        <v>45</v>
      </c>
      <c r="C13" s="38">
        <f>SUM(C14:C15)</f>
        <v>250</v>
      </c>
      <c r="D13" s="38">
        <f t="shared" ref="D13:F13" si="5">SUM(D14:D15)</f>
        <v>25</v>
      </c>
      <c r="E13" s="38">
        <f t="shared" si="5"/>
        <v>1621.4687670000001</v>
      </c>
      <c r="F13" s="38">
        <f t="shared" si="5"/>
        <v>1163.20481</v>
      </c>
      <c r="G13" s="39">
        <f t="shared" si="2"/>
        <v>6.4858750680000004</v>
      </c>
      <c r="H13" s="39">
        <f t="shared" si="3"/>
        <v>46.528192399999995</v>
      </c>
      <c r="I13" s="25"/>
      <c r="J13" s="26"/>
      <c r="K13" s="26"/>
      <c r="L13" s="26"/>
    </row>
    <row r="14" spans="1:12" s="45" customFormat="1" ht="18.75" customHeight="1">
      <c r="A14" s="40" t="s">
        <v>13</v>
      </c>
      <c r="B14" s="41" t="s">
        <v>131</v>
      </c>
      <c r="C14" s="38">
        <v>250</v>
      </c>
      <c r="D14" s="38">
        <v>25</v>
      </c>
      <c r="E14" s="38">
        <v>1620.6742670000001</v>
      </c>
      <c r="F14" s="38">
        <v>1163.12536</v>
      </c>
      <c r="G14" s="39">
        <f t="shared" si="2"/>
        <v>6.4826970680000002</v>
      </c>
      <c r="H14" s="39">
        <f t="shared" si="3"/>
        <v>46.525014400000003</v>
      </c>
      <c r="I14" s="42"/>
      <c r="J14" s="43"/>
      <c r="K14" s="44"/>
      <c r="L14" s="44"/>
    </row>
    <row r="15" spans="1:12" s="45" customFormat="1" ht="18.75" customHeight="1">
      <c r="A15" s="40" t="s">
        <v>13</v>
      </c>
      <c r="B15" s="41" t="s">
        <v>132</v>
      </c>
      <c r="C15" s="38">
        <v>0</v>
      </c>
      <c r="D15" s="38">
        <v>0</v>
      </c>
      <c r="E15" s="46">
        <v>0.79449999999999998</v>
      </c>
      <c r="F15" s="47">
        <v>7.9450000000000007E-2</v>
      </c>
      <c r="G15" s="39"/>
      <c r="H15" s="39"/>
      <c r="I15" s="48"/>
      <c r="J15" s="49"/>
      <c r="K15" s="44"/>
      <c r="L15" s="44"/>
    </row>
    <row r="16" spans="1:12" ht="18.75" customHeight="1">
      <c r="A16" s="36">
        <v>2</v>
      </c>
      <c r="B16" s="37" t="s">
        <v>46</v>
      </c>
      <c r="C16" s="38">
        <f>SUM(C17:C20)</f>
        <v>850</v>
      </c>
      <c r="D16" s="38">
        <f t="shared" ref="D16:F16" si="6">SUM(D17:D20)</f>
        <v>85</v>
      </c>
      <c r="E16" s="38">
        <f t="shared" si="6"/>
        <v>545.434842</v>
      </c>
      <c r="F16" s="38">
        <f t="shared" si="6"/>
        <v>49.705145000000002</v>
      </c>
      <c r="G16" s="39">
        <f t="shared" si="2"/>
        <v>0.64168804941176472</v>
      </c>
      <c r="H16" s="39">
        <f t="shared" si="3"/>
        <v>0.5847664117647059</v>
      </c>
      <c r="I16" s="25"/>
      <c r="J16" s="26"/>
      <c r="K16" s="26"/>
      <c r="L16" s="26"/>
    </row>
    <row r="17" spans="1:12" s="45" customFormat="1" ht="18.75" customHeight="1">
      <c r="A17" s="40" t="s">
        <v>13</v>
      </c>
      <c r="B17" s="41" t="s">
        <v>131</v>
      </c>
      <c r="C17" s="38">
        <v>120</v>
      </c>
      <c r="D17" s="38">
        <v>12</v>
      </c>
      <c r="E17" s="38">
        <v>46.065913000000002</v>
      </c>
      <c r="F17" s="38">
        <v>4.8465920000000002</v>
      </c>
      <c r="G17" s="39">
        <f t="shared" si="2"/>
        <v>0.38388260833333337</v>
      </c>
      <c r="H17" s="39">
        <f t="shared" si="3"/>
        <v>0.40388266666666667</v>
      </c>
      <c r="I17" s="48"/>
      <c r="J17" s="49"/>
      <c r="K17" s="44"/>
      <c r="L17" s="44"/>
    </row>
    <row r="18" spans="1:12" s="45" customFormat="1" ht="18.75" customHeight="1">
      <c r="A18" s="40" t="s">
        <v>13</v>
      </c>
      <c r="B18" s="41" t="s">
        <v>132</v>
      </c>
      <c r="C18" s="38">
        <v>730</v>
      </c>
      <c r="D18" s="38">
        <v>73</v>
      </c>
      <c r="E18" s="38">
        <v>446.18550900000002</v>
      </c>
      <c r="F18" s="38">
        <v>44.858553000000001</v>
      </c>
      <c r="G18" s="39">
        <f t="shared" si="2"/>
        <v>0.61121302602739724</v>
      </c>
      <c r="H18" s="39">
        <f t="shared" si="3"/>
        <v>0.61450072602739725</v>
      </c>
      <c r="I18" s="48"/>
      <c r="J18" s="49"/>
      <c r="K18" s="44"/>
      <c r="L18" s="44"/>
    </row>
    <row r="19" spans="1:12" s="45" customFormat="1" ht="18.75" customHeight="1">
      <c r="A19" s="40" t="s">
        <v>13</v>
      </c>
      <c r="B19" s="41" t="s">
        <v>133</v>
      </c>
      <c r="C19" s="38">
        <v>0</v>
      </c>
      <c r="D19" s="38">
        <v>0</v>
      </c>
      <c r="E19" s="38">
        <v>53.183419999999998</v>
      </c>
      <c r="F19" s="50">
        <v>0</v>
      </c>
      <c r="G19" s="39"/>
      <c r="H19" s="39"/>
      <c r="I19" s="48"/>
      <c r="J19" s="49"/>
      <c r="K19" s="44"/>
      <c r="L19" s="44"/>
    </row>
    <row r="20" spans="1:12" s="45" customFormat="1" ht="18.75" customHeight="1">
      <c r="A20" s="40" t="s">
        <v>13</v>
      </c>
      <c r="B20" s="41" t="s">
        <v>134</v>
      </c>
      <c r="C20" s="38">
        <v>0</v>
      </c>
      <c r="D20" s="38">
        <v>0</v>
      </c>
      <c r="E20" s="47">
        <v>0</v>
      </c>
      <c r="F20" s="47">
        <v>0</v>
      </c>
      <c r="G20" s="39"/>
      <c r="H20" s="39"/>
      <c r="I20" s="48"/>
      <c r="J20" s="49"/>
      <c r="K20" s="44"/>
      <c r="L20" s="44"/>
    </row>
    <row r="21" spans="1:12" ht="32.25" customHeight="1">
      <c r="A21" s="36">
        <v>3</v>
      </c>
      <c r="B21" s="37" t="s">
        <v>47</v>
      </c>
      <c r="C21" s="38">
        <v>0</v>
      </c>
      <c r="D21" s="38">
        <v>0</v>
      </c>
      <c r="E21" s="38">
        <v>0</v>
      </c>
      <c r="F21" s="38">
        <v>0</v>
      </c>
      <c r="G21" s="39"/>
      <c r="H21" s="39"/>
      <c r="I21" s="25"/>
      <c r="J21" s="26"/>
      <c r="K21" s="26"/>
      <c r="L21" s="26"/>
    </row>
    <row r="22" spans="1:12" ht="18.75" customHeight="1">
      <c r="A22" s="36">
        <v>4</v>
      </c>
      <c r="B22" s="37" t="s">
        <v>48</v>
      </c>
      <c r="C22" s="38">
        <f>SUM(C23:C28)</f>
        <v>34000</v>
      </c>
      <c r="D22" s="38">
        <f t="shared" ref="D22:F22" si="7">SUM(D23:D28)</f>
        <v>27311</v>
      </c>
      <c r="E22" s="38">
        <f t="shared" si="7"/>
        <v>34408.909331999996</v>
      </c>
      <c r="F22" s="38">
        <f t="shared" si="7"/>
        <v>29209.866151000002</v>
      </c>
      <c r="G22" s="39">
        <f t="shared" si="2"/>
        <v>1.0120267450588234</v>
      </c>
      <c r="H22" s="39">
        <f t="shared" si="3"/>
        <v>1.069527521914247</v>
      </c>
      <c r="I22" s="25"/>
      <c r="J22" s="26"/>
      <c r="K22" s="26"/>
      <c r="L22" s="26"/>
    </row>
    <row r="23" spans="1:12" s="45" customFormat="1" ht="18.75" customHeight="1">
      <c r="A23" s="40" t="s">
        <v>13</v>
      </c>
      <c r="B23" s="41" t="s">
        <v>131</v>
      </c>
      <c r="C23" s="38">
        <v>15110</v>
      </c>
      <c r="D23" s="51">
        <v>13599</v>
      </c>
      <c r="E23" s="38">
        <v>20710.169410999999</v>
      </c>
      <c r="F23" s="38">
        <v>18639.152569000002</v>
      </c>
      <c r="G23" s="39">
        <f t="shared" si="2"/>
        <v>1.3706266982792852</v>
      </c>
      <c r="H23" s="39">
        <f t="shared" si="3"/>
        <v>1.3706267055665859</v>
      </c>
      <c r="I23" s="48"/>
      <c r="J23" s="49"/>
      <c r="K23" s="44"/>
      <c r="L23" s="44"/>
    </row>
    <row r="24" spans="1:12" s="45" customFormat="1" ht="18.75" customHeight="1">
      <c r="A24" s="40" t="s">
        <v>13</v>
      </c>
      <c r="B24" s="41" t="s">
        <v>132</v>
      </c>
      <c r="C24" s="38">
        <v>180</v>
      </c>
      <c r="D24" s="38">
        <v>162</v>
      </c>
      <c r="E24" s="38">
        <v>46.472287999999999</v>
      </c>
      <c r="F24" s="38">
        <v>41.825063999999998</v>
      </c>
      <c r="G24" s="39">
        <f t="shared" si="2"/>
        <v>0.25817937777777777</v>
      </c>
      <c r="H24" s="39">
        <f t="shared" si="3"/>
        <v>0.25817940740740741</v>
      </c>
      <c r="I24" s="48"/>
      <c r="J24" s="49"/>
      <c r="K24" s="44"/>
      <c r="L24" s="44"/>
    </row>
    <row r="25" spans="1:12" s="45" customFormat="1" ht="18.75" customHeight="1">
      <c r="A25" s="40" t="s">
        <v>13</v>
      </c>
      <c r="B25" s="41" t="s">
        <v>135</v>
      </c>
      <c r="C25" s="38">
        <v>10</v>
      </c>
      <c r="D25" s="51">
        <v>10</v>
      </c>
      <c r="E25" s="38">
        <v>5.7021009999999999</v>
      </c>
      <c r="F25" s="38">
        <v>5.7021009999999999</v>
      </c>
      <c r="G25" s="39">
        <f t="shared" si="2"/>
        <v>0.57021009999999994</v>
      </c>
      <c r="H25" s="39">
        <f t="shared" si="3"/>
        <v>0.57021009999999994</v>
      </c>
      <c r="I25" s="48"/>
      <c r="J25" s="49"/>
      <c r="K25" s="44"/>
      <c r="L25" s="44"/>
    </row>
    <row r="26" spans="1:12" s="45" customFormat="1" ht="18.75" customHeight="1">
      <c r="A26" s="40" t="s">
        <v>13</v>
      </c>
      <c r="B26" s="41" t="s">
        <v>133</v>
      </c>
      <c r="C26" s="38">
        <v>18700</v>
      </c>
      <c r="D26" s="38">
        <v>13540</v>
      </c>
      <c r="E26" s="38">
        <v>13646.565532000001</v>
      </c>
      <c r="F26" s="38">
        <v>10523.186417000001</v>
      </c>
      <c r="G26" s="39">
        <f t="shared" si="2"/>
        <v>0.72976286267379686</v>
      </c>
      <c r="H26" s="39">
        <f t="shared" si="3"/>
        <v>0.77719249756277697</v>
      </c>
      <c r="I26" s="48"/>
      <c r="J26" s="49"/>
      <c r="K26" s="44"/>
      <c r="L26" s="44"/>
    </row>
    <row r="27" spans="1:12" s="45" customFormat="1" ht="18.75" customHeight="1">
      <c r="A27" s="40" t="s">
        <v>13</v>
      </c>
      <c r="B27" s="41" t="s">
        <v>136</v>
      </c>
      <c r="C27" s="38">
        <v>0</v>
      </c>
      <c r="D27" s="38">
        <v>0</v>
      </c>
      <c r="E27" s="38">
        <v>0</v>
      </c>
      <c r="F27" s="38">
        <v>0</v>
      </c>
      <c r="G27" s="39"/>
      <c r="H27" s="39"/>
      <c r="I27" s="48"/>
      <c r="J27" s="49"/>
      <c r="K27" s="44"/>
      <c r="L27" s="44"/>
    </row>
    <row r="28" spans="1:12" s="45" customFormat="1" ht="18.75" customHeight="1">
      <c r="A28" s="40" t="s">
        <v>13</v>
      </c>
      <c r="B28" s="41" t="s">
        <v>134</v>
      </c>
      <c r="C28" s="38">
        <v>0</v>
      </c>
      <c r="D28" s="38">
        <v>0</v>
      </c>
      <c r="E28" s="38">
        <v>0</v>
      </c>
      <c r="F28" s="38">
        <v>0</v>
      </c>
      <c r="G28" s="39"/>
      <c r="H28" s="39"/>
      <c r="I28" s="48"/>
      <c r="J28" s="49"/>
      <c r="K28" s="44"/>
      <c r="L28" s="44"/>
    </row>
    <row r="29" spans="1:12" ht="18.75" customHeight="1">
      <c r="A29" s="36">
        <v>5</v>
      </c>
      <c r="B29" s="37" t="s">
        <v>49</v>
      </c>
      <c r="C29" s="38">
        <v>1530</v>
      </c>
      <c r="D29" s="38">
        <v>1377</v>
      </c>
      <c r="E29" s="38">
        <v>1145.3053239999999</v>
      </c>
      <c r="F29" s="38">
        <v>1030.774899</v>
      </c>
      <c r="G29" s="39">
        <f t="shared" si="2"/>
        <v>0.74856557124182999</v>
      </c>
      <c r="H29" s="39">
        <f t="shared" si="3"/>
        <v>0.74856564923747282</v>
      </c>
      <c r="I29" s="25"/>
      <c r="J29" s="26"/>
      <c r="K29" s="26"/>
      <c r="L29" s="26"/>
    </row>
    <row r="30" spans="1:12" ht="18.75" customHeight="1">
      <c r="A30" s="36">
        <v>6</v>
      </c>
      <c r="B30" s="37" t="s">
        <v>50</v>
      </c>
      <c r="C30" s="38">
        <v>0</v>
      </c>
      <c r="D30" s="38">
        <v>0</v>
      </c>
      <c r="E30" s="38">
        <v>0</v>
      </c>
      <c r="F30" s="38">
        <v>0</v>
      </c>
      <c r="G30" s="39"/>
      <c r="H30" s="39"/>
      <c r="I30" s="25"/>
      <c r="J30" s="26"/>
      <c r="K30" s="26"/>
      <c r="L30" s="26"/>
    </row>
    <row r="31" spans="1:12" ht="18.75" customHeight="1">
      <c r="A31" s="36">
        <v>7</v>
      </c>
      <c r="B31" s="37" t="s">
        <v>51</v>
      </c>
      <c r="C31" s="38">
        <v>2500</v>
      </c>
      <c r="D31" s="38">
        <v>2500</v>
      </c>
      <c r="E31" s="38">
        <v>1725.1441729999999</v>
      </c>
      <c r="F31" s="38">
        <v>1725.1441729999999</v>
      </c>
      <c r="G31" s="39">
        <f t="shared" si="2"/>
        <v>0.6900576692</v>
      </c>
      <c r="H31" s="39">
        <f t="shared" si="3"/>
        <v>0.6900576692</v>
      </c>
      <c r="I31" s="25"/>
      <c r="J31" s="26"/>
      <c r="K31" s="26"/>
      <c r="L31" s="26"/>
    </row>
    <row r="32" spans="1:12" ht="18.75" customHeight="1">
      <c r="A32" s="36">
        <v>8</v>
      </c>
      <c r="B32" s="37" t="s">
        <v>52</v>
      </c>
      <c r="C32" s="38">
        <v>1220</v>
      </c>
      <c r="D32" s="38">
        <v>1220</v>
      </c>
      <c r="E32" s="38">
        <v>1331.5939509999998</v>
      </c>
      <c r="F32" s="38">
        <v>964.55225399999995</v>
      </c>
      <c r="G32" s="39">
        <f t="shared" si="2"/>
        <v>1.0914704516393441</v>
      </c>
      <c r="H32" s="39">
        <f t="shared" si="3"/>
        <v>0.79061660163934422</v>
      </c>
      <c r="I32" s="25"/>
      <c r="J32" s="26"/>
      <c r="K32" s="26"/>
      <c r="L32" s="26"/>
    </row>
    <row r="33" spans="1:12" ht="18.75" customHeight="1">
      <c r="A33" s="36">
        <v>9</v>
      </c>
      <c r="B33" s="37" t="s">
        <v>53</v>
      </c>
      <c r="C33" s="38">
        <v>0</v>
      </c>
      <c r="D33" s="38">
        <v>0</v>
      </c>
      <c r="E33" s="47">
        <v>323.75799999999998</v>
      </c>
      <c r="F33" s="47">
        <v>323.75799999999998</v>
      </c>
      <c r="G33" s="39"/>
      <c r="H33" s="39"/>
      <c r="I33" s="25"/>
      <c r="J33" s="26"/>
      <c r="K33" s="26"/>
      <c r="L33" s="26"/>
    </row>
    <row r="34" spans="1:12" ht="18.75" customHeight="1">
      <c r="A34" s="36">
        <v>10</v>
      </c>
      <c r="B34" s="37" t="s">
        <v>54</v>
      </c>
      <c r="C34" s="38">
        <v>30</v>
      </c>
      <c r="D34" s="38">
        <v>30</v>
      </c>
      <c r="E34" s="38">
        <v>15.712718000000001</v>
      </c>
      <c r="F34" s="38">
        <v>15.712718000000001</v>
      </c>
      <c r="G34" s="39">
        <f t="shared" si="2"/>
        <v>0.52375726666666667</v>
      </c>
      <c r="H34" s="39">
        <f t="shared" si="3"/>
        <v>0.52375726666666667</v>
      </c>
      <c r="I34" s="25"/>
      <c r="J34" s="26"/>
      <c r="K34" s="26"/>
      <c r="L34" s="26"/>
    </row>
    <row r="35" spans="1:12" ht="18.75" customHeight="1">
      <c r="A35" s="36">
        <v>11</v>
      </c>
      <c r="B35" s="37" t="s">
        <v>55</v>
      </c>
      <c r="C35" s="38">
        <v>420</v>
      </c>
      <c r="D35" s="38">
        <v>336</v>
      </c>
      <c r="E35" s="38">
        <v>424.04764299999999</v>
      </c>
      <c r="F35" s="38">
        <v>339.23812099999998</v>
      </c>
      <c r="G35" s="39">
        <f t="shared" si="2"/>
        <v>1.0096372452380953</v>
      </c>
      <c r="H35" s="39">
        <f t="shared" si="3"/>
        <v>1.0096372648809524</v>
      </c>
      <c r="I35" s="25"/>
      <c r="J35" s="26"/>
      <c r="K35" s="26"/>
      <c r="L35" s="26"/>
    </row>
    <row r="36" spans="1:12" ht="18.75" customHeight="1">
      <c r="A36" s="36">
        <v>12</v>
      </c>
      <c r="B36" s="37" t="s">
        <v>56</v>
      </c>
      <c r="C36" s="38">
        <v>100</v>
      </c>
      <c r="D36" s="38">
        <v>88</v>
      </c>
      <c r="E36" s="38">
        <v>487.93400000000003</v>
      </c>
      <c r="F36" s="38">
        <v>429.38192000000004</v>
      </c>
      <c r="G36" s="39">
        <f t="shared" ref="G36" si="8">E36/C36</f>
        <v>4.87934</v>
      </c>
      <c r="H36" s="39">
        <f t="shared" ref="H36" si="9">F36/D36</f>
        <v>4.87934</v>
      </c>
      <c r="I36" s="25"/>
      <c r="J36" s="26"/>
      <c r="K36" s="26"/>
      <c r="L36" s="26"/>
    </row>
    <row r="37" spans="1:12" ht="32.25" customHeight="1">
      <c r="A37" s="36">
        <v>13</v>
      </c>
      <c r="B37" s="37" t="s">
        <v>57</v>
      </c>
      <c r="C37" s="38">
        <v>0</v>
      </c>
      <c r="D37" s="38">
        <v>0</v>
      </c>
      <c r="E37" s="38">
        <v>0</v>
      </c>
      <c r="F37" s="38">
        <v>0</v>
      </c>
      <c r="G37" s="39"/>
      <c r="H37" s="39"/>
      <c r="I37" s="25"/>
      <c r="J37" s="26"/>
      <c r="K37" s="26"/>
      <c r="L37" s="26"/>
    </row>
    <row r="38" spans="1:12" ht="18.75" customHeight="1">
      <c r="A38" s="36">
        <v>14</v>
      </c>
      <c r="B38" s="37" t="s">
        <v>58</v>
      </c>
      <c r="C38" s="38">
        <v>0</v>
      </c>
      <c r="D38" s="38">
        <v>0</v>
      </c>
      <c r="E38" s="38">
        <v>0</v>
      </c>
      <c r="F38" s="38">
        <v>0</v>
      </c>
      <c r="G38" s="39"/>
      <c r="H38" s="39"/>
      <c r="I38" s="25"/>
      <c r="J38" s="26"/>
      <c r="K38" s="26"/>
      <c r="L38" s="26"/>
    </row>
    <row r="39" spans="1:12" ht="18.75" customHeight="1">
      <c r="A39" s="36">
        <v>15</v>
      </c>
      <c r="B39" s="37" t="s">
        <v>59</v>
      </c>
      <c r="C39" s="38">
        <v>2200</v>
      </c>
      <c r="D39" s="38">
        <v>600</v>
      </c>
      <c r="E39" s="38">
        <v>3100.1906100000001</v>
      </c>
      <c r="F39" s="38">
        <v>1299.9291169999999</v>
      </c>
      <c r="G39" s="39">
        <f t="shared" ref="G39" si="10">E39/C39</f>
        <v>1.4091775500000001</v>
      </c>
      <c r="H39" s="39">
        <f t="shared" ref="H39" si="11">F39/D39</f>
        <v>2.1665485283333332</v>
      </c>
      <c r="I39" s="25"/>
      <c r="J39" s="26"/>
      <c r="K39" s="26"/>
      <c r="L39" s="26"/>
    </row>
    <row r="40" spans="1:12" ht="18.75" customHeight="1">
      <c r="A40" s="36">
        <v>16</v>
      </c>
      <c r="B40" s="41" t="s">
        <v>137</v>
      </c>
      <c r="C40" s="38">
        <v>0</v>
      </c>
      <c r="D40" s="38">
        <v>0</v>
      </c>
      <c r="E40" s="38">
        <v>0</v>
      </c>
      <c r="F40" s="38">
        <v>0</v>
      </c>
      <c r="G40" s="39"/>
      <c r="H40" s="39"/>
    </row>
    <row r="41" spans="1:12" ht="18.75" customHeight="1">
      <c r="A41" s="36">
        <v>17</v>
      </c>
      <c r="B41" s="37" t="s">
        <v>60</v>
      </c>
      <c r="C41" s="38">
        <v>1210</v>
      </c>
      <c r="D41" s="38">
        <v>590</v>
      </c>
      <c r="E41" s="38">
        <v>1600.930918</v>
      </c>
      <c r="F41" s="38">
        <v>634.54179399999998</v>
      </c>
      <c r="G41" s="39">
        <f t="shared" si="2"/>
        <v>1.3230834033057852</v>
      </c>
      <c r="H41" s="39">
        <f t="shared" si="3"/>
        <v>1.0754945661016948</v>
      </c>
    </row>
    <row r="42" spans="1:12" ht="18.75" customHeight="1">
      <c r="A42" s="36">
        <v>18</v>
      </c>
      <c r="B42" s="41" t="s">
        <v>138</v>
      </c>
      <c r="C42" s="38">
        <v>0</v>
      </c>
      <c r="D42" s="38">
        <v>0</v>
      </c>
      <c r="E42" s="38">
        <v>0</v>
      </c>
      <c r="F42" s="38">
        <v>0</v>
      </c>
      <c r="G42" s="39"/>
      <c r="H42" s="39"/>
    </row>
    <row r="43" spans="1:12" ht="18.75" customHeight="1">
      <c r="A43" s="36">
        <v>19</v>
      </c>
      <c r="B43" s="37" t="s">
        <v>61</v>
      </c>
      <c r="C43" s="38">
        <v>0</v>
      </c>
      <c r="D43" s="38">
        <v>0</v>
      </c>
      <c r="E43" s="38">
        <v>0</v>
      </c>
      <c r="F43" s="38">
        <v>0</v>
      </c>
      <c r="G43" s="39"/>
      <c r="H43" s="39"/>
    </row>
    <row r="44" spans="1:12" s="35" customFormat="1" ht="18.75" customHeight="1">
      <c r="A44" s="24" t="s">
        <v>29</v>
      </c>
      <c r="B44" s="30" t="s">
        <v>62</v>
      </c>
      <c r="C44" s="38">
        <v>0</v>
      </c>
      <c r="D44" s="38">
        <v>0</v>
      </c>
      <c r="E44" s="38">
        <v>0</v>
      </c>
      <c r="F44" s="38">
        <v>0</v>
      </c>
      <c r="G44" s="32"/>
      <c r="H44" s="32"/>
    </row>
    <row r="45" spans="1:12" s="35" customFormat="1" ht="18.75" customHeight="1">
      <c r="A45" s="24" t="s">
        <v>9</v>
      </c>
      <c r="B45" s="30" t="s">
        <v>63</v>
      </c>
      <c r="C45" s="31">
        <v>0</v>
      </c>
      <c r="D45" s="31">
        <v>0</v>
      </c>
      <c r="E45" s="31">
        <v>2737.5245089999999</v>
      </c>
      <c r="F45" s="31">
        <v>2737.5245089999999</v>
      </c>
      <c r="G45" s="32"/>
      <c r="H45" s="32"/>
    </row>
    <row r="46" spans="1:12" s="35" customFormat="1" ht="32.25" customHeight="1">
      <c r="A46" s="24" t="s">
        <v>64</v>
      </c>
      <c r="B46" s="30" t="s">
        <v>65</v>
      </c>
      <c r="C46" s="31">
        <v>0</v>
      </c>
      <c r="D46" s="31">
        <v>0</v>
      </c>
      <c r="E46" s="31">
        <v>17867.981</v>
      </c>
      <c r="F46" s="31">
        <v>17867.981</v>
      </c>
      <c r="G46" s="32"/>
      <c r="H46" s="32"/>
    </row>
  </sheetData>
  <mergeCells count="8">
    <mergeCell ref="A3:H3"/>
    <mergeCell ref="A4:H4"/>
    <mergeCell ref="A5:H5"/>
    <mergeCell ref="A7:A8"/>
    <mergeCell ref="B7:B8"/>
    <mergeCell ref="C7:D7"/>
    <mergeCell ref="E7:F7"/>
    <mergeCell ref="G7:H7"/>
  </mergeCells>
  <printOptions horizontalCentered="1"/>
  <pageMargins left="0.62992125984251968" right="0.55118110236220474" top="0.62992125984251968" bottom="0.51181102362204722" header="0.31496062992125984" footer="0.31496062992125984"/>
  <pageSetup paperSize="9" scale="8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1"/>
  <sheetViews>
    <sheetView topLeftCell="A13" zoomScaleNormal="100" workbookViewId="0">
      <selection activeCell="E8" sqref="E8"/>
    </sheetView>
  </sheetViews>
  <sheetFormatPr defaultRowHeight="15"/>
  <cols>
    <col min="1" max="1" width="5.85546875" style="21" customWidth="1"/>
    <col min="2" max="2" width="44.5703125" style="21" customWidth="1"/>
    <col min="3" max="4" width="10.42578125" style="21" customWidth="1"/>
    <col min="5" max="6" width="11.28515625" style="21" customWidth="1"/>
    <col min="7" max="7" width="13.28515625" style="21" customWidth="1"/>
    <col min="8" max="8" width="10.42578125" style="21" customWidth="1"/>
    <col min="9" max="9" width="9.28515625" style="21" customWidth="1"/>
    <col min="10" max="10" width="9.42578125" style="21" customWidth="1"/>
    <col min="11" max="11" width="8.42578125" style="21" customWidth="1"/>
    <col min="12" max="16384" width="9.140625" style="21"/>
  </cols>
  <sheetData>
    <row r="1" spans="1:11" ht="15" customHeight="1">
      <c r="A1" s="3" t="s">
        <v>129</v>
      </c>
      <c r="B1" s="52"/>
      <c r="K1" s="4" t="s">
        <v>66</v>
      </c>
    </row>
    <row r="2" spans="1:11" ht="8.25" customHeight="1">
      <c r="A2" s="53"/>
    </row>
    <row r="3" spans="1:11" ht="37.5" customHeight="1">
      <c r="A3" s="209" t="s">
        <v>263</v>
      </c>
      <c r="B3" s="210"/>
      <c r="C3" s="210"/>
      <c r="D3" s="210"/>
      <c r="E3" s="210"/>
      <c r="F3" s="210"/>
      <c r="G3" s="210"/>
      <c r="H3" s="210"/>
      <c r="I3" s="210"/>
      <c r="J3" s="210"/>
      <c r="K3" s="210"/>
    </row>
    <row r="4" spans="1:11" ht="17.25" customHeight="1">
      <c r="A4" s="206" t="s">
        <v>1</v>
      </c>
      <c r="B4" s="206"/>
      <c r="C4" s="206"/>
      <c r="D4" s="206"/>
      <c r="E4" s="206"/>
      <c r="F4" s="206"/>
      <c r="G4" s="206"/>
      <c r="H4" s="206"/>
      <c r="I4" s="206"/>
      <c r="J4" s="206"/>
      <c r="K4" s="206"/>
    </row>
    <row r="5" spans="1:11" ht="17.25" customHeight="1">
      <c r="A5" s="206" t="str">
        <f>'96'!A5:E5</f>
        <v>(Kèm theo Quyết định số        /QĐ-UBND ngày      /    /2021 của UBND huyện Kon Rẫy)</v>
      </c>
      <c r="B5" s="206"/>
      <c r="C5" s="206"/>
      <c r="D5" s="206"/>
      <c r="E5" s="206"/>
      <c r="F5" s="206"/>
      <c r="G5" s="206"/>
      <c r="H5" s="206"/>
      <c r="I5" s="206"/>
      <c r="J5" s="206"/>
      <c r="K5" s="206"/>
    </row>
    <row r="6" spans="1:11">
      <c r="A6" s="7"/>
      <c r="B6" s="6"/>
      <c r="C6" s="6"/>
      <c r="D6" s="6"/>
      <c r="E6" s="6"/>
      <c r="F6" s="6"/>
      <c r="G6" s="6"/>
      <c r="H6" s="6"/>
      <c r="I6" s="6"/>
      <c r="J6" s="6"/>
      <c r="K6" s="7" t="s">
        <v>2</v>
      </c>
    </row>
    <row r="7" spans="1:11" s="54" customFormat="1" ht="13.5" customHeight="1">
      <c r="A7" s="208" t="s">
        <v>3</v>
      </c>
      <c r="B7" s="208" t="s">
        <v>4</v>
      </c>
      <c r="C7" s="208" t="s">
        <v>36</v>
      </c>
      <c r="D7" s="208" t="s">
        <v>67</v>
      </c>
      <c r="E7" s="208"/>
      <c r="F7" s="208" t="s">
        <v>6</v>
      </c>
      <c r="G7" s="208" t="s">
        <v>67</v>
      </c>
      <c r="H7" s="208"/>
      <c r="I7" s="208" t="s">
        <v>7</v>
      </c>
      <c r="J7" s="208"/>
      <c r="K7" s="208"/>
    </row>
    <row r="8" spans="1:11" s="54" customFormat="1" ht="33" customHeight="1">
      <c r="A8" s="208"/>
      <c r="B8" s="208"/>
      <c r="C8" s="208"/>
      <c r="D8" s="55" t="s">
        <v>68</v>
      </c>
      <c r="E8" s="55" t="s">
        <v>69</v>
      </c>
      <c r="F8" s="208"/>
      <c r="G8" s="55" t="s">
        <v>68</v>
      </c>
      <c r="H8" s="55" t="s">
        <v>69</v>
      </c>
      <c r="I8" s="55" t="s">
        <v>70</v>
      </c>
      <c r="J8" s="55" t="s">
        <v>68</v>
      </c>
      <c r="K8" s="55" t="s">
        <v>71</v>
      </c>
    </row>
    <row r="9" spans="1:11" s="57" customFormat="1" ht="15" customHeight="1">
      <c r="A9" s="56" t="s">
        <v>8</v>
      </c>
      <c r="B9" s="56" t="s">
        <v>9</v>
      </c>
      <c r="C9" s="56" t="s">
        <v>72</v>
      </c>
      <c r="D9" s="56">
        <v>2</v>
      </c>
      <c r="E9" s="56">
        <v>3</v>
      </c>
      <c r="F9" s="56" t="s">
        <v>73</v>
      </c>
      <c r="G9" s="56">
        <v>5</v>
      </c>
      <c r="H9" s="56">
        <v>6</v>
      </c>
      <c r="I9" s="56" t="s">
        <v>74</v>
      </c>
      <c r="J9" s="56" t="s">
        <v>75</v>
      </c>
      <c r="K9" s="56" t="s">
        <v>76</v>
      </c>
    </row>
    <row r="10" spans="1:11" s="54" customFormat="1" ht="16.5" customHeight="1">
      <c r="A10" s="55"/>
      <c r="B10" s="58" t="s">
        <v>21</v>
      </c>
      <c r="C10" s="31">
        <f>C11+C27+C30+C31</f>
        <v>270705</v>
      </c>
      <c r="D10" s="31">
        <f t="shared" ref="D10:H10" si="0">D11+D27+D30+D31</f>
        <v>227472</v>
      </c>
      <c r="E10" s="31">
        <f t="shared" si="0"/>
        <v>43233</v>
      </c>
      <c r="F10" s="31">
        <f t="shared" si="0"/>
        <v>324569.37037600001</v>
      </c>
      <c r="G10" s="31">
        <f t="shared" si="0"/>
        <v>277258.89735499996</v>
      </c>
      <c r="H10" s="31">
        <f t="shared" si="0"/>
        <v>47310.473021000005</v>
      </c>
      <c r="I10" s="32">
        <f t="shared" ref="I10" si="1">F10/C10</f>
        <v>1.1989781140946787</v>
      </c>
      <c r="J10" s="59">
        <f t="shared" ref="J10" si="2">G10/D10</f>
        <v>1.2188704427577899</v>
      </c>
      <c r="K10" s="59">
        <f>H10/E10</f>
        <v>1.0943139042166865</v>
      </c>
    </row>
    <row r="11" spans="1:11" s="54" customFormat="1" ht="16.5" customHeight="1">
      <c r="A11" s="55" t="s">
        <v>8</v>
      </c>
      <c r="B11" s="60" t="s">
        <v>77</v>
      </c>
      <c r="C11" s="31">
        <f>C12+C21+C25+C26</f>
        <v>199306</v>
      </c>
      <c r="D11" s="31">
        <f t="shared" ref="D11:H11" si="3">D12+D21+D25+D26</f>
        <v>158637</v>
      </c>
      <c r="E11" s="31">
        <f t="shared" si="3"/>
        <v>40669</v>
      </c>
      <c r="F11" s="31">
        <f t="shared" si="3"/>
        <v>290095.95537599997</v>
      </c>
      <c r="G11" s="31">
        <f t="shared" si="3"/>
        <v>243325.28635499996</v>
      </c>
      <c r="H11" s="31">
        <f t="shared" si="3"/>
        <v>46770.669021000002</v>
      </c>
      <c r="I11" s="59">
        <f t="shared" ref="I11" si="4">F11/C11</f>
        <v>1.4555304676025809</v>
      </c>
      <c r="J11" s="59">
        <f t="shared" ref="J11" si="5">G11/D11</f>
        <v>1.5338495203199756</v>
      </c>
      <c r="K11" s="59">
        <f>H11/E11</f>
        <v>1.1500324330817084</v>
      </c>
    </row>
    <row r="12" spans="1:11" s="54" customFormat="1" ht="16.5" customHeight="1">
      <c r="A12" s="55" t="s">
        <v>43</v>
      </c>
      <c r="B12" s="60" t="s">
        <v>25</v>
      </c>
      <c r="C12" s="31">
        <f>D12+E12</f>
        <v>6077</v>
      </c>
      <c r="D12" s="31">
        <f>D13</f>
        <v>6067</v>
      </c>
      <c r="E12" s="31">
        <f>E13</f>
        <v>10</v>
      </c>
      <c r="F12" s="31">
        <f>G12+H12</f>
        <v>52799.546070999997</v>
      </c>
      <c r="G12" s="31">
        <f>G13</f>
        <v>52799.546070999997</v>
      </c>
      <c r="H12" s="31">
        <f>H13</f>
        <v>0</v>
      </c>
      <c r="I12" s="59">
        <f t="shared" ref="I12:J12" si="6">F12/C12</f>
        <v>8.6884229177225603</v>
      </c>
      <c r="J12" s="59">
        <f t="shared" si="6"/>
        <v>8.7027437071040055</v>
      </c>
      <c r="K12" s="59"/>
    </row>
    <row r="13" spans="1:11" s="54" customFormat="1" ht="16.5" customHeight="1">
      <c r="A13" s="61">
        <v>1</v>
      </c>
      <c r="B13" s="62" t="s">
        <v>78</v>
      </c>
      <c r="C13" s="38">
        <v>6077</v>
      </c>
      <c r="D13" s="38">
        <v>6067</v>
      </c>
      <c r="E13" s="38">
        <v>10</v>
      </c>
      <c r="F13" s="38">
        <v>52799.546070999997</v>
      </c>
      <c r="G13" s="38">
        <v>52799.546070999997</v>
      </c>
      <c r="H13" s="63">
        <v>0</v>
      </c>
      <c r="I13" s="64">
        <f t="shared" ref="I13:I23" si="7">F13/C13</f>
        <v>8.6884229177225603</v>
      </c>
      <c r="J13" s="64">
        <f t="shared" ref="J13:J23" si="8">G13/D13</f>
        <v>8.7027437071040055</v>
      </c>
      <c r="K13" s="64"/>
    </row>
    <row r="14" spans="1:11" s="54" customFormat="1" ht="16.5" customHeight="1">
      <c r="A14" s="61"/>
      <c r="B14" s="62" t="s">
        <v>79</v>
      </c>
      <c r="C14" s="38"/>
      <c r="D14" s="38"/>
      <c r="E14" s="38"/>
      <c r="F14" s="38"/>
      <c r="G14" s="38"/>
      <c r="H14" s="38"/>
      <c r="I14" s="64"/>
      <c r="J14" s="64"/>
      <c r="K14" s="64"/>
    </row>
    <row r="15" spans="1:11" s="68" customFormat="1" ht="16.5" customHeight="1">
      <c r="A15" s="65" t="s">
        <v>13</v>
      </c>
      <c r="B15" s="66" t="s">
        <v>80</v>
      </c>
      <c r="C15" s="63">
        <v>0</v>
      </c>
      <c r="D15" s="63">
        <v>0</v>
      </c>
      <c r="E15" s="63">
        <v>0</v>
      </c>
      <c r="F15" s="63">
        <v>1484.584597</v>
      </c>
      <c r="G15" s="63">
        <v>1484.584597</v>
      </c>
      <c r="H15" s="63">
        <v>0</v>
      </c>
      <c r="I15" s="67"/>
      <c r="J15" s="67"/>
      <c r="K15" s="67"/>
    </row>
    <row r="16" spans="1:11" s="68" customFormat="1" ht="16.5" customHeight="1">
      <c r="A16" s="65" t="s">
        <v>13</v>
      </c>
      <c r="B16" s="66" t="s">
        <v>81</v>
      </c>
      <c r="C16" s="63">
        <v>0</v>
      </c>
      <c r="D16" s="63">
        <v>0</v>
      </c>
      <c r="E16" s="63">
        <v>0</v>
      </c>
      <c r="F16" s="63">
        <v>0</v>
      </c>
      <c r="G16" s="63">
        <v>0</v>
      </c>
      <c r="H16" s="63">
        <v>0</v>
      </c>
      <c r="I16" s="67"/>
      <c r="J16" s="67"/>
      <c r="K16" s="67"/>
    </row>
    <row r="17" spans="1:11" s="54" customFormat="1" ht="16.5" customHeight="1">
      <c r="A17" s="61"/>
      <c r="B17" s="62" t="s">
        <v>82</v>
      </c>
      <c r="C17" s="38"/>
      <c r="D17" s="38"/>
      <c r="E17" s="38"/>
      <c r="F17" s="38"/>
      <c r="G17" s="38"/>
      <c r="H17" s="38"/>
      <c r="I17" s="64"/>
      <c r="J17" s="64"/>
      <c r="K17" s="64"/>
    </row>
    <row r="18" spans="1:11" s="68" customFormat="1" ht="16.5" customHeight="1">
      <c r="A18" s="65" t="s">
        <v>13</v>
      </c>
      <c r="B18" s="66" t="s">
        <v>83</v>
      </c>
      <c r="C18" s="63">
        <v>88</v>
      </c>
      <c r="D18" s="63">
        <v>78</v>
      </c>
      <c r="E18" s="63">
        <v>10</v>
      </c>
      <c r="F18" s="63">
        <v>407.93068</v>
      </c>
      <c r="G18" s="63">
        <v>407.93068</v>
      </c>
      <c r="H18" s="63">
        <v>0</v>
      </c>
      <c r="I18" s="67"/>
      <c r="J18" s="67"/>
      <c r="K18" s="67"/>
    </row>
    <row r="19" spans="1:11" s="68" customFormat="1" ht="16.5" customHeight="1">
      <c r="A19" s="65" t="s">
        <v>13</v>
      </c>
      <c r="B19" s="66" t="s">
        <v>84</v>
      </c>
      <c r="C19" s="63">
        <v>0</v>
      </c>
      <c r="D19" s="63">
        <v>0</v>
      </c>
      <c r="E19" s="63">
        <v>0</v>
      </c>
      <c r="F19" s="63">
        <v>0</v>
      </c>
      <c r="G19" s="63">
        <v>0</v>
      </c>
      <c r="H19" s="63">
        <v>0</v>
      </c>
      <c r="I19" s="67"/>
      <c r="J19" s="67"/>
      <c r="K19" s="67"/>
    </row>
    <row r="20" spans="1:11" s="54" customFormat="1" ht="16.5" customHeight="1">
      <c r="A20" s="61">
        <v>2</v>
      </c>
      <c r="B20" s="62" t="s">
        <v>85</v>
      </c>
      <c r="C20" s="38"/>
      <c r="D20" s="38"/>
      <c r="E20" s="38"/>
      <c r="F20" s="38"/>
      <c r="G20" s="38"/>
      <c r="H20" s="38"/>
      <c r="I20" s="64"/>
      <c r="J20" s="64"/>
      <c r="K20" s="64"/>
    </row>
    <row r="21" spans="1:11" s="54" customFormat="1" ht="16.5" customHeight="1">
      <c r="A21" s="55" t="s">
        <v>29</v>
      </c>
      <c r="B21" s="60" t="s">
        <v>26</v>
      </c>
      <c r="C21" s="31">
        <v>162299</v>
      </c>
      <c r="D21" s="31">
        <v>127027</v>
      </c>
      <c r="E21" s="31">
        <v>35272</v>
      </c>
      <c r="F21" s="31">
        <v>237296.40930499998</v>
      </c>
      <c r="G21" s="31">
        <v>190525.74028399997</v>
      </c>
      <c r="H21" s="31">
        <v>46770.669021000002</v>
      </c>
      <c r="I21" s="59">
        <f t="shared" si="7"/>
        <v>1.462094093648143</v>
      </c>
      <c r="J21" s="59">
        <f t="shared" si="8"/>
        <v>1.4998838064663416</v>
      </c>
      <c r="K21" s="59">
        <f t="shared" ref="K21:K23" si="9">H21/E21</f>
        <v>1.325999915542073</v>
      </c>
    </row>
    <row r="22" spans="1:11" s="68" customFormat="1" ht="16.5" customHeight="1">
      <c r="A22" s="65"/>
      <c r="B22" s="66" t="s">
        <v>86</v>
      </c>
      <c r="C22" s="63"/>
      <c r="D22" s="63">
        <v>0</v>
      </c>
      <c r="E22" s="63">
        <v>0</v>
      </c>
      <c r="F22" s="63">
        <v>0</v>
      </c>
      <c r="G22" s="63">
        <v>0</v>
      </c>
      <c r="H22" s="63">
        <v>0</v>
      </c>
      <c r="I22" s="67"/>
      <c r="J22" s="67"/>
      <c r="K22" s="67"/>
    </row>
    <row r="23" spans="1:11" s="68" customFormat="1" ht="16.5" customHeight="1">
      <c r="A23" s="65">
        <v>1</v>
      </c>
      <c r="B23" s="66" t="s">
        <v>80</v>
      </c>
      <c r="C23" s="63">
        <v>90515</v>
      </c>
      <c r="D23" s="63">
        <v>90213</v>
      </c>
      <c r="E23" s="63">
        <v>302</v>
      </c>
      <c r="F23" s="63">
        <v>119505.026742</v>
      </c>
      <c r="G23" s="63">
        <v>119268.181862</v>
      </c>
      <c r="H23" s="63">
        <v>236.84487999999999</v>
      </c>
      <c r="I23" s="67">
        <f t="shared" si="7"/>
        <v>1.3202787023366294</v>
      </c>
      <c r="J23" s="67">
        <f t="shared" si="8"/>
        <v>1.3220731143183355</v>
      </c>
      <c r="K23" s="67">
        <f t="shared" si="9"/>
        <v>0.78425456953642381</v>
      </c>
    </row>
    <row r="24" spans="1:11" s="68" customFormat="1" ht="16.5" customHeight="1">
      <c r="A24" s="65">
        <v>2</v>
      </c>
      <c r="B24" s="66" t="s">
        <v>81</v>
      </c>
      <c r="C24" s="63">
        <v>150</v>
      </c>
      <c r="D24" s="63">
        <v>150</v>
      </c>
      <c r="E24" s="63">
        <v>0</v>
      </c>
      <c r="F24" s="63">
        <v>150</v>
      </c>
      <c r="G24" s="63">
        <v>150</v>
      </c>
      <c r="H24" s="63">
        <v>0</v>
      </c>
      <c r="I24" s="67"/>
      <c r="J24" s="67"/>
      <c r="K24" s="67"/>
    </row>
    <row r="25" spans="1:11" s="54" customFormat="1" ht="16.5" customHeight="1">
      <c r="A25" s="55" t="s">
        <v>33</v>
      </c>
      <c r="B25" s="60" t="s">
        <v>27</v>
      </c>
      <c r="C25" s="31">
        <v>3990</v>
      </c>
      <c r="D25" s="31">
        <v>3333</v>
      </c>
      <c r="E25" s="31">
        <v>657</v>
      </c>
      <c r="F25" s="31">
        <f t="shared" ref="F25" si="10">G25+H25</f>
        <v>0</v>
      </c>
      <c r="G25" s="31">
        <v>0</v>
      </c>
      <c r="H25" s="31">
        <v>0</v>
      </c>
      <c r="I25" s="64"/>
      <c r="J25" s="64"/>
      <c r="K25" s="64"/>
    </row>
    <row r="26" spans="1:11" s="54" customFormat="1" ht="16.5" customHeight="1">
      <c r="A26" s="55" t="s">
        <v>87</v>
      </c>
      <c r="B26" s="60" t="s">
        <v>28</v>
      </c>
      <c r="C26" s="31">
        <v>26940</v>
      </c>
      <c r="D26" s="31">
        <v>22210</v>
      </c>
      <c r="E26" s="31">
        <v>4730</v>
      </c>
      <c r="F26" s="38">
        <v>0</v>
      </c>
      <c r="G26" s="38">
        <v>0</v>
      </c>
      <c r="H26" s="38">
        <v>0</v>
      </c>
      <c r="I26" s="64"/>
      <c r="J26" s="64"/>
      <c r="K26" s="64"/>
    </row>
    <row r="27" spans="1:11" s="54" customFormat="1" ht="16.5" customHeight="1">
      <c r="A27" s="55" t="s">
        <v>9</v>
      </c>
      <c r="B27" s="60" t="s">
        <v>88</v>
      </c>
      <c r="C27" s="31">
        <v>71399</v>
      </c>
      <c r="D27" s="31">
        <v>68835</v>
      </c>
      <c r="E27" s="31">
        <v>2564</v>
      </c>
      <c r="F27" s="38">
        <v>0</v>
      </c>
      <c r="G27" s="38">
        <v>0</v>
      </c>
      <c r="H27" s="38">
        <v>0</v>
      </c>
      <c r="I27" s="64"/>
      <c r="J27" s="64"/>
      <c r="K27" s="64"/>
    </row>
    <row r="28" spans="1:11" s="54" customFormat="1" ht="16.5" customHeight="1">
      <c r="A28" s="61" t="s">
        <v>43</v>
      </c>
      <c r="B28" s="62" t="s">
        <v>31</v>
      </c>
      <c r="C28" s="38">
        <v>32021</v>
      </c>
      <c r="D28" s="38">
        <v>32021</v>
      </c>
      <c r="E28" s="38">
        <v>0</v>
      </c>
      <c r="F28" s="38">
        <v>0</v>
      </c>
      <c r="G28" s="38">
        <v>0</v>
      </c>
      <c r="H28" s="38">
        <v>0</v>
      </c>
      <c r="I28" s="64"/>
      <c r="J28" s="64"/>
      <c r="K28" s="64"/>
    </row>
    <row r="29" spans="1:11" s="54" customFormat="1" ht="16.5" customHeight="1">
      <c r="A29" s="61" t="s">
        <v>29</v>
      </c>
      <c r="B29" s="62" t="s">
        <v>32</v>
      </c>
      <c r="C29" s="38">
        <v>39378</v>
      </c>
      <c r="D29" s="38">
        <v>36814</v>
      </c>
      <c r="E29" s="38">
        <v>2564</v>
      </c>
      <c r="F29" s="38">
        <v>0</v>
      </c>
      <c r="G29" s="38">
        <v>0</v>
      </c>
      <c r="H29" s="38">
        <v>0</v>
      </c>
      <c r="I29" s="64"/>
      <c r="J29" s="64"/>
      <c r="K29" s="64"/>
    </row>
    <row r="30" spans="1:11" s="54" customFormat="1" ht="16.5" customHeight="1">
      <c r="A30" s="55" t="s">
        <v>64</v>
      </c>
      <c r="B30" s="60" t="s">
        <v>89</v>
      </c>
      <c r="C30" s="31">
        <f t="shared" ref="C30:C31" si="11">D30+E30</f>
        <v>0</v>
      </c>
      <c r="D30" s="31">
        <v>0</v>
      </c>
      <c r="E30" s="31">
        <v>0</v>
      </c>
      <c r="F30" s="31">
        <v>32006.2</v>
      </c>
      <c r="G30" s="31">
        <v>31469.201000000001</v>
      </c>
      <c r="H30" s="31">
        <v>536.99900000000002</v>
      </c>
      <c r="I30" s="64"/>
      <c r="J30" s="64"/>
      <c r="K30" s="64"/>
    </row>
    <row r="31" spans="1:11" s="54" customFormat="1" ht="16.5" customHeight="1">
      <c r="A31" s="69" t="s">
        <v>140</v>
      </c>
      <c r="B31" s="70" t="s">
        <v>139</v>
      </c>
      <c r="C31" s="31">
        <f t="shared" si="11"/>
        <v>0</v>
      </c>
      <c r="D31" s="31">
        <v>0</v>
      </c>
      <c r="E31" s="31">
        <v>0</v>
      </c>
      <c r="F31" s="31">
        <v>2467.2149999999997</v>
      </c>
      <c r="G31" s="31">
        <v>2464.41</v>
      </c>
      <c r="H31" s="31">
        <v>2.8050000000000002</v>
      </c>
      <c r="I31" s="64"/>
      <c r="J31" s="64"/>
      <c r="K31" s="64"/>
    </row>
  </sheetData>
  <mergeCells count="10">
    <mergeCell ref="I7:K7"/>
    <mergeCell ref="A3:K3"/>
    <mergeCell ref="A4:K4"/>
    <mergeCell ref="A7:A8"/>
    <mergeCell ref="B7:B8"/>
    <mergeCell ref="C7:C8"/>
    <mergeCell ref="D7:E7"/>
    <mergeCell ref="F7:F8"/>
    <mergeCell ref="G7:H7"/>
    <mergeCell ref="A5:K5"/>
  </mergeCells>
  <pageMargins left="0.47244094488188981" right="0.43307086614173229" top="0.51" bottom="0.43307086614173229" header="0.31496062992125984" footer="0.31496062992125984"/>
  <pageSetup paperSize="9" scale="95" fitToHeight="2" orientation="landscape"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E45"/>
  <sheetViews>
    <sheetView workbookViewId="0">
      <selection activeCell="I7" sqref="I7"/>
    </sheetView>
  </sheetViews>
  <sheetFormatPr defaultRowHeight="15"/>
  <cols>
    <col min="1" max="1" width="5.85546875" style="21" customWidth="1"/>
    <col min="2" max="2" width="49.85546875" style="21" customWidth="1"/>
    <col min="3" max="4" width="11.28515625" style="21" customWidth="1"/>
    <col min="5" max="5" width="9.28515625" style="21" customWidth="1"/>
    <col min="6" max="16384" width="9.140625" style="21"/>
  </cols>
  <sheetData>
    <row r="1" spans="1:5">
      <c r="A1" s="3" t="s">
        <v>129</v>
      </c>
      <c r="B1" s="71"/>
      <c r="E1" s="72" t="s">
        <v>90</v>
      </c>
    </row>
    <row r="2" spans="1:5" ht="9.75" customHeight="1">
      <c r="A2" s="53"/>
    </row>
    <row r="3" spans="1:5" ht="39" customHeight="1">
      <c r="A3" s="209" t="s">
        <v>264</v>
      </c>
      <c r="B3" s="210"/>
      <c r="C3" s="210"/>
      <c r="D3" s="210"/>
      <c r="E3" s="210"/>
    </row>
    <row r="4" spans="1:5" ht="16.5" customHeight="1">
      <c r="A4" s="206" t="s">
        <v>1</v>
      </c>
      <c r="B4" s="206"/>
      <c r="C4" s="206"/>
      <c r="D4" s="206"/>
      <c r="E4" s="206"/>
    </row>
    <row r="5" spans="1:5" ht="16.5" customHeight="1">
      <c r="A5" s="206" t="str">
        <f>'96'!A5:E5</f>
        <v>(Kèm theo Quyết định số        /QĐ-UBND ngày      /    /2021 của UBND huyện Kon Rẫy)</v>
      </c>
      <c r="B5" s="206"/>
      <c r="C5" s="206"/>
      <c r="D5" s="206"/>
      <c r="E5" s="206"/>
    </row>
    <row r="6" spans="1:5" ht="22.5" customHeight="1">
      <c r="A6" s="23"/>
      <c r="B6" s="6"/>
      <c r="C6" s="6"/>
      <c r="D6" s="6"/>
      <c r="E6" s="23" t="s">
        <v>2</v>
      </c>
    </row>
    <row r="7" spans="1:5" ht="33" customHeight="1">
      <c r="A7" s="24" t="s">
        <v>3</v>
      </c>
      <c r="B7" s="24" t="s">
        <v>4</v>
      </c>
      <c r="C7" s="24" t="s">
        <v>36</v>
      </c>
      <c r="D7" s="24" t="s">
        <v>6</v>
      </c>
      <c r="E7" s="24" t="s">
        <v>7</v>
      </c>
    </row>
    <row r="8" spans="1:5" s="29" customFormat="1" ht="12">
      <c r="A8" s="1" t="s">
        <v>8</v>
      </c>
      <c r="B8" s="1" t="s">
        <v>9</v>
      </c>
      <c r="C8" s="1">
        <v>1</v>
      </c>
      <c r="D8" s="1">
        <v>2</v>
      </c>
      <c r="E8" s="1" t="s">
        <v>10</v>
      </c>
    </row>
    <row r="9" spans="1:5" ht="16.5" customHeight="1">
      <c r="A9" s="73"/>
      <c r="B9" s="74" t="s">
        <v>141</v>
      </c>
      <c r="C9" s="75">
        <f>C10+C11+C44</f>
        <v>270705</v>
      </c>
      <c r="D9" s="76">
        <f>D10+D11+D44+D45</f>
        <v>324569.37037600001</v>
      </c>
      <c r="E9" s="32">
        <f>D9/C9</f>
        <v>1.1989781140946787</v>
      </c>
    </row>
    <row r="10" spans="1:5" ht="16.5" customHeight="1">
      <c r="A10" s="73" t="s">
        <v>8</v>
      </c>
      <c r="B10" s="74" t="s">
        <v>142</v>
      </c>
      <c r="C10" s="75">
        <v>35634</v>
      </c>
      <c r="D10" s="76">
        <v>46770.669021000002</v>
      </c>
      <c r="E10" s="32">
        <f t="shared" ref="E10:E41" si="0">D10/C10</f>
        <v>1.3125292984509178</v>
      </c>
    </row>
    <row r="11" spans="1:5" ht="16.5" customHeight="1">
      <c r="A11" s="73" t="s">
        <v>9</v>
      </c>
      <c r="B11" s="74" t="s">
        <v>91</v>
      </c>
      <c r="C11" s="75">
        <f>C13+C27+C42+C43</f>
        <v>235071</v>
      </c>
      <c r="D11" s="75">
        <f>D13+D27+D42+D43</f>
        <v>243325.28635499996</v>
      </c>
      <c r="E11" s="32">
        <f t="shared" si="0"/>
        <v>1.0351140138724044</v>
      </c>
    </row>
    <row r="12" spans="1:5" s="81" customFormat="1" ht="16.5" customHeight="1">
      <c r="A12" s="77"/>
      <c r="B12" s="78" t="s">
        <v>86</v>
      </c>
      <c r="C12" s="79"/>
      <c r="D12" s="80"/>
      <c r="E12" s="39"/>
    </row>
    <row r="13" spans="1:5" ht="16.5" customHeight="1">
      <c r="A13" s="73" t="s">
        <v>43</v>
      </c>
      <c r="B13" s="74" t="s">
        <v>25</v>
      </c>
      <c r="C13" s="75">
        <f>C14</f>
        <v>45044</v>
      </c>
      <c r="D13" s="76">
        <f>D14</f>
        <v>52799.546070999997</v>
      </c>
      <c r="E13" s="32">
        <f t="shared" si="0"/>
        <v>1.172177117285321</v>
      </c>
    </row>
    <row r="14" spans="1:5" ht="16.5" customHeight="1">
      <c r="A14" s="82">
        <v>1</v>
      </c>
      <c r="B14" s="83" t="s">
        <v>78</v>
      </c>
      <c r="C14" s="84">
        <f>SUM(C16:C25)</f>
        <v>45044</v>
      </c>
      <c r="D14" s="85">
        <f>SUM(D16:D24)</f>
        <v>52799.546070999997</v>
      </c>
      <c r="E14" s="39">
        <f t="shared" si="0"/>
        <v>1.172177117285321</v>
      </c>
    </row>
    <row r="15" spans="1:5" s="81" customFormat="1" ht="16.5" customHeight="1">
      <c r="A15" s="77"/>
      <c r="B15" s="78" t="s">
        <v>86</v>
      </c>
      <c r="C15" s="79"/>
      <c r="D15" s="80"/>
      <c r="E15" s="39"/>
    </row>
    <row r="16" spans="1:5" ht="16.5" customHeight="1">
      <c r="A16" s="86" t="s">
        <v>92</v>
      </c>
      <c r="B16" s="83" t="s">
        <v>80</v>
      </c>
      <c r="C16" s="84">
        <v>1007</v>
      </c>
      <c r="D16" s="85">
        <v>1484.584597</v>
      </c>
      <c r="E16" s="39">
        <f t="shared" si="0"/>
        <v>1.474264743793446</v>
      </c>
    </row>
    <row r="17" spans="1:5" ht="16.5" customHeight="1">
      <c r="A17" s="86" t="s">
        <v>93</v>
      </c>
      <c r="B17" s="83" t="s">
        <v>81</v>
      </c>
      <c r="C17" s="84">
        <v>0</v>
      </c>
      <c r="D17" s="85">
        <v>0</v>
      </c>
      <c r="E17" s="39"/>
    </row>
    <row r="18" spans="1:5" ht="16.5" customHeight="1">
      <c r="A18" s="86" t="s">
        <v>94</v>
      </c>
      <c r="B18" s="87" t="s">
        <v>95</v>
      </c>
      <c r="C18" s="84">
        <v>0</v>
      </c>
      <c r="D18" s="85">
        <v>0</v>
      </c>
      <c r="E18" s="39"/>
    </row>
    <row r="19" spans="1:5" ht="16.5" customHeight="1">
      <c r="A19" s="86" t="s">
        <v>96</v>
      </c>
      <c r="B19" s="87" t="s">
        <v>97</v>
      </c>
      <c r="C19" s="84">
        <v>2295</v>
      </c>
      <c r="D19" s="85">
        <v>2146.0050270000002</v>
      </c>
      <c r="E19" s="39">
        <f t="shared" si="0"/>
        <v>0.93507844313725497</v>
      </c>
    </row>
    <row r="20" spans="1:5" ht="16.5" customHeight="1">
      <c r="A20" s="86" t="s">
        <v>98</v>
      </c>
      <c r="B20" s="87" t="s">
        <v>99</v>
      </c>
      <c r="C20" s="84">
        <v>0</v>
      </c>
      <c r="D20" s="85">
        <v>0</v>
      </c>
      <c r="E20" s="39"/>
    </row>
    <row r="21" spans="1:5" ht="16.5" customHeight="1">
      <c r="A21" s="86" t="s">
        <v>100</v>
      </c>
      <c r="B21" s="87" t="s">
        <v>101</v>
      </c>
      <c r="C21" s="84">
        <v>140</v>
      </c>
      <c r="D21" s="85">
        <v>138.113305</v>
      </c>
      <c r="E21" s="39">
        <f t="shared" si="0"/>
        <v>0.98652360714285714</v>
      </c>
    </row>
    <row r="22" spans="1:5" ht="16.5" customHeight="1">
      <c r="A22" s="86" t="s">
        <v>102</v>
      </c>
      <c r="B22" s="87" t="s">
        <v>103</v>
      </c>
      <c r="C22" s="84">
        <v>0</v>
      </c>
      <c r="D22" s="85">
        <v>0</v>
      </c>
      <c r="E22" s="39"/>
    </row>
    <row r="23" spans="1:5" ht="16.5" customHeight="1">
      <c r="A23" s="86" t="s">
        <v>104</v>
      </c>
      <c r="B23" s="87" t="s">
        <v>105</v>
      </c>
      <c r="C23" s="84">
        <v>41011</v>
      </c>
      <c r="D23" s="85">
        <v>46069.554306999999</v>
      </c>
      <c r="E23" s="39">
        <f t="shared" si="0"/>
        <v>1.1233462804369558</v>
      </c>
    </row>
    <row r="24" spans="1:5" ht="29.25" customHeight="1">
      <c r="A24" s="86" t="s">
        <v>106</v>
      </c>
      <c r="B24" s="87" t="s">
        <v>107</v>
      </c>
      <c r="C24" s="84">
        <v>591</v>
      </c>
      <c r="D24" s="85">
        <v>2961.2888349999998</v>
      </c>
      <c r="E24" s="39">
        <f t="shared" si="0"/>
        <v>5.0106410067681892</v>
      </c>
    </row>
    <row r="25" spans="1:5" ht="16.5" customHeight="1">
      <c r="A25" s="86" t="s">
        <v>108</v>
      </c>
      <c r="B25" s="87" t="s">
        <v>109</v>
      </c>
      <c r="C25" s="84">
        <v>0</v>
      </c>
      <c r="D25" s="84"/>
      <c r="E25" s="39"/>
    </row>
    <row r="26" spans="1:5" ht="16.5" customHeight="1">
      <c r="A26" s="86">
        <v>2</v>
      </c>
      <c r="B26" s="87" t="s">
        <v>85</v>
      </c>
      <c r="C26" s="84">
        <v>0</v>
      </c>
      <c r="D26" s="84"/>
      <c r="E26" s="39"/>
    </row>
    <row r="27" spans="1:5" ht="16.5" customHeight="1">
      <c r="A27" s="73" t="s">
        <v>29</v>
      </c>
      <c r="B27" s="74" t="s">
        <v>26</v>
      </c>
      <c r="C27" s="75">
        <f>SUM(C29:C41)</f>
        <v>186694</v>
      </c>
      <c r="D27" s="75">
        <f>SUM(D29:D41)</f>
        <v>190525.74028399997</v>
      </c>
      <c r="E27" s="32">
        <f t="shared" si="0"/>
        <v>1.020524174767266</v>
      </c>
    </row>
    <row r="28" spans="1:5" s="81" customFormat="1" ht="16.5" customHeight="1">
      <c r="A28" s="77"/>
      <c r="B28" s="78" t="s">
        <v>86</v>
      </c>
      <c r="C28" s="79"/>
      <c r="D28" s="80"/>
      <c r="E28" s="39"/>
    </row>
    <row r="29" spans="1:5" ht="16.5" customHeight="1">
      <c r="A29" s="86" t="s">
        <v>13</v>
      </c>
      <c r="B29" s="83" t="s">
        <v>250</v>
      </c>
      <c r="C29" s="84">
        <v>1611</v>
      </c>
      <c r="D29" s="85">
        <v>2014.65</v>
      </c>
      <c r="E29" s="39">
        <f t="shared" si="0"/>
        <v>1.2505586592178772</v>
      </c>
    </row>
    <row r="30" spans="1:5" ht="16.5" customHeight="1">
      <c r="A30" s="86" t="s">
        <v>13</v>
      </c>
      <c r="B30" s="83" t="s">
        <v>143</v>
      </c>
      <c r="C30" s="84">
        <v>586</v>
      </c>
      <c r="D30" s="85">
        <v>751</v>
      </c>
      <c r="E30" s="39">
        <f t="shared" si="0"/>
        <v>1.2815699658703072</v>
      </c>
    </row>
    <row r="31" spans="1:5" ht="16.5" customHeight="1">
      <c r="A31" s="86" t="s">
        <v>13</v>
      </c>
      <c r="B31" s="87" t="s">
        <v>80</v>
      </c>
      <c r="C31" s="84">
        <v>121959</v>
      </c>
      <c r="D31" s="85">
        <v>119268.181862</v>
      </c>
      <c r="E31" s="39">
        <f t="shared" si="0"/>
        <v>0.97793669890700974</v>
      </c>
    </row>
    <row r="32" spans="1:5" ht="16.5" customHeight="1">
      <c r="A32" s="86" t="s">
        <v>13</v>
      </c>
      <c r="B32" s="87" t="s">
        <v>81</v>
      </c>
      <c r="C32" s="84">
        <v>150</v>
      </c>
      <c r="D32" s="85">
        <v>135</v>
      </c>
      <c r="E32" s="39">
        <f t="shared" si="0"/>
        <v>0.9</v>
      </c>
    </row>
    <row r="33" spans="1:5" ht="16.5" customHeight="1">
      <c r="A33" s="86" t="s">
        <v>13</v>
      </c>
      <c r="B33" s="87" t="s">
        <v>95</v>
      </c>
      <c r="C33" s="84">
        <v>0</v>
      </c>
      <c r="D33" s="85">
        <v>192.73275000000001</v>
      </c>
      <c r="E33" s="39"/>
    </row>
    <row r="34" spans="1:5" ht="16.5" customHeight="1">
      <c r="A34" s="88" t="s">
        <v>13</v>
      </c>
      <c r="B34" s="87" t="s">
        <v>97</v>
      </c>
      <c r="C34" s="85">
        <v>915</v>
      </c>
      <c r="D34" s="85">
        <v>879.12597200000005</v>
      </c>
      <c r="E34" s="39">
        <f t="shared" si="0"/>
        <v>0.96079341202185797</v>
      </c>
    </row>
    <row r="35" spans="1:5" ht="16.5" customHeight="1">
      <c r="A35" s="86" t="s">
        <v>13</v>
      </c>
      <c r="B35" s="87" t="s">
        <v>99</v>
      </c>
      <c r="C35" s="84">
        <v>1819</v>
      </c>
      <c r="D35" s="85">
        <v>3410.5093569999999</v>
      </c>
      <c r="E35" s="39">
        <f t="shared" si="0"/>
        <v>1.8749364249587686</v>
      </c>
    </row>
    <row r="36" spans="1:5" ht="16.5" customHeight="1">
      <c r="A36" s="86" t="s">
        <v>13</v>
      </c>
      <c r="B36" s="87" t="s">
        <v>101</v>
      </c>
      <c r="C36" s="84">
        <v>347</v>
      </c>
      <c r="D36" s="85">
        <v>394.916132</v>
      </c>
      <c r="E36" s="39">
        <f t="shared" si="0"/>
        <v>1.1380868357348704</v>
      </c>
    </row>
    <row r="37" spans="1:5" ht="18.75" customHeight="1">
      <c r="A37" s="86" t="s">
        <v>13</v>
      </c>
      <c r="B37" s="87" t="s">
        <v>103</v>
      </c>
      <c r="C37" s="84">
        <v>2445</v>
      </c>
      <c r="D37" s="85">
        <v>3612.0671600000001</v>
      </c>
      <c r="E37" s="39">
        <f t="shared" si="0"/>
        <v>1.4773280817995911</v>
      </c>
    </row>
    <row r="38" spans="1:5" ht="16.5" customHeight="1">
      <c r="A38" s="86" t="s">
        <v>13</v>
      </c>
      <c r="B38" s="87" t="s">
        <v>105</v>
      </c>
      <c r="C38" s="84">
        <v>17279</v>
      </c>
      <c r="D38" s="85">
        <v>16897.83207</v>
      </c>
      <c r="E38" s="39">
        <f t="shared" si="0"/>
        <v>0.97794039412003009</v>
      </c>
    </row>
    <row r="39" spans="1:5" ht="33" customHeight="1">
      <c r="A39" s="86" t="s">
        <v>13</v>
      </c>
      <c r="B39" s="87" t="s">
        <v>251</v>
      </c>
      <c r="C39" s="84">
        <v>33118</v>
      </c>
      <c r="D39" s="85">
        <v>36952.058300999997</v>
      </c>
      <c r="E39" s="39">
        <f t="shared" si="0"/>
        <v>1.1157696207802403</v>
      </c>
    </row>
    <row r="40" spans="1:5" ht="16.5" customHeight="1">
      <c r="A40" s="86" t="s">
        <v>13</v>
      </c>
      <c r="B40" s="87" t="s">
        <v>252</v>
      </c>
      <c r="C40" s="84">
        <v>5735</v>
      </c>
      <c r="D40" s="85">
        <v>6017.6666800000003</v>
      </c>
      <c r="E40" s="39">
        <f t="shared" si="0"/>
        <v>1.049288</v>
      </c>
    </row>
    <row r="41" spans="1:5" ht="16.5" customHeight="1">
      <c r="A41" s="86" t="s">
        <v>13</v>
      </c>
      <c r="B41" s="87" t="s">
        <v>253</v>
      </c>
      <c r="C41" s="84">
        <v>730</v>
      </c>
      <c r="D41" s="85">
        <v>0</v>
      </c>
      <c r="E41" s="39">
        <f t="shared" si="0"/>
        <v>0</v>
      </c>
    </row>
    <row r="42" spans="1:5" ht="16.5" customHeight="1">
      <c r="A42" s="73" t="s">
        <v>33</v>
      </c>
      <c r="B42" s="74" t="s">
        <v>27</v>
      </c>
      <c r="C42" s="75">
        <v>3333</v>
      </c>
      <c r="D42" s="76">
        <v>0</v>
      </c>
      <c r="E42" s="39"/>
    </row>
    <row r="43" spans="1:5" ht="16.5" customHeight="1">
      <c r="A43" s="73" t="s">
        <v>87</v>
      </c>
      <c r="B43" s="74" t="s">
        <v>28</v>
      </c>
      <c r="C43" s="75">
        <v>0</v>
      </c>
      <c r="D43" s="76">
        <v>0</v>
      </c>
      <c r="E43" s="39"/>
    </row>
    <row r="44" spans="1:5" ht="16.5" customHeight="1">
      <c r="A44" s="73" t="s">
        <v>64</v>
      </c>
      <c r="B44" s="74" t="s">
        <v>146</v>
      </c>
      <c r="C44" s="75">
        <v>0</v>
      </c>
      <c r="D44" s="76">
        <v>32006.2</v>
      </c>
      <c r="E44" s="39"/>
    </row>
    <row r="45" spans="1:5" ht="16.5" customHeight="1">
      <c r="A45" s="73" t="s">
        <v>140</v>
      </c>
      <c r="B45" s="74" t="s">
        <v>139</v>
      </c>
      <c r="C45" s="75">
        <v>0</v>
      </c>
      <c r="D45" s="76">
        <v>2467.2150000000001</v>
      </c>
      <c r="E45" s="39"/>
    </row>
  </sheetData>
  <mergeCells count="3">
    <mergeCell ref="A3:E3"/>
    <mergeCell ref="A4:E4"/>
    <mergeCell ref="A5:E5"/>
  </mergeCells>
  <printOptions horizontalCentered="1"/>
  <pageMargins left="0.52" right="0.5" top="0.48" bottom="0.31" header="0.31496062992125984" footer="0.31496062992125984"/>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89"/>
  <sheetViews>
    <sheetView zoomScale="55" zoomScaleNormal="55" zoomScalePageLayoutView="40" workbookViewId="0">
      <selection activeCell="E8" sqref="E8:E11"/>
    </sheetView>
  </sheetViews>
  <sheetFormatPr defaultRowHeight="15.75" outlineLevelRow="1"/>
  <cols>
    <col min="1" max="1" width="5.85546875" style="96" customWidth="1"/>
    <col min="2" max="2" width="41.140625" style="96" customWidth="1"/>
    <col min="3" max="3" width="16.5703125" style="96" customWidth="1"/>
    <col min="4" max="4" width="13.5703125" style="96" customWidth="1"/>
    <col min="5" max="5" width="15.85546875" style="96" customWidth="1"/>
    <col min="6" max="6" width="10.140625" style="96" customWidth="1"/>
    <col min="7" max="7" width="9.28515625" style="96" customWidth="1"/>
    <col min="8" max="8" width="13.7109375" style="96" customWidth="1"/>
    <col min="9" max="9" width="14.42578125" style="96" customWidth="1"/>
    <col min="10" max="10" width="12.28515625" style="96" customWidth="1"/>
    <col min="11" max="11" width="15.85546875" style="96" customWidth="1"/>
    <col min="12" max="12" width="15" style="96" customWidth="1"/>
    <col min="13" max="13" width="15.5703125" style="96" customWidth="1"/>
    <col min="14" max="14" width="9.7109375" style="96" customWidth="1"/>
    <col min="15" max="15" width="9.85546875" style="96" customWidth="1"/>
    <col min="16" max="16" width="13.85546875" style="96" customWidth="1"/>
    <col min="17" max="17" width="14.85546875" style="96" customWidth="1"/>
    <col min="18" max="18" width="13.28515625" style="96" customWidth="1"/>
    <col min="19" max="19" width="13.5703125" style="96" customWidth="1"/>
    <col min="20" max="20" width="14.140625" style="96" customWidth="1"/>
    <col min="21" max="21" width="12.140625" style="96" customWidth="1"/>
    <col min="22" max="22" width="10.28515625" style="96" customWidth="1"/>
    <col min="23" max="23" width="11" style="96" customWidth="1"/>
    <col min="24" max="24" width="11.140625" style="96" customWidth="1"/>
    <col min="25" max="25" width="10.7109375" style="96" customWidth="1"/>
    <col min="26" max="26" width="7.85546875" style="96" customWidth="1"/>
    <col min="27" max="27" width="9.7109375" style="96" customWidth="1"/>
    <col min="28" max="28" width="10" style="96" customWidth="1"/>
    <col min="29" max="29" width="8.140625" style="96" customWidth="1"/>
    <col min="30" max="31" width="15.42578125" style="96" customWidth="1"/>
    <col min="32" max="256" width="9.140625" style="96"/>
    <col min="257" max="257" width="5.85546875" style="96" customWidth="1"/>
    <col min="258" max="258" width="41.140625" style="96" customWidth="1"/>
    <col min="259" max="259" width="15.28515625" style="96" customWidth="1"/>
    <col min="260" max="260" width="14.5703125" style="96" customWidth="1"/>
    <col min="261" max="261" width="16.140625" style="96" customWidth="1"/>
    <col min="262" max="262" width="10.140625" style="96" customWidth="1"/>
    <col min="263" max="263" width="8.28515625" style="96" customWidth="1"/>
    <col min="264" max="264" width="14.28515625" style="96" customWidth="1"/>
    <col min="265" max="266" width="13.28515625" style="96" customWidth="1"/>
    <col min="267" max="267" width="16.140625" style="96" customWidth="1"/>
    <col min="268" max="268" width="14.140625" style="96" customWidth="1"/>
    <col min="269" max="269" width="15.5703125" style="96" customWidth="1"/>
    <col min="270" max="270" width="9.7109375" style="96" customWidth="1"/>
    <col min="271" max="271" width="8.28515625" style="96" customWidth="1"/>
    <col min="272" max="272" width="14.140625" style="96" customWidth="1"/>
    <col min="273" max="273" width="14.5703125" style="96" customWidth="1"/>
    <col min="274" max="274" width="13" style="96" customWidth="1"/>
    <col min="275" max="275" width="14.140625" style="96" customWidth="1"/>
    <col min="276" max="276" width="13.140625" style="96" customWidth="1"/>
    <col min="277" max="277" width="12.85546875" style="96" customWidth="1"/>
    <col min="278" max="278" width="8.7109375" style="96" customWidth="1"/>
    <col min="279" max="279" width="9.7109375" style="96" customWidth="1"/>
    <col min="280" max="281" width="9.42578125" style="96" customWidth="1"/>
    <col min="282" max="283" width="7.85546875" style="96" customWidth="1"/>
    <col min="284" max="284" width="7.5703125" style="96" customWidth="1"/>
    <col min="285" max="285" width="8.140625" style="96" customWidth="1"/>
    <col min="286" max="287" width="15.42578125" style="96" customWidth="1"/>
    <col min="288" max="512" width="9.140625" style="96"/>
    <col min="513" max="513" width="5.85546875" style="96" customWidth="1"/>
    <col min="514" max="514" width="41.140625" style="96" customWidth="1"/>
    <col min="515" max="515" width="15.28515625" style="96" customWidth="1"/>
    <col min="516" max="516" width="14.5703125" style="96" customWidth="1"/>
    <col min="517" max="517" width="16.140625" style="96" customWidth="1"/>
    <col min="518" max="518" width="10.140625" style="96" customWidth="1"/>
    <col min="519" max="519" width="8.28515625" style="96" customWidth="1"/>
    <col min="520" max="520" width="14.28515625" style="96" customWidth="1"/>
    <col min="521" max="522" width="13.28515625" style="96" customWidth="1"/>
    <col min="523" max="523" width="16.140625" style="96" customWidth="1"/>
    <col min="524" max="524" width="14.140625" style="96" customWidth="1"/>
    <col min="525" max="525" width="15.5703125" style="96" customWidth="1"/>
    <col min="526" max="526" width="9.7109375" style="96" customWidth="1"/>
    <col min="527" max="527" width="8.28515625" style="96" customWidth="1"/>
    <col min="528" max="528" width="14.140625" style="96" customWidth="1"/>
    <col min="529" max="529" width="14.5703125" style="96" customWidth="1"/>
    <col min="530" max="530" width="13" style="96" customWidth="1"/>
    <col min="531" max="531" width="14.140625" style="96" customWidth="1"/>
    <col min="532" max="532" width="13.140625" style="96" customWidth="1"/>
    <col min="533" max="533" width="12.85546875" style="96" customWidth="1"/>
    <col min="534" max="534" width="8.7109375" style="96" customWidth="1"/>
    <col min="535" max="535" width="9.7109375" style="96" customWidth="1"/>
    <col min="536" max="537" width="9.42578125" style="96" customWidth="1"/>
    <col min="538" max="539" width="7.85546875" style="96" customWidth="1"/>
    <col min="540" max="540" width="7.5703125" style="96" customWidth="1"/>
    <col min="541" max="541" width="8.140625" style="96" customWidth="1"/>
    <col min="542" max="543" width="15.42578125" style="96" customWidth="1"/>
    <col min="544" max="768" width="9.140625" style="96"/>
    <col min="769" max="769" width="5.85546875" style="96" customWidth="1"/>
    <col min="770" max="770" width="41.140625" style="96" customWidth="1"/>
    <col min="771" max="771" width="15.28515625" style="96" customWidth="1"/>
    <col min="772" max="772" width="14.5703125" style="96" customWidth="1"/>
    <col min="773" max="773" width="16.140625" style="96" customWidth="1"/>
    <col min="774" max="774" width="10.140625" style="96" customWidth="1"/>
    <col min="775" max="775" width="8.28515625" style="96" customWidth="1"/>
    <col min="776" max="776" width="14.28515625" style="96" customWidth="1"/>
    <col min="777" max="778" width="13.28515625" style="96" customWidth="1"/>
    <col min="779" max="779" width="16.140625" style="96" customWidth="1"/>
    <col min="780" max="780" width="14.140625" style="96" customWidth="1"/>
    <col min="781" max="781" width="15.5703125" style="96" customWidth="1"/>
    <col min="782" max="782" width="9.7109375" style="96" customWidth="1"/>
    <col min="783" max="783" width="8.28515625" style="96" customWidth="1"/>
    <col min="784" max="784" width="14.140625" style="96" customWidth="1"/>
    <col min="785" max="785" width="14.5703125" style="96" customWidth="1"/>
    <col min="786" max="786" width="13" style="96" customWidth="1"/>
    <col min="787" max="787" width="14.140625" style="96" customWidth="1"/>
    <col min="788" max="788" width="13.140625" style="96" customWidth="1"/>
    <col min="789" max="789" width="12.85546875" style="96" customWidth="1"/>
    <col min="790" max="790" width="8.7109375" style="96" customWidth="1"/>
    <col min="791" max="791" width="9.7109375" style="96" customWidth="1"/>
    <col min="792" max="793" width="9.42578125" style="96" customWidth="1"/>
    <col min="794" max="795" width="7.85546875" style="96" customWidth="1"/>
    <col min="796" max="796" width="7.5703125" style="96" customWidth="1"/>
    <col min="797" max="797" width="8.140625" style="96" customWidth="1"/>
    <col min="798" max="799" width="15.42578125" style="96" customWidth="1"/>
    <col min="800" max="1024" width="9.140625" style="96"/>
    <col min="1025" max="1025" width="5.85546875" style="96" customWidth="1"/>
    <col min="1026" max="1026" width="41.140625" style="96" customWidth="1"/>
    <col min="1027" max="1027" width="15.28515625" style="96" customWidth="1"/>
    <col min="1028" max="1028" width="14.5703125" style="96" customWidth="1"/>
    <col min="1029" max="1029" width="16.140625" style="96" customWidth="1"/>
    <col min="1030" max="1030" width="10.140625" style="96" customWidth="1"/>
    <col min="1031" max="1031" width="8.28515625" style="96" customWidth="1"/>
    <col min="1032" max="1032" width="14.28515625" style="96" customWidth="1"/>
    <col min="1033" max="1034" width="13.28515625" style="96" customWidth="1"/>
    <col min="1035" max="1035" width="16.140625" style="96" customWidth="1"/>
    <col min="1036" max="1036" width="14.140625" style="96" customWidth="1"/>
    <col min="1037" max="1037" width="15.5703125" style="96" customWidth="1"/>
    <col min="1038" max="1038" width="9.7109375" style="96" customWidth="1"/>
    <col min="1039" max="1039" width="8.28515625" style="96" customWidth="1"/>
    <col min="1040" max="1040" width="14.140625" style="96" customWidth="1"/>
    <col min="1041" max="1041" width="14.5703125" style="96" customWidth="1"/>
    <col min="1042" max="1042" width="13" style="96" customWidth="1"/>
    <col min="1043" max="1043" width="14.140625" style="96" customWidth="1"/>
    <col min="1044" max="1044" width="13.140625" style="96" customWidth="1"/>
    <col min="1045" max="1045" width="12.85546875" style="96" customWidth="1"/>
    <col min="1046" max="1046" width="8.7109375" style="96" customWidth="1"/>
    <col min="1047" max="1047" width="9.7109375" style="96" customWidth="1"/>
    <col min="1048" max="1049" width="9.42578125" style="96" customWidth="1"/>
    <col min="1050" max="1051" width="7.85546875" style="96" customWidth="1"/>
    <col min="1052" max="1052" width="7.5703125" style="96" customWidth="1"/>
    <col min="1053" max="1053" width="8.140625" style="96" customWidth="1"/>
    <col min="1054" max="1055" width="15.42578125" style="96" customWidth="1"/>
    <col min="1056" max="1280" width="9.140625" style="96"/>
    <col min="1281" max="1281" width="5.85546875" style="96" customWidth="1"/>
    <col min="1282" max="1282" width="41.140625" style="96" customWidth="1"/>
    <col min="1283" max="1283" width="15.28515625" style="96" customWidth="1"/>
    <col min="1284" max="1284" width="14.5703125" style="96" customWidth="1"/>
    <col min="1285" max="1285" width="16.140625" style="96" customWidth="1"/>
    <col min="1286" max="1286" width="10.140625" style="96" customWidth="1"/>
    <col min="1287" max="1287" width="8.28515625" style="96" customWidth="1"/>
    <col min="1288" max="1288" width="14.28515625" style="96" customWidth="1"/>
    <col min="1289" max="1290" width="13.28515625" style="96" customWidth="1"/>
    <col min="1291" max="1291" width="16.140625" style="96" customWidth="1"/>
    <col min="1292" max="1292" width="14.140625" style="96" customWidth="1"/>
    <col min="1293" max="1293" width="15.5703125" style="96" customWidth="1"/>
    <col min="1294" max="1294" width="9.7109375" style="96" customWidth="1"/>
    <col min="1295" max="1295" width="8.28515625" style="96" customWidth="1"/>
    <col min="1296" max="1296" width="14.140625" style="96" customWidth="1"/>
    <col min="1297" max="1297" width="14.5703125" style="96" customWidth="1"/>
    <col min="1298" max="1298" width="13" style="96" customWidth="1"/>
    <col min="1299" max="1299" width="14.140625" style="96" customWidth="1"/>
    <col min="1300" max="1300" width="13.140625" style="96" customWidth="1"/>
    <col min="1301" max="1301" width="12.85546875" style="96" customWidth="1"/>
    <col min="1302" max="1302" width="8.7109375" style="96" customWidth="1"/>
    <col min="1303" max="1303" width="9.7109375" style="96" customWidth="1"/>
    <col min="1304" max="1305" width="9.42578125" style="96" customWidth="1"/>
    <col min="1306" max="1307" width="7.85546875" style="96" customWidth="1"/>
    <col min="1308" max="1308" width="7.5703125" style="96" customWidth="1"/>
    <col min="1309" max="1309" width="8.140625" style="96" customWidth="1"/>
    <col min="1310" max="1311" width="15.42578125" style="96" customWidth="1"/>
    <col min="1312" max="1536" width="9.140625" style="96"/>
    <col min="1537" max="1537" width="5.85546875" style="96" customWidth="1"/>
    <col min="1538" max="1538" width="41.140625" style="96" customWidth="1"/>
    <col min="1539" max="1539" width="15.28515625" style="96" customWidth="1"/>
    <col min="1540" max="1540" width="14.5703125" style="96" customWidth="1"/>
    <col min="1541" max="1541" width="16.140625" style="96" customWidth="1"/>
    <col min="1542" max="1542" width="10.140625" style="96" customWidth="1"/>
    <col min="1543" max="1543" width="8.28515625" style="96" customWidth="1"/>
    <col min="1544" max="1544" width="14.28515625" style="96" customWidth="1"/>
    <col min="1545" max="1546" width="13.28515625" style="96" customWidth="1"/>
    <col min="1547" max="1547" width="16.140625" style="96" customWidth="1"/>
    <col min="1548" max="1548" width="14.140625" style="96" customWidth="1"/>
    <col min="1549" max="1549" width="15.5703125" style="96" customWidth="1"/>
    <col min="1550" max="1550" width="9.7109375" style="96" customWidth="1"/>
    <col min="1551" max="1551" width="8.28515625" style="96" customWidth="1"/>
    <col min="1552" max="1552" width="14.140625" style="96" customWidth="1"/>
    <col min="1553" max="1553" width="14.5703125" style="96" customWidth="1"/>
    <col min="1554" max="1554" width="13" style="96" customWidth="1"/>
    <col min="1555" max="1555" width="14.140625" style="96" customWidth="1"/>
    <col min="1556" max="1556" width="13.140625" style="96" customWidth="1"/>
    <col min="1557" max="1557" width="12.85546875" style="96" customWidth="1"/>
    <col min="1558" max="1558" width="8.7109375" style="96" customWidth="1"/>
    <col min="1559" max="1559" width="9.7109375" style="96" customWidth="1"/>
    <col min="1560" max="1561" width="9.42578125" style="96" customWidth="1"/>
    <col min="1562" max="1563" width="7.85546875" style="96" customWidth="1"/>
    <col min="1564" max="1564" width="7.5703125" style="96" customWidth="1"/>
    <col min="1565" max="1565" width="8.140625" style="96" customWidth="1"/>
    <col min="1566" max="1567" width="15.42578125" style="96" customWidth="1"/>
    <col min="1568" max="1792" width="9.140625" style="96"/>
    <col min="1793" max="1793" width="5.85546875" style="96" customWidth="1"/>
    <col min="1794" max="1794" width="41.140625" style="96" customWidth="1"/>
    <col min="1795" max="1795" width="15.28515625" style="96" customWidth="1"/>
    <col min="1796" max="1796" width="14.5703125" style="96" customWidth="1"/>
    <col min="1797" max="1797" width="16.140625" style="96" customWidth="1"/>
    <col min="1798" max="1798" width="10.140625" style="96" customWidth="1"/>
    <col min="1799" max="1799" width="8.28515625" style="96" customWidth="1"/>
    <col min="1800" max="1800" width="14.28515625" style="96" customWidth="1"/>
    <col min="1801" max="1802" width="13.28515625" style="96" customWidth="1"/>
    <col min="1803" max="1803" width="16.140625" style="96" customWidth="1"/>
    <col min="1804" max="1804" width="14.140625" style="96" customWidth="1"/>
    <col min="1805" max="1805" width="15.5703125" style="96" customWidth="1"/>
    <col min="1806" max="1806" width="9.7109375" style="96" customWidth="1"/>
    <col min="1807" max="1807" width="8.28515625" style="96" customWidth="1"/>
    <col min="1808" max="1808" width="14.140625" style="96" customWidth="1"/>
    <col min="1809" max="1809" width="14.5703125" style="96" customWidth="1"/>
    <col min="1810" max="1810" width="13" style="96" customWidth="1"/>
    <col min="1811" max="1811" width="14.140625" style="96" customWidth="1"/>
    <col min="1812" max="1812" width="13.140625" style="96" customWidth="1"/>
    <col min="1813" max="1813" width="12.85546875" style="96" customWidth="1"/>
    <col min="1814" max="1814" width="8.7109375" style="96" customWidth="1"/>
    <col min="1815" max="1815" width="9.7109375" style="96" customWidth="1"/>
    <col min="1816" max="1817" width="9.42578125" style="96" customWidth="1"/>
    <col min="1818" max="1819" width="7.85546875" style="96" customWidth="1"/>
    <col min="1820" max="1820" width="7.5703125" style="96" customWidth="1"/>
    <col min="1821" max="1821" width="8.140625" style="96" customWidth="1"/>
    <col min="1822" max="1823" width="15.42578125" style="96" customWidth="1"/>
    <col min="1824" max="2048" width="9.140625" style="96"/>
    <col min="2049" max="2049" width="5.85546875" style="96" customWidth="1"/>
    <col min="2050" max="2050" width="41.140625" style="96" customWidth="1"/>
    <col min="2051" max="2051" width="15.28515625" style="96" customWidth="1"/>
    <col min="2052" max="2052" width="14.5703125" style="96" customWidth="1"/>
    <col min="2053" max="2053" width="16.140625" style="96" customWidth="1"/>
    <col min="2054" max="2054" width="10.140625" style="96" customWidth="1"/>
    <col min="2055" max="2055" width="8.28515625" style="96" customWidth="1"/>
    <col min="2056" max="2056" width="14.28515625" style="96" customWidth="1"/>
    <col min="2057" max="2058" width="13.28515625" style="96" customWidth="1"/>
    <col min="2059" max="2059" width="16.140625" style="96" customWidth="1"/>
    <col min="2060" max="2060" width="14.140625" style="96" customWidth="1"/>
    <col min="2061" max="2061" width="15.5703125" style="96" customWidth="1"/>
    <col min="2062" max="2062" width="9.7109375" style="96" customWidth="1"/>
    <col min="2063" max="2063" width="8.28515625" style="96" customWidth="1"/>
    <col min="2064" max="2064" width="14.140625" style="96" customWidth="1"/>
    <col min="2065" max="2065" width="14.5703125" style="96" customWidth="1"/>
    <col min="2066" max="2066" width="13" style="96" customWidth="1"/>
    <col min="2067" max="2067" width="14.140625" style="96" customWidth="1"/>
    <col min="2068" max="2068" width="13.140625" style="96" customWidth="1"/>
    <col min="2069" max="2069" width="12.85546875" style="96" customWidth="1"/>
    <col min="2070" max="2070" width="8.7109375" style="96" customWidth="1"/>
    <col min="2071" max="2071" width="9.7109375" style="96" customWidth="1"/>
    <col min="2072" max="2073" width="9.42578125" style="96" customWidth="1"/>
    <col min="2074" max="2075" width="7.85546875" style="96" customWidth="1"/>
    <col min="2076" max="2076" width="7.5703125" style="96" customWidth="1"/>
    <col min="2077" max="2077" width="8.140625" style="96" customWidth="1"/>
    <col min="2078" max="2079" width="15.42578125" style="96" customWidth="1"/>
    <col min="2080" max="2304" width="9.140625" style="96"/>
    <col min="2305" max="2305" width="5.85546875" style="96" customWidth="1"/>
    <col min="2306" max="2306" width="41.140625" style="96" customWidth="1"/>
    <col min="2307" max="2307" width="15.28515625" style="96" customWidth="1"/>
    <col min="2308" max="2308" width="14.5703125" style="96" customWidth="1"/>
    <col min="2309" max="2309" width="16.140625" style="96" customWidth="1"/>
    <col min="2310" max="2310" width="10.140625" style="96" customWidth="1"/>
    <col min="2311" max="2311" width="8.28515625" style="96" customWidth="1"/>
    <col min="2312" max="2312" width="14.28515625" style="96" customWidth="1"/>
    <col min="2313" max="2314" width="13.28515625" style="96" customWidth="1"/>
    <col min="2315" max="2315" width="16.140625" style="96" customWidth="1"/>
    <col min="2316" max="2316" width="14.140625" style="96" customWidth="1"/>
    <col min="2317" max="2317" width="15.5703125" style="96" customWidth="1"/>
    <col min="2318" max="2318" width="9.7109375" style="96" customWidth="1"/>
    <col min="2319" max="2319" width="8.28515625" style="96" customWidth="1"/>
    <col min="2320" max="2320" width="14.140625" style="96" customWidth="1"/>
    <col min="2321" max="2321" width="14.5703125" style="96" customWidth="1"/>
    <col min="2322" max="2322" width="13" style="96" customWidth="1"/>
    <col min="2323" max="2323" width="14.140625" style="96" customWidth="1"/>
    <col min="2324" max="2324" width="13.140625" style="96" customWidth="1"/>
    <col min="2325" max="2325" width="12.85546875" style="96" customWidth="1"/>
    <col min="2326" max="2326" width="8.7109375" style="96" customWidth="1"/>
    <col min="2327" max="2327" width="9.7109375" style="96" customWidth="1"/>
    <col min="2328" max="2329" width="9.42578125" style="96" customWidth="1"/>
    <col min="2330" max="2331" width="7.85546875" style="96" customWidth="1"/>
    <col min="2332" max="2332" width="7.5703125" style="96" customWidth="1"/>
    <col min="2333" max="2333" width="8.140625" style="96" customWidth="1"/>
    <col min="2334" max="2335" width="15.42578125" style="96" customWidth="1"/>
    <col min="2336" max="2560" width="9.140625" style="96"/>
    <col min="2561" max="2561" width="5.85546875" style="96" customWidth="1"/>
    <col min="2562" max="2562" width="41.140625" style="96" customWidth="1"/>
    <col min="2563" max="2563" width="15.28515625" style="96" customWidth="1"/>
    <col min="2564" max="2564" width="14.5703125" style="96" customWidth="1"/>
    <col min="2565" max="2565" width="16.140625" style="96" customWidth="1"/>
    <col min="2566" max="2566" width="10.140625" style="96" customWidth="1"/>
    <col min="2567" max="2567" width="8.28515625" style="96" customWidth="1"/>
    <col min="2568" max="2568" width="14.28515625" style="96" customWidth="1"/>
    <col min="2569" max="2570" width="13.28515625" style="96" customWidth="1"/>
    <col min="2571" max="2571" width="16.140625" style="96" customWidth="1"/>
    <col min="2572" max="2572" width="14.140625" style="96" customWidth="1"/>
    <col min="2573" max="2573" width="15.5703125" style="96" customWidth="1"/>
    <col min="2574" max="2574" width="9.7109375" style="96" customWidth="1"/>
    <col min="2575" max="2575" width="8.28515625" style="96" customWidth="1"/>
    <col min="2576" max="2576" width="14.140625" style="96" customWidth="1"/>
    <col min="2577" max="2577" width="14.5703125" style="96" customWidth="1"/>
    <col min="2578" max="2578" width="13" style="96" customWidth="1"/>
    <col min="2579" max="2579" width="14.140625" style="96" customWidth="1"/>
    <col min="2580" max="2580" width="13.140625" style="96" customWidth="1"/>
    <col min="2581" max="2581" width="12.85546875" style="96" customWidth="1"/>
    <col min="2582" max="2582" width="8.7109375" style="96" customWidth="1"/>
    <col min="2583" max="2583" width="9.7109375" style="96" customWidth="1"/>
    <col min="2584" max="2585" width="9.42578125" style="96" customWidth="1"/>
    <col min="2586" max="2587" width="7.85546875" style="96" customWidth="1"/>
    <col min="2588" max="2588" width="7.5703125" style="96" customWidth="1"/>
    <col min="2589" max="2589" width="8.140625" style="96" customWidth="1"/>
    <col min="2590" max="2591" width="15.42578125" style="96" customWidth="1"/>
    <col min="2592" max="2816" width="9.140625" style="96"/>
    <col min="2817" max="2817" width="5.85546875" style="96" customWidth="1"/>
    <col min="2818" max="2818" width="41.140625" style="96" customWidth="1"/>
    <col min="2819" max="2819" width="15.28515625" style="96" customWidth="1"/>
    <col min="2820" max="2820" width="14.5703125" style="96" customWidth="1"/>
    <col min="2821" max="2821" width="16.140625" style="96" customWidth="1"/>
    <col min="2822" max="2822" width="10.140625" style="96" customWidth="1"/>
    <col min="2823" max="2823" width="8.28515625" style="96" customWidth="1"/>
    <col min="2824" max="2824" width="14.28515625" style="96" customWidth="1"/>
    <col min="2825" max="2826" width="13.28515625" style="96" customWidth="1"/>
    <col min="2827" max="2827" width="16.140625" style="96" customWidth="1"/>
    <col min="2828" max="2828" width="14.140625" style="96" customWidth="1"/>
    <col min="2829" max="2829" width="15.5703125" style="96" customWidth="1"/>
    <col min="2830" max="2830" width="9.7109375" style="96" customWidth="1"/>
    <col min="2831" max="2831" width="8.28515625" style="96" customWidth="1"/>
    <col min="2832" max="2832" width="14.140625" style="96" customWidth="1"/>
    <col min="2833" max="2833" width="14.5703125" style="96" customWidth="1"/>
    <col min="2834" max="2834" width="13" style="96" customWidth="1"/>
    <col min="2835" max="2835" width="14.140625" style="96" customWidth="1"/>
    <col min="2836" max="2836" width="13.140625" style="96" customWidth="1"/>
    <col min="2837" max="2837" width="12.85546875" style="96" customWidth="1"/>
    <col min="2838" max="2838" width="8.7109375" style="96" customWidth="1"/>
    <col min="2839" max="2839" width="9.7109375" style="96" customWidth="1"/>
    <col min="2840" max="2841" width="9.42578125" style="96" customWidth="1"/>
    <col min="2842" max="2843" width="7.85546875" style="96" customWidth="1"/>
    <col min="2844" max="2844" width="7.5703125" style="96" customWidth="1"/>
    <col min="2845" max="2845" width="8.140625" style="96" customWidth="1"/>
    <col min="2846" max="2847" width="15.42578125" style="96" customWidth="1"/>
    <col min="2848" max="3072" width="9.140625" style="96"/>
    <col min="3073" max="3073" width="5.85546875" style="96" customWidth="1"/>
    <col min="3074" max="3074" width="41.140625" style="96" customWidth="1"/>
    <col min="3075" max="3075" width="15.28515625" style="96" customWidth="1"/>
    <col min="3076" max="3076" width="14.5703125" style="96" customWidth="1"/>
    <col min="3077" max="3077" width="16.140625" style="96" customWidth="1"/>
    <col min="3078" max="3078" width="10.140625" style="96" customWidth="1"/>
    <col min="3079" max="3079" width="8.28515625" style="96" customWidth="1"/>
    <col min="3080" max="3080" width="14.28515625" style="96" customWidth="1"/>
    <col min="3081" max="3082" width="13.28515625" style="96" customWidth="1"/>
    <col min="3083" max="3083" width="16.140625" style="96" customWidth="1"/>
    <col min="3084" max="3084" width="14.140625" style="96" customWidth="1"/>
    <col min="3085" max="3085" width="15.5703125" style="96" customWidth="1"/>
    <col min="3086" max="3086" width="9.7109375" style="96" customWidth="1"/>
    <col min="3087" max="3087" width="8.28515625" style="96" customWidth="1"/>
    <col min="3088" max="3088" width="14.140625" style="96" customWidth="1"/>
    <col min="3089" max="3089" width="14.5703125" style="96" customWidth="1"/>
    <col min="3090" max="3090" width="13" style="96" customWidth="1"/>
    <col min="3091" max="3091" width="14.140625" style="96" customWidth="1"/>
    <col min="3092" max="3092" width="13.140625" style="96" customWidth="1"/>
    <col min="3093" max="3093" width="12.85546875" style="96" customWidth="1"/>
    <col min="3094" max="3094" width="8.7109375" style="96" customWidth="1"/>
    <col min="3095" max="3095" width="9.7109375" style="96" customWidth="1"/>
    <col min="3096" max="3097" width="9.42578125" style="96" customWidth="1"/>
    <col min="3098" max="3099" width="7.85546875" style="96" customWidth="1"/>
    <col min="3100" max="3100" width="7.5703125" style="96" customWidth="1"/>
    <col min="3101" max="3101" width="8.140625" style="96" customWidth="1"/>
    <col min="3102" max="3103" width="15.42578125" style="96" customWidth="1"/>
    <col min="3104" max="3328" width="9.140625" style="96"/>
    <col min="3329" max="3329" width="5.85546875" style="96" customWidth="1"/>
    <col min="3330" max="3330" width="41.140625" style="96" customWidth="1"/>
    <col min="3331" max="3331" width="15.28515625" style="96" customWidth="1"/>
    <col min="3332" max="3332" width="14.5703125" style="96" customWidth="1"/>
    <col min="3333" max="3333" width="16.140625" style="96" customWidth="1"/>
    <col min="3334" max="3334" width="10.140625" style="96" customWidth="1"/>
    <col min="3335" max="3335" width="8.28515625" style="96" customWidth="1"/>
    <col min="3336" max="3336" width="14.28515625" style="96" customWidth="1"/>
    <col min="3337" max="3338" width="13.28515625" style="96" customWidth="1"/>
    <col min="3339" max="3339" width="16.140625" style="96" customWidth="1"/>
    <col min="3340" max="3340" width="14.140625" style="96" customWidth="1"/>
    <col min="3341" max="3341" width="15.5703125" style="96" customWidth="1"/>
    <col min="3342" max="3342" width="9.7109375" style="96" customWidth="1"/>
    <col min="3343" max="3343" width="8.28515625" style="96" customWidth="1"/>
    <col min="3344" max="3344" width="14.140625" style="96" customWidth="1"/>
    <col min="3345" max="3345" width="14.5703125" style="96" customWidth="1"/>
    <col min="3346" max="3346" width="13" style="96" customWidth="1"/>
    <col min="3347" max="3347" width="14.140625" style="96" customWidth="1"/>
    <col min="3348" max="3348" width="13.140625" style="96" customWidth="1"/>
    <col min="3349" max="3349" width="12.85546875" style="96" customWidth="1"/>
    <col min="3350" max="3350" width="8.7109375" style="96" customWidth="1"/>
    <col min="3351" max="3351" width="9.7109375" style="96" customWidth="1"/>
    <col min="3352" max="3353" width="9.42578125" style="96" customWidth="1"/>
    <col min="3354" max="3355" width="7.85546875" style="96" customWidth="1"/>
    <col min="3356" max="3356" width="7.5703125" style="96" customWidth="1"/>
    <col min="3357" max="3357" width="8.140625" style="96" customWidth="1"/>
    <col min="3358" max="3359" width="15.42578125" style="96" customWidth="1"/>
    <col min="3360" max="3584" width="9.140625" style="96"/>
    <col min="3585" max="3585" width="5.85546875" style="96" customWidth="1"/>
    <col min="3586" max="3586" width="41.140625" style="96" customWidth="1"/>
    <col min="3587" max="3587" width="15.28515625" style="96" customWidth="1"/>
    <col min="3588" max="3588" width="14.5703125" style="96" customWidth="1"/>
    <col min="3589" max="3589" width="16.140625" style="96" customWidth="1"/>
    <col min="3590" max="3590" width="10.140625" style="96" customWidth="1"/>
    <col min="3591" max="3591" width="8.28515625" style="96" customWidth="1"/>
    <col min="3592" max="3592" width="14.28515625" style="96" customWidth="1"/>
    <col min="3593" max="3594" width="13.28515625" style="96" customWidth="1"/>
    <col min="3595" max="3595" width="16.140625" style="96" customWidth="1"/>
    <col min="3596" max="3596" width="14.140625" style="96" customWidth="1"/>
    <col min="3597" max="3597" width="15.5703125" style="96" customWidth="1"/>
    <col min="3598" max="3598" width="9.7109375" style="96" customWidth="1"/>
    <col min="3599" max="3599" width="8.28515625" style="96" customWidth="1"/>
    <col min="3600" max="3600" width="14.140625" style="96" customWidth="1"/>
    <col min="3601" max="3601" width="14.5703125" style="96" customWidth="1"/>
    <col min="3602" max="3602" width="13" style="96" customWidth="1"/>
    <col min="3603" max="3603" width="14.140625" style="96" customWidth="1"/>
    <col min="3604" max="3604" width="13.140625" style="96" customWidth="1"/>
    <col min="3605" max="3605" width="12.85546875" style="96" customWidth="1"/>
    <col min="3606" max="3606" width="8.7109375" style="96" customWidth="1"/>
    <col min="3607" max="3607" width="9.7109375" style="96" customWidth="1"/>
    <col min="3608" max="3609" width="9.42578125" style="96" customWidth="1"/>
    <col min="3610" max="3611" width="7.85546875" style="96" customWidth="1"/>
    <col min="3612" max="3612" width="7.5703125" style="96" customWidth="1"/>
    <col min="3613" max="3613" width="8.140625" style="96" customWidth="1"/>
    <col min="3614" max="3615" width="15.42578125" style="96" customWidth="1"/>
    <col min="3616" max="3840" width="9.140625" style="96"/>
    <col min="3841" max="3841" width="5.85546875" style="96" customWidth="1"/>
    <col min="3842" max="3842" width="41.140625" style="96" customWidth="1"/>
    <col min="3843" max="3843" width="15.28515625" style="96" customWidth="1"/>
    <col min="3844" max="3844" width="14.5703125" style="96" customWidth="1"/>
    <col min="3845" max="3845" width="16.140625" style="96" customWidth="1"/>
    <col min="3846" max="3846" width="10.140625" style="96" customWidth="1"/>
    <col min="3847" max="3847" width="8.28515625" style="96" customWidth="1"/>
    <col min="3848" max="3848" width="14.28515625" style="96" customWidth="1"/>
    <col min="3849" max="3850" width="13.28515625" style="96" customWidth="1"/>
    <col min="3851" max="3851" width="16.140625" style="96" customWidth="1"/>
    <col min="3852" max="3852" width="14.140625" style="96" customWidth="1"/>
    <col min="3853" max="3853" width="15.5703125" style="96" customWidth="1"/>
    <col min="3854" max="3854" width="9.7109375" style="96" customWidth="1"/>
    <col min="3855" max="3855" width="8.28515625" style="96" customWidth="1"/>
    <col min="3856" max="3856" width="14.140625" style="96" customWidth="1"/>
    <col min="3857" max="3857" width="14.5703125" style="96" customWidth="1"/>
    <col min="3858" max="3858" width="13" style="96" customWidth="1"/>
    <col min="3859" max="3859" width="14.140625" style="96" customWidth="1"/>
    <col min="3860" max="3860" width="13.140625" style="96" customWidth="1"/>
    <col min="3861" max="3861" width="12.85546875" style="96" customWidth="1"/>
    <col min="3862" max="3862" width="8.7109375" style="96" customWidth="1"/>
    <col min="3863" max="3863" width="9.7109375" style="96" customWidth="1"/>
    <col min="3864" max="3865" width="9.42578125" style="96" customWidth="1"/>
    <col min="3866" max="3867" width="7.85546875" style="96" customWidth="1"/>
    <col min="3868" max="3868" width="7.5703125" style="96" customWidth="1"/>
    <col min="3869" max="3869" width="8.140625" style="96" customWidth="1"/>
    <col min="3870" max="3871" width="15.42578125" style="96" customWidth="1"/>
    <col min="3872" max="4096" width="9.140625" style="96"/>
    <col min="4097" max="4097" width="5.85546875" style="96" customWidth="1"/>
    <col min="4098" max="4098" width="41.140625" style="96" customWidth="1"/>
    <col min="4099" max="4099" width="15.28515625" style="96" customWidth="1"/>
    <col min="4100" max="4100" width="14.5703125" style="96" customWidth="1"/>
    <col min="4101" max="4101" width="16.140625" style="96" customWidth="1"/>
    <col min="4102" max="4102" width="10.140625" style="96" customWidth="1"/>
    <col min="4103" max="4103" width="8.28515625" style="96" customWidth="1"/>
    <col min="4104" max="4104" width="14.28515625" style="96" customWidth="1"/>
    <col min="4105" max="4106" width="13.28515625" style="96" customWidth="1"/>
    <col min="4107" max="4107" width="16.140625" style="96" customWidth="1"/>
    <col min="4108" max="4108" width="14.140625" style="96" customWidth="1"/>
    <col min="4109" max="4109" width="15.5703125" style="96" customWidth="1"/>
    <col min="4110" max="4110" width="9.7109375" style="96" customWidth="1"/>
    <col min="4111" max="4111" width="8.28515625" style="96" customWidth="1"/>
    <col min="4112" max="4112" width="14.140625" style="96" customWidth="1"/>
    <col min="4113" max="4113" width="14.5703125" style="96" customWidth="1"/>
    <col min="4114" max="4114" width="13" style="96" customWidth="1"/>
    <col min="4115" max="4115" width="14.140625" style="96" customWidth="1"/>
    <col min="4116" max="4116" width="13.140625" style="96" customWidth="1"/>
    <col min="4117" max="4117" width="12.85546875" style="96" customWidth="1"/>
    <col min="4118" max="4118" width="8.7109375" style="96" customWidth="1"/>
    <col min="4119" max="4119" width="9.7109375" style="96" customWidth="1"/>
    <col min="4120" max="4121" width="9.42578125" style="96" customWidth="1"/>
    <col min="4122" max="4123" width="7.85546875" style="96" customWidth="1"/>
    <col min="4124" max="4124" width="7.5703125" style="96" customWidth="1"/>
    <col min="4125" max="4125" width="8.140625" style="96" customWidth="1"/>
    <col min="4126" max="4127" width="15.42578125" style="96" customWidth="1"/>
    <col min="4128" max="4352" width="9.140625" style="96"/>
    <col min="4353" max="4353" width="5.85546875" style="96" customWidth="1"/>
    <col min="4354" max="4354" width="41.140625" style="96" customWidth="1"/>
    <col min="4355" max="4355" width="15.28515625" style="96" customWidth="1"/>
    <col min="4356" max="4356" width="14.5703125" style="96" customWidth="1"/>
    <col min="4357" max="4357" width="16.140625" style="96" customWidth="1"/>
    <col min="4358" max="4358" width="10.140625" style="96" customWidth="1"/>
    <col min="4359" max="4359" width="8.28515625" style="96" customWidth="1"/>
    <col min="4360" max="4360" width="14.28515625" style="96" customWidth="1"/>
    <col min="4361" max="4362" width="13.28515625" style="96" customWidth="1"/>
    <col min="4363" max="4363" width="16.140625" style="96" customWidth="1"/>
    <col min="4364" max="4364" width="14.140625" style="96" customWidth="1"/>
    <col min="4365" max="4365" width="15.5703125" style="96" customWidth="1"/>
    <col min="4366" max="4366" width="9.7109375" style="96" customWidth="1"/>
    <col min="4367" max="4367" width="8.28515625" style="96" customWidth="1"/>
    <col min="4368" max="4368" width="14.140625" style="96" customWidth="1"/>
    <col min="4369" max="4369" width="14.5703125" style="96" customWidth="1"/>
    <col min="4370" max="4370" width="13" style="96" customWidth="1"/>
    <col min="4371" max="4371" width="14.140625" style="96" customWidth="1"/>
    <col min="4372" max="4372" width="13.140625" style="96" customWidth="1"/>
    <col min="4373" max="4373" width="12.85546875" style="96" customWidth="1"/>
    <col min="4374" max="4374" width="8.7109375" style="96" customWidth="1"/>
    <col min="4375" max="4375" width="9.7109375" style="96" customWidth="1"/>
    <col min="4376" max="4377" width="9.42578125" style="96" customWidth="1"/>
    <col min="4378" max="4379" width="7.85546875" style="96" customWidth="1"/>
    <col min="4380" max="4380" width="7.5703125" style="96" customWidth="1"/>
    <col min="4381" max="4381" width="8.140625" style="96" customWidth="1"/>
    <col min="4382" max="4383" width="15.42578125" style="96" customWidth="1"/>
    <col min="4384" max="4608" width="9.140625" style="96"/>
    <col min="4609" max="4609" width="5.85546875" style="96" customWidth="1"/>
    <col min="4610" max="4610" width="41.140625" style="96" customWidth="1"/>
    <col min="4611" max="4611" width="15.28515625" style="96" customWidth="1"/>
    <col min="4612" max="4612" width="14.5703125" style="96" customWidth="1"/>
    <col min="4613" max="4613" width="16.140625" style="96" customWidth="1"/>
    <col min="4614" max="4614" width="10.140625" style="96" customWidth="1"/>
    <col min="4615" max="4615" width="8.28515625" style="96" customWidth="1"/>
    <col min="4616" max="4616" width="14.28515625" style="96" customWidth="1"/>
    <col min="4617" max="4618" width="13.28515625" style="96" customWidth="1"/>
    <col min="4619" max="4619" width="16.140625" style="96" customWidth="1"/>
    <col min="4620" max="4620" width="14.140625" style="96" customWidth="1"/>
    <col min="4621" max="4621" width="15.5703125" style="96" customWidth="1"/>
    <col min="4622" max="4622" width="9.7109375" style="96" customWidth="1"/>
    <col min="4623" max="4623" width="8.28515625" style="96" customWidth="1"/>
    <col min="4624" max="4624" width="14.140625" style="96" customWidth="1"/>
    <col min="4625" max="4625" width="14.5703125" style="96" customWidth="1"/>
    <col min="4626" max="4626" width="13" style="96" customWidth="1"/>
    <col min="4627" max="4627" width="14.140625" style="96" customWidth="1"/>
    <col min="4628" max="4628" width="13.140625" style="96" customWidth="1"/>
    <col min="4629" max="4629" width="12.85546875" style="96" customWidth="1"/>
    <col min="4630" max="4630" width="8.7109375" style="96" customWidth="1"/>
    <col min="4631" max="4631" width="9.7109375" style="96" customWidth="1"/>
    <col min="4632" max="4633" width="9.42578125" style="96" customWidth="1"/>
    <col min="4634" max="4635" width="7.85546875" style="96" customWidth="1"/>
    <col min="4636" max="4636" width="7.5703125" style="96" customWidth="1"/>
    <col min="4637" max="4637" width="8.140625" style="96" customWidth="1"/>
    <col min="4638" max="4639" width="15.42578125" style="96" customWidth="1"/>
    <col min="4640" max="4864" width="9.140625" style="96"/>
    <col min="4865" max="4865" width="5.85546875" style="96" customWidth="1"/>
    <col min="4866" max="4866" width="41.140625" style="96" customWidth="1"/>
    <col min="4867" max="4867" width="15.28515625" style="96" customWidth="1"/>
    <col min="4868" max="4868" width="14.5703125" style="96" customWidth="1"/>
    <col min="4869" max="4869" width="16.140625" style="96" customWidth="1"/>
    <col min="4870" max="4870" width="10.140625" style="96" customWidth="1"/>
    <col min="4871" max="4871" width="8.28515625" style="96" customWidth="1"/>
    <col min="4872" max="4872" width="14.28515625" style="96" customWidth="1"/>
    <col min="4873" max="4874" width="13.28515625" style="96" customWidth="1"/>
    <col min="4875" max="4875" width="16.140625" style="96" customWidth="1"/>
    <col min="4876" max="4876" width="14.140625" style="96" customWidth="1"/>
    <col min="4877" max="4877" width="15.5703125" style="96" customWidth="1"/>
    <col min="4878" max="4878" width="9.7109375" style="96" customWidth="1"/>
    <col min="4879" max="4879" width="8.28515625" style="96" customWidth="1"/>
    <col min="4880" max="4880" width="14.140625" style="96" customWidth="1"/>
    <col min="4881" max="4881" width="14.5703125" style="96" customWidth="1"/>
    <col min="4882" max="4882" width="13" style="96" customWidth="1"/>
    <col min="4883" max="4883" width="14.140625" style="96" customWidth="1"/>
    <col min="4884" max="4884" width="13.140625" style="96" customWidth="1"/>
    <col min="4885" max="4885" width="12.85546875" style="96" customWidth="1"/>
    <col min="4886" max="4886" width="8.7109375" style="96" customWidth="1"/>
    <col min="4887" max="4887" width="9.7109375" style="96" customWidth="1"/>
    <col min="4888" max="4889" width="9.42578125" style="96" customWidth="1"/>
    <col min="4890" max="4891" width="7.85546875" style="96" customWidth="1"/>
    <col min="4892" max="4892" width="7.5703125" style="96" customWidth="1"/>
    <col min="4893" max="4893" width="8.140625" style="96" customWidth="1"/>
    <col min="4894" max="4895" width="15.42578125" style="96" customWidth="1"/>
    <col min="4896" max="5120" width="9.140625" style="96"/>
    <col min="5121" max="5121" width="5.85546875" style="96" customWidth="1"/>
    <col min="5122" max="5122" width="41.140625" style="96" customWidth="1"/>
    <col min="5123" max="5123" width="15.28515625" style="96" customWidth="1"/>
    <col min="5124" max="5124" width="14.5703125" style="96" customWidth="1"/>
    <col min="5125" max="5125" width="16.140625" style="96" customWidth="1"/>
    <col min="5126" max="5126" width="10.140625" style="96" customWidth="1"/>
    <col min="5127" max="5127" width="8.28515625" style="96" customWidth="1"/>
    <col min="5128" max="5128" width="14.28515625" style="96" customWidth="1"/>
    <col min="5129" max="5130" width="13.28515625" style="96" customWidth="1"/>
    <col min="5131" max="5131" width="16.140625" style="96" customWidth="1"/>
    <col min="5132" max="5132" width="14.140625" style="96" customWidth="1"/>
    <col min="5133" max="5133" width="15.5703125" style="96" customWidth="1"/>
    <col min="5134" max="5134" width="9.7109375" style="96" customWidth="1"/>
    <col min="5135" max="5135" width="8.28515625" style="96" customWidth="1"/>
    <col min="5136" max="5136" width="14.140625" style="96" customWidth="1"/>
    <col min="5137" max="5137" width="14.5703125" style="96" customWidth="1"/>
    <col min="5138" max="5138" width="13" style="96" customWidth="1"/>
    <col min="5139" max="5139" width="14.140625" style="96" customWidth="1"/>
    <col min="5140" max="5140" width="13.140625" style="96" customWidth="1"/>
    <col min="5141" max="5141" width="12.85546875" style="96" customWidth="1"/>
    <col min="5142" max="5142" width="8.7109375" style="96" customWidth="1"/>
    <col min="5143" max="5143" width="9.7109375" style="96" customWidth="1"/>
    <col min="5144" max="5145" width="9.42578125" style="96" customWidth="1"/>
    <col min="5146" max="5147" width="7.85546875" style="96" customWidth="1"/>
    <col min="5148" max="5148" width="7.5703125" style="96" customWidth="1"/>
    <col min="5149" max="5149" width="8.140625" style="96" customWidth="1"/>
    <col min="5150" max="5151" width="15.42578125" style="96" customWidth="1"/>
    <col min="5152" max="5376" width="9.140625" style="96"/>
    <col min="5377" max="5377" width="5.85546875" style="96" customWidth="1"/>
    <col min="5378" max="5378" width="41.140625" style="96" customWidth="1"/>
    <col min="5379" max="5379" width="15.28515625" style="96" customWidth="1"/>
    <col min="5380" max="5380" width="14.5703125" style="96" customWidth="1"/>
    <col min="5381" max="5381" width="16.140625" style="96" customWidth="1"/>
    <col min="5382" max="5382" width="10.140625" style="96" customWidth="1"/>
    <col min="5383" max="5383" width="8.28515625" style="96" customWidth="1"/>
    <col min="5384" max="5384" width="14.28515625" style="96" customWidth="1"/>
    <col min="5385" max="5386" width="13.28515625" style="96" customWidth="1"/>
    <col min="5387" max="5387" width="16.140625" style="96" customWidth="1"/>
    <col min="5388" max="5388" width="14.140625" style="96" customWidth="1"/>
    <col min="5389" max="5389" width="15.5703125" style="96" customWidth="1"/>
    <col min="5390" max="5390" width="9.7109375" style="96" customWidth="1"/>
    <col min="5391" max="5391" width="8.28515625" style="96" customWidth="1"/>
    <col min="5392" max="5392" width="14.140625" style="96" customWidth="1"/>
    <col min="5393" max="5393" width="14.5703125" style="96" customWidth="1"/>
    <col min="5394" max="5394" width="13" style="96" customWidth="1"/>
    <col min="5395" max="5395" width="14.140625" style="96" customWidth="1"/>
    <col min="5396" max="5396" width="13.140625" style="96" customWidth="1"/>
    <col min="5397" max="5397" width="12.85546875" style="96" customWidth="1"/>
    <col min="5398" max="5398" width="8.7109375" style="96" customWidth="1"/>
    <col min="5399" max="5399" width="9.7109375" style="96" customWidth="1"/>
    <col min="5400" max="5401" width="9.42578125" style="96" customWidth="1"/>
    <col min="5402" max="5403" width="7.85546875" style="96" customWidth="1"/>
    <col min="5404" max="5404" width="7.5703125" style="96" customWidth="1"/>
    <col min="5405" max="5405" width="8.140625" style="96" customWidth="1"/>
    <col min="5406" max="5407" width="15.42578125" style="96" customWidth="1"/>
    <col min="5408" max="5632" width="9.140625" style="96"/>
    <col min="5633" max="5633" width="5.85546875" style="96" customWidth="1"/>
    <col min="5634" max="5634" width="41.140625" style="96" customWidth="1"/>
    <col min="5635" max="5635" width="15.28515625" style="96" customWidth="1"/>
    <col min="5636" max="5636" width="14.5703125" style="96" customWidth="1"/>
    <col min="5637" max="5637" width="16.140625" style="96" customWidth="1"/>
    <col min="5638" max="5638" width="10.140625" style="96" customWidth="1"/>
    <col min="5639" max="5639" width="8.28515625" style="96" customWidth="1"/>
    <col min="5640" max="5640" width="14.28515625" style="96" customWidth="1"/>
    <col min="5641" max="5642" width="13.28515625" style="96" customWidth="1"/>
    <col min="5643" max="5643" width="16.140625" style="96" customWidth="1"/>
    <col min="5644" max="5644" width="14.140625" style="96" customWidth="1"/>
    <col min="5645" max="5645" width="15.5703125" style="96" customWidth="1"/>
    <col min="5646" max="5646" width="9.7109375" style="96" customWidth="1"/>
    <col min="5647" max="5647" width="8.28515625" style="96" customWidth="1"/>
    <col min="5648" max="5648" width="14.140625" style="96" customWidth="1"/>
    <col min="5649" max="5649" width="14.5703125" style="96" customWidth="1"/>
    <col min="5650" max="5650" width="13" style="96" customWidth="1"/>
    <col min="5651" max="5651" width="14.140625" style="96" customWidth="1"/>
    <col min="5652" max="5652" width="13.140625" style="96" customWidth="1"/>
    <col min="5653" max="5653" width="12.85546875" style="96" customWidth="1"/>
    <col min="5654" max="5654" width="8.7109375" style="96" customWidth="1"/>
    <col min="5655" max="5655" width="9.7109375" style="96" customWidth="1"/>
    <col min="5656" max="5657" width="9.42578125" style="96" customWidth="1"/>
    <col min="5658" max="5659" width="7.85546875" style="96" customWidth="1"/>
    <col min="5660" max="5660" width="7.5703125" style="96" customWidth="1"/>
    <col min="5661" max="5661" width="8.140625" style="96" customWidth="1"/>
    <col min="5662" max="5663" width="15.42578125" style="96" customWidth="1"/>
    <col min="5664" max="5888" width="9.140625" style="96"/>
    <col min="5889" max="5889" width="5.85546875" style="96" customWidth="1"/>
    <col min="5890" max="5890" width="41.140625" style="96" customWidth="1"/>
    <col min="5891" max="5891" width="15.28515625" style="96" customWidth="1"/>
    <col min="5892" max="5892" width="14.5703125" style="96" customWidth="1"/>
    <col min="5893" max="5893" width="16.140625" style="96" customWidth="1"/>
    <col min="5894" max="5894" width="10.140625" style="96" customWidth="1"/>
    <col min="5895" max="5895" width="8.28515625" style="96" customWidth="1"/>
    <col min="5896" max="5896" width="14.28515625" style="96" customWidth="1"/>
    <col min="5897" max="5898" width="13.28515625" style="96" customWidth="1"/>
    <col min="5899" max="5899" width="16.140625" style="96" customWidth="1"/>
    <col min="5900" max="5900" width="14.140625" style="96" customWidth="1"/>
    <col min="5901" max="5901" width="15.5703125" style="96" customWidth="1"/>
    <col min="5902" max="5902" width="9.7109375" style="96" customWidth="1"/>
    <col min="5903" max="5903" width="8.28515625" style="96" customWidth="1"/>
    <col min="5904" max="5904" width="14.140625" style="96" customWidth="1"/>
    <col min="5905" max="5905" width="14.5703125" style="96" customWidth="1"/>
    <col min="5906" max="5906" width="13" style="96" customWidth="1"/>
    <col min="5907" max="5907" width="14.140625" style="96" customWidth="1"/>
    <col min="5908" max="5908" width="13.140625" style="96" customWidth="1"/>
    <col min="5909" max="5909" width="12.85546875" style="96" customWidth="1"/>
    <col min="5910" max="5910" width="8.7109375" style="96" customWidth="1"/>
    <col min="5911" max="5911" width="9.7109375" style="96" customWidth="1"/>
    <col min="5912" max="5913" width="9.42578125" style="96" customWidth="1"/>
    <col min="5914" max="5915" width="7.85546875" style="96" customWidth="1"/>
    <col min="5916" max="5916" width="7.5703125" style="96" customWidth="1"/>
    <col min="5917" max="5917" width="8.140625" style="96" customWidth="1"/>
    <col min="5918" max="5919" width="15.42578125" style="96" customWidth="1"/>
    <col min="5920" max="6144" width="9.140625" style="96"/>
    <col min="6145" max="6145" width="5.85546875" style="96" customWidth="1"/>
    <col min="6146" max="6146" width="41.140625" style="96" customWidth="1"/>
    <col min="6147" max="6147" width="15.28515625" style="96" customWidth="1"/>
    <col min="6148" max="6148" width="14.5703125" style="96" customWidth="1"/>
    <col min="6149" max="6149" width="16.140625" style="96" customWidth="1"/>
    <col min="6150" max="6150" width="10.140625" style="96" customWidth="1"/>
    <col min="6151" max="6151" width="8.28515625" style="96" customWidth="1"/>
    <col min="6152" max="6152" width="14.28515625" style="96" customWidth="1"/>
    <col min="6153" max="6154" width="13.28515625" style="96" customWidth="1"/>
    <col min="6155" max="6155" width="16.140625" style="96" customWidth="1"/>
    <col min="6156" max="6156" width="14.140625" style="96" customWidth="1"/>
    <col min="6157" max="6157" width="15.5703125" style="96" customWidth="1"/>
    <col min="6158" max="6158" width="9.7109375" style="96" customWidth="1"/>
    <col min="6159" max="6159" width="8.28515625" style="96" customWidth="1"/>
    <col min="6160" max="6160" width="14.140625" style="96" customWidth="1"/>
    <col min="6161" max="6161" width="14.5703125" style="96" customWidth="1"/>
    <col min="6162" max="6162" width="13" style="96" customWidth="1"/>
    <col min="6163" max="6163" width="14.140625" style="96" customWidth="1"/>
    <col min="6164" max="6164" width="13.140625" style="96" customWidth="1"/>
    <col min="6165" max="6165" width="12.85546875" style="96" customWidth="1"/>
    <col min="6166" max="6166" width="8.7109375" style="96" customWidth="1"/>
    <col min="6167" max="6167" width="9.7109375" style="96" customWidth="1"/>
    <col min="6168" max="6169" width="9.42578125" style="96" customWidth="1"/>
    <col min="6170" max="6171" width="7.85546875" style="96" customWidth="1"/>
    <col min="6172" max="6172" width="7.5703125" style="96" customWidth="1"/>
    <col min="6173" max="6173" width="8.140625" style="96" customWidth="1"/>
    <col min="6174" max="6175" width="15.42578125" style="96" customWidth="1"/>
    <col min="6176" max="6400" width="9.140625" style="96"/>
    <col min="6401" max="6401" width="5.85546875" style="96" customWidth="1"/>
    <col min="6402" max="6402" width="41.140625" style="96" customWidth="1"/>
    <col min="6403" max="6403" width="15.28515625" style="96" customWidth="1"/>
    <col min="6404" max="6404" width="14.5703125" style="96" customWidth="1"/>
    <col min="6405" max="6405" width="16.140625" style="96" customWidth="1"/>
    <col min="6406" max="6406" width="10.140625" style="96" customWidth="1"/>
    <col min="6407" max="6407" width="8.28515625" style="96" customWidth="1"/>
    <col min="6408" max="6408" width="14.28515625" style="96" customWidth="1"/>
    <col min="6409" max="6410" width="13.28515625" style="96" customWidth="1"/>
    <col min="6411" max="6411" width="16.140625" style="96" customWidth="1"/>
    <col min="6412" max="6412" width="14.140625" style="96" customWidth="1"/>
    <col min="6413" max="6413" width="15.5703125" style="96" customWidth="1"/>
    <col min="6414" max="6414" width="9.7109375" style="96" customWidth="1"/>
    <col min="6415" max="6415" width="8.28515625" style="96" customWidth="1"/>
    <col min="6416" max="6416" width="14.140625" style="96" customWidth="1"/>
    <col min="6417" max="6417" width="14.5703125" style="96" customWidth="1"/>
    <col min="6418" max="6418" width="13" style="96" customWidth="1"/>
    <col min="6419" max="6419" width="14.140625" style="96" customWidth="1"/>
    <col min="6420" max="6420" width="13.140625" style="96" customWidth="1"/>
    <col min="6421" max="6421" width="12.85546875" style="96" customWidth="1"/>
    <col min="6422" max="6422" width="8.7109375" style="96" customWidth="1"/>
    <col min="6423" max="6423" width="9.7109375" style="96" customWidth="1"/>
    <col min="6424" max="6425" width="9.42578125" style="96" customWidth="1"/>
    <col min="6426" max="6427" width="7.85546875" style="96" customWidth="1"/>
    <col min="6428" max="6428" width="7.5703125" style="96" customWidth="1"/>
    <col min="6429" max="6429" width="8.140625" style="96" customWidth="1"/>
    <col min="6430" max="6431" width="15.42578125" style="96" customWidth="1"/>
    <col min="6432" max="6656" width="9.140625" style="96"/>
    <col min="6657" max="6657" width="5.85546875" style="96" customWidth="1"/>
    <col min="6658" max="6658" width="41.140625" style="96" customWidth="1"/>
    <col min="6659" max="6659" width="15.28515625" style="96" customWidth="1"/>
    <col min="6660" max="6660" width="14.5703125" style="96" customWidth="1"/>
    <col min="6661" max="6661" width="16.140625" style="96" customWidth="1"/>
    <col min="6662" max="6662" width="10.140625" style="96" customWidth="1"/>
    <col min="6663" max="6663" width="8.28515625" style="96" customWidth="1"/>
    <col min="6664" max="6664" width="14.28515625" style="96" customWidth="1"/>
    <col min="6665" max="6666" width="13.28515625" style="96" customWidth="1"/>
    <col min="6667" max="6667" width="16.140625" style="96" customWidth="1"/>
    <col min="6668" max="6668" width="14.140625" style="96" customWidth="1"/>
    <col min="6669" max="6669" width="15.5703125" style="96" customWidth="1"/>
    <col min="6670" max="6670" width="9.7109375" style="96" customWidth="1"/>
    <col min="6671" max="6671" width="8.28515625" style="96" customWidth="1"/>
    <col min="6672" max="6672" width="14.140625" style="96" customWidth="1"/>
    <col min="6673" max="6673" width="14.5703125" style="96" customWidth="1"/>
    <col min="6674" max="6674" width="13" style="96" customWidth="1"/>
    <col min="6675" max="6675" width="14.140625" style="96" customWidth="1"/>
    <col min="6676" max="6676" width="13.140625" style="96" customWidth="1"/>
    <col min="6677" max="6677" width="12.85546875" style="96" customWidth="1"/>
    <col min="6678" max="6678" width="8.7109375" style="96" customWidth="1"/>
    <col min="6679" max="6679" width="9.7109375" style="96" customWidth="1"/>
    <col min="6680" max="6681" width="9.42578125" style="96" customWidth="1"/>
    <col min="6682" max="6683" width="7.85546875" style="96" customWidth="1"/>
    <col min="6684" max="6684" width="7.5703125" style="96" customWidth="1"/>
    <col min="6685" max="6685" width="8.140625" style="96" customWidth="1"/>
    <col min="6686" max="6687" width="15.42578125" style="96" customWidth="1"/>
    <col min="6688" max="6912" width="9.140625" style="96"/>
    <col min="6913" max="6913" width="5.85546875" style="96" customWidth="1"/>
    <col min="6914" max="6914" width="41.140625" style="96" customWidth="1"/>
    <col min="6915" max="6915" width="15.28515625" style="96" customWidth="1"/>
    <col min="6916" max="6916" width="14.5703125" style="96" customWidth="1"/>
    <col min="6917" max="6917" width="16.140625" style="96" customWidth="1"/>
    <col min="6918" max="6918" width="10.140625" style="96" customWidth="1"/>
    <col min="6919" max="6919" width="8.28515625" style="96" customWidth="1"/>
    <col min="6920" max="6920" width="14.28515625" style="96" customWidth="1"/>
    <col min="6921" max="6922" width="13.28515625" style="96" customWidth="1"/>
    <col min="6923" max="6923" width="16.140625" style="96" customWidth="1"/>
    <col min="6924" max="6924" width="14.140625" style="96" customWidth="1"/>
    <col min="6925" max="6925" width="15.5703125" style="96" customWidth="1"/>
    <col min="6926" max="6926" width="9.7109375" style="96" customWidth="1"/>
    <col min="6927" max="6927" width="8.28515625" style="96" customWidth="1"/>
    <col min="6928" max="6928" width="14.140625" style="96" customWidth="1"/>
    <col min="6929" max="6929" width="14.5703125" style="96" customWidth="1"/>
    <col min="6930" max="6930" width="13" style="96" customWidth="1"/>
    <col min="6931" max="6931" width="14.140625" style="96" customWidth="1"/>
    <col min="6932" max="6932" width="13.140625" style="96" customWidth="1"/>
    <col min="6933" max="6933" width="12.85546875" style="96" customWidth="1"/>
    <col min="6934" max="6934" width="8.7109375" style="96" customWidth="1"/>
    <col min="6935" max="6935" width="9.7109375" style="96" customWidth="1"/>
    <col min="6936" max="6937" width="9.42578125" style="96" customWidth="1"/>
    <col min="6938" max="6939" width="7.85546875" style="96" customWidth="1"/>
    <col min="6940" max="6940" width="7.5703125" style="96" customWidth="1"/>
    <col min="6941" max="6941" width="8.140625" style="96" customWidth="1"/>
    <col min="6942" max="6943" width="15.42578125" style="96" customWidth="1"/>
    <col min="6944" max="7168" width="9.140625" style="96"/>
    <col min="7169" max="7169" width="5.85546875" style="96" customWidth="1"/>
    <col min="7170" max="7170" width="41.140625" style="96" customWidth="1"/>
    <col min="7171" max="7171" width="15.28515625" style="96" customWidth="1"/>
    <col min="7172" max="7172" width="14.5703125" style="96" customWidth="1"/>
    <col min="7173" max="7173" width="16.140625" style="96" customWidth="1"/>
    <col min="7174" max="7174" width="10.140625" style="96" customWidth="1"/>
    <col min="7175" max="7175" width="8.28515625" style="96" customWidth="1"/>
    <col min="7176" max="7176" width="14.28515625" style="96" customWidth="1"/>
    <col min="7177" max="7178" width="13.28515625" style="96" customWidth="1"/>
    <col min="7179" max="7179" width="16.140625" style="96" customWidth="1"/>
    <col min="7180" max="7180" width="14.140625" style="96" customWidth="1"/>
    <col min="7181" max="7181" width="15.5703125" style="96" customWidth="1"/>
    <col min="7182" max="7182" width="9.7109375" style="96" customWidth="1"/>
    <col min="7183" max="7183" width="8.28515625" style="96" customWidth="1"/>
    <col min="7184" max="7184" width="14.140625" style="96" customWidth="1"/>
    <col min="7185" max="7185" width="14.5703125" style="96" customWidth="1"/>
    <col min="7186" max="7186" width="13" style="96" customWidth="1"/>
    <col min="7187" max="7187" width="14.140625" style="96" customWidth="1"/>
    <col min="7188" max="7188" width="13.140625" style="96" customWidth="1"/>
    <col min="7189" max="7189" width="12.85546875" style="96" customWidth="1"/>
    <col min="7190" max="7190" width="8.7109375" style="96" customWidth="1"/>
    <col min="7191" max="7191" width="9.7109375" style="96" customWidth="1"/>
    <col min="7192" max="7193" width="9.42578125" style="96" customWidth="1"/>
    <col min="7194" max="7195" width="7.85546875" style="96" customWidth="1"/>
    <col min="7196" max="7196" width="7.5703125" style="96" customWidth="1"/>
    <col min="7197" max="7197" width="8.140625" style="96" customWidth="1"/>
    <col min="7198" max="7199" width="15.42578125" style="96" customWidth="1"/>
    <col min="7200" max="7424" width="9.140625" style="96"/>
    <col min="7425" max="7425" width="5.85546875" style="96" customWidth="1"/>
    <col min="7426" max="7426" width="41.140625" style="96" customWidth="1"/>
    <col min="7427" max="7427" width="15.28515625" style="96" customWidth="1"/>
    <col min="7428" max="7428" width="14.5703125" style="96" customWidth="1"/>
    <col min="7429" max="7429" width="16.140625" style="96" customWidth="1"/>
    <col min="7430" max="7430" width="10.140625" style="96" customWidth="1"/>
    <col min="7431" max="7431" width="8.28515625" style="96" customWidth="1"/>
    <col min="7432" max="7432" width="14.28515625" style="96" customWidth="1"/>
    <col min="7433" max="7434" width="13.28515625" style="96" customWidth="1"/>
    <col min="7435" max="7435" width="16.140625" style="96" customWidth="1"/>
    <col min="7436" max="7436" width="14.140625" style="96" customWidth="1"/>
    <col min="7437" max="7437" width="15.5703125" style="96" customWidth="1"/>
    <col min="7438" max="7438" width="9.7109375" style="96" customWidth="1"/>
    <col min="7439" max="7439" width="8.28515625" style="96" customWidth="1"/>
    <col min="7440" max="7440" width="14.140625" style="96" customWidth="1"/>
    <col min="7441" max="7441" width="14.5703125" style="96" customWidth="1"/>
    <col min="7442" max="7442" width="13" style="96" customWidth="1"/>
    <col min="7443" max="7443" width="14.140625" style="96" customWidth="1"/>
    <col min="7444" max="7444" width="13.140625" style="96" customWidth="1"/>
    <col min="7445" max="7445" width="12.85546875" style="96" customWidth="1"/>
    <col min="7446" max="7446" width="8.7109375" style="96" customWidth="1"/>
    <col min="7447" max="7447" width="9.7109375" style="96" customWidth="1"/>
    <col min="7448" max="7449" width="9.42578125" style="96" customWidth="1"/>
    <col min="7450" max="7451" width="7.85546875" style="96" customWidth="1"/>
    <col min="7452" max="7452" width="7.5703125" style="96" customWidth="1"/>
    <col min="7453" max="7453" width="8.140625" style="96" customWidth="1"/>
    <col min="7454" max="7455" width="15.42578125" style="96" customWidth="1"/>
    <col min="7456" max="7680" width="9.140625" style="96"/>
    <col min="7681" max="7681" width="5.85546875" style="96" customWidth="1"/>
    <col min="7682" max="7682" width="41.140625" style="96" customWidth="1"/>
    <col min="7683" max="7683" width="15.28515625" style="96" customWidth="1"/>
    <col min="7684" max="7684" width="14.5703125" style="96" customWidth="1"/>
    <col min="7685" max="7685" width="16.140625" style="96" customWidth="1"/>
    <col min="7686" max="7686" width="10.140625" style="96" customWidth="1"/>
    <col min="7687" max="7687" width="8.28515625" style="96" customWidth="1"/>
    <col min="7688" max="7688" width="14.28515625" style="96" customWidth="1"/>
    <col min="7689" max="7690" width="13.28515625" style="96" customWidth="1"/>
    <col min="7691" max="7691" width="16.140625" style="96" customWidth="1"/>
    <col min="7692" max="7692" width="14.140625" style="96" customWidth="1"/>
    <col min="7693" max="7693" width="15.5703125" style="96" customWidth="1"/>
    <col min="7694" max="7694" width="9.7109375" style="96" customWidth="1"/>
    <col min="7695" max="7695" width="8.28515625" style="96" customWidth="1"/>
    <col min="7696" max="7696" width="14.140625" style="96" customWidth="1"/>
    <col min="7697" max="7697" width="14.5703125" style="96" customWidth="1"/>
    <col min="7698" max="7698" width="13" style="96" customWidth="1"/>
    <col min="7699" max="7699" width="14.140625" style="96" customWidth="1"/>
    <col min="7700" max="7700" width="13.140625" style="96" customWidth="1"/>
    <col min="7701" max="7701" width="12.85546875" style="96" customWidth="1"/>
    <col min="7702" max="7702" width="8.7109375" style="96" customWidth="1"/>
    <col min="7703" max="7703" width="9.7109375" style="96" customWidth="1"/>
    <col min="7704" max="7705" width="9.42578125" style="96" customWidth="1"/>
    <col min="7706" max="7707" width="7.85546875" style="96" customWidth="1"/>
    <col min="7708" max="7708" width="7.5703125" style="96" customWidth="1"/>
    <col min="7709" max="7709" width="8.140625" style="96" customWidth="1"/>
    <col min="7710" max="7711" width="15.42578125" style="96" customWidth="1"/>
    <col min="7712" max="7936" width="9.140625" style="96"/>
    <col min="7937" max="7937" width="5.85546875" style="96" customWidth="1"/>
    <col min="7938" max="7938" width="41.140625" style="96" customWidth="1"/>
    <col min="7939" max="7939" width="15.28515625" style="96" customWidth="1"/>
    <col min="7940" max="7940" width="14.5703125" style="96" customWidth="1"/>
    <col min="7941" max="7941" width="16.140625" style="96" customWidth="1"/>
    <col min="7942" max="7942" width="10.140625" style="96" customWidth="1"/>
    <col min="7943" max="7943" width="8.28515625" style="96" customWidth="1"/>
    <col min="7944" max="7944" width="14.28515625" style="96" customWidth="1"/>
    <col min="7945" max="7946" width="13.28515625" style="96" customWidth="1"/>
    <col min="7947" max="7947" width="16.140625" style="96" customWidth="1"/>
    <col min="7948" max="7948" width="14.140625" style="96" customWidth="1"/>
    <col min="7949" max="7949" width="15.5703125" style="96" customWidth="1"/>
    <col min="7950" max="7950" width="9.7109375" style="96" customWidth="1"/>
    <col min="7951" max="7951" width="8.28515625" style="96" customWidth="1"/>
    <col min="7952" max="7952" width="14.140625" style="96" customWidth="1"/>
    <col min="7953" max="7953" width="14.5703125" style="96" customWidth="1"/>
    <col min="7954" max="7954" width="13" style="96" customWidth="1"/>
    <col min="7955" max="7955" width="14.140625" style="96" customWidth="1"/>
    <col min="7956" max="7956" width="13.140625" style="96" customWidth="1"/>
    <col min="7957" max="7957" width="12.85546875" style="96" customWidth="1"/>
    <col min="7958" max="7958" width="8.7109375" style="96" customWidth="1"/>
    <col min="7959" max="7959" width="9.7109375" style="96" customWidth="1"/>
    <col min="7960" max="7961" width="9.42578125" style="96" customWidth="1"/>
    <col min="7962" max="7963" width="7.85546875" style="96" customWidth="1"/>
    <col min="7964" max="7964" width="7.5703125" style="96" customWidth="1"/>
    <col min="7965" max="7965" width="8.140625" style="96" customWidth="1"/>
    <col min="7966" max="7967" width="15.42578125" style="96" customWidth="1"/>
    <col min="7968" max="8192" width="9.140625" style="96"/>
    <col min="8193" max="8193" width="5.85546875" style="96" customWidth="1"/>
    <col min="8194" max="8194" width="41.140625" style="96" customWidth="1"/>
    <col min="8195" max="8195" width="15.28515625" style="96" customWidth="1"/>
    <col min="8196" max="8196" width="14.5703125" style="96" customWidth="1"/>
    <col min="8197" max="8197" width="16.140625" style="96" customWidth="1"/>
    <col min="8198" max="8198" width="10.140625" style="96" customWidth="1"/>
    <col min="8199" max="8199" width="8.28515625" style="96" customWidth="1"/>
    <col min="8200" max="8200" width="14.28515625" style="96" customWidth="1"/>
    <col min="8201" max="8202" width="13.28515625" style="96" customWidth="1"/>
    <col min="8203" max="8203" width="16.140625" style="96" customWidth="1"/>
    <col min="8204" max="8204" width="14.140625" style="96" customWidth="1"/>
    <col min="8205" max="8205" width="15.5703125" style="96" customWidth="1"/>
    <col min="8206" max="8206" width="9.7109375" style="96" customWidth="1"/>
    <col min="8207" max="8207" width="8.28515625" style="96" customWidth="1"/>
    <col min="8208" max="8208" width="14.140625" style="96" customWidth="1"/>
    <col min="8209" max="8209" width="14.5703125" style="96" customWidth="1"/>
    <col min="8210" max="8210" width="13" style="96" customWidth="1"/>
    <col min="8211" max="8211" width="14.140625" style="96" customWidth="1"/>
    <col min="8212" max="8212" width="13.140625" style="96" customWidth="1"/>
    <col min="8213" max="8213" width="12.85546875" style="96" customWidth="1"/>
    <col min="8214" max="8214" width="8.7109375" style="96" customWidth="1"/>
    <col min="8215" max="8215" width="9.7109375" style="96" customWidth="1"/>
    <col min="8216" max="8217" width="9.42578125" style="96" customWidth="1"/>
    <col min="8218" max="8219" width="7.85546875" style="96" customWidth="1"/>
    <col min="8220" max="8220" width="7.5703125" style="96" customWidth="1"/>
    <col min="8221" max="8221" width="8.140625" style="96" customWidth="1"/>
    <col min="8222" max="8223" width="15.42578125" style="96" customWidth="1"/>
    <col min="8224" max="8448" width="9.140625" style="96"/>
    <col min="8449" max="8449" width="5.85546875" style="96" customWidth="1"/>
    <col min="8450" max="8450" width="41.140625" style="96" customWidth="1"/>
    <col min="8451" max="8451" width="15.28515625" style="96" customWidth="1"/>
    <col min="8452" max="8452" width="14.5703125" style="96" customWidth="1"/>
    <col min="8453" max="8453" width="16.140625" style="96" customWidth="1"/>
    <col min="8454" max="8454" width="10.140625" style="96" customWidth="1"/>
    <col min="8455" max="8455" width="8.28515625" style="96" customWidth="1"/>
    <col min="8456" max="8456" width="14.28515625" style="96" customWidth="1"/>
    <col min="8457" max="8458" width="13.28515625" style="96" customWidth="1"/>
    <col min="8459" max="8459" width="16.140625" style="96" customWidth="1"/>
    <col min="8460" max="8460" width="14.140625" style="96" customWidth="1"/>
    <col min="8461" max="8461" width="15.5703125" style="96" customWidth="1"/>
    <col min="8462" max="8462" width="9.7109375" style="96" customWidth="1"/>
    <col min="8463" max="8463" width="8.28515625" style="96" customWidth="1"/>
    <col min="8464" max="8464" width="14.140625" style="96" customWidth="1"/>
    <col min="8465" max="8465" width="14.5703125" style="96" customWidth="1"/>
    <col min="8466" max="8466" width="13" style="96" customWidth="1"/>
    <col min="8467" max="8467" width="14.140625" style="96" customWidth="1"/>
    <col min="8468" max="8468" width="13.140625" style="96" customWidth="1"/>
    <col min="8469" max="8469" width="12.85546875" style="96" customWidth="1"/>
    <col min="8470" max="8470" width="8.7109375" style="96" customWidth="1"/>
    <col min="8471" max="8471" width="9.7109375" style="96" customWidth="1"/>
    <col min="8472" max="8473" width="9.42578125" style="96" customWidth="1"/>
    <col min="8474" max="8475" width="7.85546875" style="96" customWidth="1"/>
    <col min="8476" max="8476" width="7.5703125" style="96" customWidth="1"/>
    <col min="8477" max="8477" width="8.140625" style="96" customWidth="1"/>
    <col min="8478" max="8479" width="15.42578125" style="96" customWidth="1"/>
    <col min="8480" max="8704" width="9.140625" style="96"/>
    <col min="8705" max="8705" width="5.85546875" style="96" customWidth="1"/>
    <col min="8706" max="8706" width="41.140625" style="96" customWidth="1"/>
    <col min="8707" max="8707" width="15.28515625" style="96" customWidth="1"/>
    <col min="8708" max="8708" width="14.5703125" style="96" customWidth="1"/>
    <col min="8709" max="8709" width="16.140625" style="96" customWidth="1"/>
    <col min="8710" max="8710" width="10.140625" style="96" customWidth="1"/>
    <col min="8711" max="8711" width="8.28515625" style="96" customWidth="1"/>
    <col min="8712" max="8712" width="14.28515625" style="96" customWidth="1"/>
    <col min="8713" max="8714" width="13.28515625" style="96" customWidth="1"/>
    <col min="8715" max="8715" width="16.140625" style="96" customWidth="1"/>
    <col min="8716" max="8716" width="14.140625" style="96" customWidth="1"/>
    <col min="8717" max="8717" width="15.5703125" style="96" customWidth="1"/>
    <col min="8718" max="8718" width="9.7109375" style="96" customWidth="1"/>
    <col min="8719" max="8719" width="8.28515625" style="96" customWidth="1"/>
    <col min="8720" max="8720" width="14.140625" style="96" customWidth="1"/>
    <col min="8721" max="8721" width="14.5703125" style="96" customWidth="1"/>
    <col min="8722" max="8722" width="13" style="96" customWidth="1"/>
    <col min="8723" max="8723" width="14.140625" style="96" customWidth="1"/>
    <col min="8724" max="8724" width="13.140625" style="96" customWidth="1"/>
    <col min="8725" max="8725" width="12.85546875" style="96" customWidth="1"/>
    <col min="8726" max="8726" width="8.7109375" style="96" customWidth="1"/>
    <col min="8727" max="8727" width="9.7109375" style="96" customWidth="1"/>
    <col min="8728" max="8729" width="9.42578125" style="96" customWidth="1"/>
    <col min="8730" max="8731" width="7.85546875" style="96" customWidth="1"/>
    <col min="8732" max="8732" width="7.5703125" style="96" customWidth="1"/>
    <col min="8733" max="8733" width="8.140625" style="96" customWidth="1"/>
    <col min="8734" max="8735" width="15.42578125" style="96" customWidth="1"/>
    <col min="8736" max="8960" width="9.140625" style="96"/>
    <col min="8961" max="8961" width="5.85546875" style="96" customWidth="1"/>
    <col min="8962" max="8962" width="41.140625" style="96" customWidth="1"/>
    <col min="8963" max="8963" width="15.28515625" style="96" customWidth="1"/>
    <col min="8964" max="8964" width="14.5703125" style="96" customWidth="1"/>
    <col min="8965" max="8965" width="16.140625" style="96" customWidth="1"/>
    <col min="8966" max="8966" width="10.140625" style="96" customWidth="1"/>
    <col min="8967" max="8967" width="8.28515625" style="96" customWidth="1"/>
    <col min="8968" max="8968" width="14.28515625" style="96" customWidth="1"/>
    <col min="8969" max="8970" width="13.28515625" style="96" customWidth="1"/>
    <col min="8971" max="8971" width="16.140625" style="96" customWidth="1"/>
    <col min="8972" max="8972" width="14.140625" style="96" customWidth="1"/>
    <col min="8973" max="8973" width="15.5703125" style="96" customWidth="1"/>
    <col min="8974" max="8974" width="9.7109375" style="96" customWidth="1"/>
    <col min="8975" max="8975" width="8.28515625" style="96" customWidth="1"/>
    <col min="8976" max="8976" width="14.140625" style="96" customWidth="1"/>
    <col min="8977" max="8977" width="14.5703125" style="96" customWidth="1"/>
    <col min="8978" max="8978" width="13" style="96" customWidth="1"/>
    <col min="8979" max="8979" width="14.140625" style="96" customWidth="1"/>
    <col min="8980" max="8980" width="13.140625" style="96" customWidth="1"/>
    <col min="8981" max="8981" width="12.85546875" style="96" customWidth="1"/>
    <col min="8982" max="8982" width="8.7109375" style="96" customWidth="1"/>
    <col min="8983" max="8983" width="9.7109375" style="96" customWidth="1"/>
    <col min="8984" max="8985" width="9.42578125" style="96" customWidth="1"/>
    <col min="8986" max="8987" width="7.85546875" style="96" customWidth="1"/>
    <col min="8988" max="8988" width="7.5703125" style="96" customWidth="1"/>
    <col min="8989" max="8989" width="8.140625" style="96" customWidth="1"/>
    <col min="8990" max="8991" width="15.42578125" style="96" customWidth="1"/>
    <col min="8992" max="9216" width="9.140625" style="96"/>
    <col min="9217" max="9217" width="5.85546875" style="96" customWidth="1"/>
    <col min="9218" max="9218" width="41.140625" style="96" customWidth="1"/>
    <col min="9219" max="9219" width="15.28515625" style="96" customWidth="1"/>
    <col min="9220" max="9220" width="14.5703125" style="96" customWidth="1"/>
    <col min="9221" max="9221" width="16.140625" style="96" customWidth="1"/>
    <col min="9222" max="9222" width="10.140625" style="96" customWidth="1"/>
    <col min="9223" max="9223" width="8.28515625" style="96" customWidth="1"/>
    <col min="9224" max="9224" width="14.28515625" style="96" customWidth="1"/>
    <col min="9225" max="9226" width="13.28515625" style="96" customWidth="1"/>
    <col min="9227" max="9227" width="16.140625" style="96" customWidth="1"/>
    <col min="9228" max="9228" width="14.140625" style="96" customWidth="1"/>
    <col min="9229" max="9229" width="15.5703125" style="96" customWidth="1"/>
    <col min="9230" max="9230" width="9.7109375" style="96" customWidth="1"/>
    <col min="9231" max="9231" width="8.28515625" style="96" customWidth="1"/>
    <col min="9232" max="9232" width="14.140625" style="96" customWidth="1"/>
    <col min="9233" max="9233" width="14.5703125" style="96" customWidth="1"/>
    <col min="9234" max="9234" width="13" style="96" customWidth="1"/>
    <col min="9235" max="9235" width="14.140625" style="96" customWidth="1"/>
    <col min="9236" max="9236" width="13.140625" style="96" customWidth="1"/>
    <col min="9237" max="9237" width="12.85546875" style="96" customWidth="1"/>
    <col min="9238" max="9238" width="8.7109375" style="96" customWidth="1"/>
    <col min="9239" max="9239" width="9.7109375" style="96" customWidth="1"/>
    <col min="9240" max="9241" width="9.42578125" style="96" customWidth="1"/>
    <col min="9242" max="9243" width="7.85546875" style="96" customWidth="1"/>
    <col min="9244" max="9244" width="7.5703125" style="96" customWidth="1"/>
    <col min="9245" max="9245" width="8.140625" style="96" customWidth="1"/>
    <col min="9246" max="9247" width="15.42578125" style="96" customWidth="1"/>
    <col min="9248" max="9472" width="9.140625" style="96"/>
    <col min="9473" max="9473" width="5.85546875" style="96" customWidth="1"/>
    <col min="9474" max="9474" width="41.140625" style="96" customWidth="1"/>
    <col min="9475" max="9475" width="15.28515625" style="96" customWidth="1"/>
    <col min="9476" max="9476" width="14.5703125" style="96" customWidth="1"/>
    <col min="9477" max="9477" width="16.140625" style="96" customWidth="1"/>
    <col min="9478" max="9478" width="10.140625" style="96" customWidth="1"/>
    <col min="9479" max="9479" width="8.28515625" style="96" customWidth="1"/>
    <col min="9480" max="9480" width="14.28515625" style="96" customWidth="1"/>
    <col min="9481" max="9482" width="13.28515625" style="96" customWidth="1"/>
    <col min="9483" max="9483" width="16.140625" style="96" customWidth="1"/>
    <col min="9484" max="9484" width="14.140625" style="96" customWidth="1"/>
    <col min="9485" max="9485" width="15.5703125" style="96" customWidth="1"/>
    <col min="9486" max="9486" width="9.7109375" style="96" customWidth="1"/>
    <col min="9487" max="9487" width="8.28515625" style="96" customWidth="1"/>
    <col min="9488" max="9488" width="14.140625" style="96" customWidth="1"/>
    <col min="9489" max="9489" width="14.5703125" style="96" customWidth="1"/>
    <col min="9490" max="9490" width="13" style="96" customWidth="1"/>
    <col min="9491" max="9491" width="14.140625" style="96" customWidth="1"/>
    <col min="9492" max="9492" width="13.140625" style="96" customWidth="1"/>
    <col min="9493" max="9493" width="12.85546875" style="96" customWidth="1"/>
    <col min="9494" max="9494" width="8.7109375" style="96" customWidth="1"/>
    <col min="9495" max="9495" width="9.7109375" style="96" customWidth="1"/>
    <col min="9496" max="9497" width="9.42578125" style="96" customWidth="1"/>
    <col min="9498" max="9499" width="7.85546875" style="96" customWidth="1"/>
    <col min="9500" max="9500" width="7.5703125" style="96" customWidth="1"/>
    <col min="9501" max="9501" width="8.140625" style="96" customWidth="1"/>
    <col min="9502" max="9503" width="15.42578125" style="96" customWidth="1"/>
    <col min="9504" max="9728" width="9.140625" style="96"/>
    <col min="9729" max="9729" width="5.85546875" style="96" customWidth="1"/>
    <col min="9730" max="9730" width="41.140625" style="96" customWidth="1"/>
    <col min="9731" max="9731" width="15.28515625" style="96" customWidth="1"/>
    <col min="9732" max="9732" width="14.5703125" style="96" customWidth="1"/>
    <col min="9733" max="9733" width="16.140625" style="96" customWidth="1"/>
    <col min="9734" max="9734" width="10.140625" style="96" customWidth="1"/>
    <col min="9735" max="9735" width="8.28515625" style="96" customWidth="1"/>
    <col min="9736" max="9736" width="14.28515625" style="96" customWidth="1"/>
    <col min="9737" max="9738" width="13.28515625" style="96" customWidth="1"/>
    <col min="9739" max="9739" width="16.140625" style="96" customWidth="1"/>
    <col min="9740" max="9740" width="14.140625" style="96" customWidth="1"/>
    <col min="9741" max="9741" width="15.5703125" style="96" customWidth="1"/>
    <col min="9742" max="9742" width="9.7109375" style="96" customWidth="1"/>
    <col min="9743" max="9743" width="8.28515625" style="96" customWidth="1"/>
    <col min="9744" max="9744" width="14.140625" style="96" customWidth="1"/>
    <col min="9745" max="9745" width="14.5703125" style="96" customWidth="1"/>
    <col min="9746" max="9746" width="13" style="96" customWidth="1"/>
    <col min="9747" max="9747" width="14.140625" style="96" customWidth="1"/>
    <col min="9748" max="9748" width="13.140625" style="96" customWidth="1"/>
    <col min="9749" max="9749" width="12.85546875" style="96" customWidth="1"/>
    <col min="9750" max="9750" width="8.7109375" style="96" customWidth="1"/>
    <col min="9751" max="9751" width="9.7109375" style="96" customWidth="1"/>
    <col min="9752" max="9753" width="9.42578125" style="96" customWidth="1"/>
    <col min="9754" max="9755" width="7.85546875" style="96" customWidth="1"/>
    <col min="9756" max="9756" width="7.5703125" style="96" customWidth="1"/>
    <col min="9757" max="9757" width="8.140625" style="96" customWidth="1"/>
    <col min="9758" max="9759" width="15.42578125" style="96" customWidth="1"/>
    <col min="9760" max="9984" width="9.140625" style="96"/>
    <col min="9985" max="9985" width="5.85546875" style="96" customWidth="1"/>
    <col min="9986" max="9986" width="41.140625" style="96" customWidth="1"/>
    <col min="9987" max="9987" width="15.28515625" style="96" customWidth="1"/>
    <col min="9988" max="9988" width="14.5703125" style="96" customWidth="1"/>
    <col min="9989" max="9989" width="16.140625" style="96" customWidth="1"/>
    <col min="9990" max="9990" width="10.140625" style="96" customWidth="1"/>
    <col min="9991" max="9991" width="8.28515625" style="96" customWidth="1"/>
    <col min="9992" max="9992" width="14.28515625" style="96" customWidth="1"/>
    <col min="9993" max="9994" width="13.28515625" style="96" customWidth="1"/>
    <col min="9995" max="9995" width="16.140625" style="96" customWidth="1"/>
    <col min="9996" max="9996" width="14.140625" style="96" customWidth="1"/>
    <col min="9997" max="9997" width="15.5703125" style="96" customWidth="1"/>
    <col min="9998" max="9998" width="9.7109375" style="96" customWidth="1"/>
    <col min="9999" max="9999" width="8.28515625" style="96" customWidth="1"/>
    <col min="10000" max="10000" width="14.140625" style="96" customWidth="1"/>
    <col min="10001" max="10001" width="14.5703125" style="96" customWidth="1"/>
    <col min="10002" max="10002" width="13" style="96" customWidth="1"/>
    <col min="10003" max="10003" width="14.140625" style="96" customWidth="1"/>
    <col min="10004" max="10004" width="13.140625" style="96" customWidth="1"/>
    <col min="10005" max="10005" width="12.85546875" style="96" customWidth="1"/>
    <col min="10006" max="10006" width="8.7109375" style="96" customWidth="1"/>
    <col min="10007" max="10007" width="9.7109375" style="96" customWidth="1"/>
    <col min="10008" max="10009" width="9.42578125" style="96" customWidth="1"/>
    <col min="10010" max="10011" width="7.85546875" style="96" customWidth="1"/>
    <col min="10012" max="10012" width="7.5703125" style="96" customWidth="1"/>
    <col min="10013" max="10013" width="8.140625" style="96" customWidth="1"/>
    <col min="10014" max="10015" width="15.42578125" style="96" customWidth="1"/>
    <col min="10016" max="10240" width="9.140625" style="96"/>
    <col min="10241" max="10241" width="5.85546875" style="96" customWidth="1"/>
    <col min="10242" max="10242" width="41.140625" style="96" customWidth="1"/>
    <col min="10243" max="10243" width="15.28515625" style="96" customWidth="1"/>
    <col min="10244" max="10244" width="14.5703125" style="96" customWidth="1"/>
    <col min="10245" max="10245" width="16.140625" style="96" customWidth="1"/>
    <col min="10246" max="10246" width="10.140625" style="96" customWidth="1"/>
    <col min="10247" max="10247" width="8.28515625" style="96" customWidth="1"/>
    <col min="10248" max="10248" width="14.28515625" style="96" customWidth="1"/>
    <col min="10249" max="10250" width="13.28515625" style="96" customWidth="1"/>
    <col min="10251" max="10251" width="16.140625" style="96" customWidth="1"/>
    <col min="10252" max="10252" width="14.140625" style="96" customWidth="1"/>
    <col min="10253" max="10253" width="15.5703125" style="96" customWidth="1"/>
    <col min="10254" max="10254" width="9.7109375" style="96" customWidth="1"/>
    <col min="10255" max="10255" width="8.28515625" style="96" customWidth="1"/>
    <col min="10256" max="10256" width="14.140625" style="96" customWidth="1"/>
    <col min="10257" max="10257" width="14.5703125" style="96" customWidth="1"/>
    <col min="10258" max="10258" width="13" style="96" customWidth="1"/>
    <col min="10259" max="10259" width="14.140625" style="96" customWidth="1"/>
    <col min="10260" max="10260" width="13.140625" style="96" customWidth="1"/>
    <col min="10261" max="10261" width="12.85546875" style="96" customWidth="1"/>
    <col min="10262" max="10262" width="8.7109375" style="96" customWidth="1"/>
    <col min="10263" max="10263" width="9.7109375" style="96" customWidth="1"/>
    <col min="10264" max="10265" width="9.42578125" style="96" customWidth="1"/>
    <col min="10266" max="10267" width="7.85546875" style="96" customWidth="1"/>
    <col min="10268" max="10268" width="7.5703125" style="96" customWidth="1"/>
    <col min="10269" max="10269" width="8.140625" style="96" customWidth="1"/>
    <col min="10270" max="10271" width="15.42578125" style="96" customWidth="1"/>
    <col min="10272" max="10496" width="9.140625" style="96"/>
    <col min="10497" max="10497" width="5.85546875" style="96" customWidth="1"/>
    <col min="10498" max="10498" width="41.140625" style="96" customWidth="1"/>
    <col min="10499" max="10499" width="15.28515625" style="96" customWidth="1"/>
    <col min="10500" max="10500" width="14.5703125" style="96" customWidth="1"/>
    <col min="10501" max="10501" width="16.140625" style="96" customWidth="1"/>
    <col min="10502" max="10502" width="10.140625" style="96" customWidth="1"/>
    <col min="10503" max="10503" width="8.28515625" style="96" customWidth="1"/>
    <col min="10504" max="10504" width="14.28515625" style="96" customWidth="1"/>
    <col min="10505" max="10506" width="13.28515625" style="96" customWidth="1"/>
    <col min="10507" max="10507" width="16.140625" style="96" customWidth="1"/>
    <col min="10508" max="10508" width="14.140625" style="96" customWidth="1"/>
    <col min="10509" max="10509" width="15.5703125" style="96" customWidth="1"/>
    <col min="10510" max="10510" width="9.7109375" style="96" customWidth="1"/>
    <col min="10511" max="10511" width="8.28515625" style="96" customWidth="1"/>
    <col min="10512" max="10512" width="14.140625" style="96" customWidth="1"/>
    <col min="10513" max="10513" width="14.5703125" style="96" customWidth="1"/>
    <col min="10514" max="10514" width="13" style="96" customWidth="1"/>
    <col min="10515" max="10515" width="14.140625" style="96" customWidth="1"/>
    <col min="10516" max="10516" width="13.140625" style="96" customWidth="1"/>
    <col min="10517" max="10517" width="12.85546875" style="96" customWidth="1"/>
    <col min="10518" max="10518" width="8.7109375" style="96" customWidth="1"/>
    <col min="10519" max="10519" width="9.7109375" style="96" customWidth="1"/>
    <col min="10520" max="10521" width="9.42578125" style="96" customWidth="1"/>
    <col min="10522" max="10523" width="7.85546875" style="96" customWidth="1"/>
    <col min="10524" max="10524" width="7.5703125" style="96" customWidth="1"/>
    <col min="10525" max="10525" width="8.140625" style="96" customWidth="1"/>
    <col min="10526" max="10527" width="15.42578125" style="96" customWidth="1"/>
    <col min="10528" max="10752" width="9.140625" style="96"/>
    <col min="10753" max="10753" width="5.85546875" style="96" customWidth="1"/>
    <col min="10754" max="10754" width="41.140625" style="96" customWidth="1"/>
    <col min="10755" max="10755" width="15.28515625" style="96" customWidth="1"/>
    <col min="10756" max="10756" width="14.5703125" style="96" customWidth="1"/>
    <col min="10757" max="10757" width="16.140625" style="96" customWidth="1"/>
    <col min="10758" max="10758" width="10.140625" style="96" customWidth="1"/>
    <col min="10759" max="10759" width="8.28515625" style="96" customWidth="1"/>
    <col min="10760" max="10760" width="14.28515625" style="96" customWidth="1"/>
    <col min="10761" max="10762" width="13.28515625" style="96" customWidth="1"/>
    <col min="10763" max="10763" width="16.140625" style="96" customWidth="1"/>
    <col min="10764" max="10764" width="14.140625" style="96" customWidth="1"/>
    <col min="10765" max="10765" width="15.5703125" style="96" customWidth="1"/>
    <col min="10766" max="10766" width="9.7109375" style="96" customWidth="1"/>
    <col min="10767" max="10767" width="8.28515625" style="96" customWidth="1"/>
    <col min="10768" max="10768" width="14.140625" style="96" customWidth="1"/>
    <col min="10769" max="10769" width="14.5703125" style="96" customWidth="1"/>
    <col min="10770" max="10770" width="13" style="96" customWidth="1"/>
    <col min="10771" max="10771" width="14.140625" style="96" customWidth="1"/>
    <col min="10772" max="10772" width="13.140625" style="96" customWidth="1"/>
    <col min="10773" max="10773" width="12.85546875" style="96" customWidth="1"/>
    <col min="10774" max="10774" width="8.7109375" style="96" customWidth="1"/>
    <col min="10775" max="10775" width="9.7109375" style="96" customWidth="1"/>
    <col min="10776" max="10777" width="9.42578125" style="96" customWidth="1"/>
    <col min="10778" max="10779" width="7.85546875" style="96" customWidth="1"/>
    <col min="10780" max="10780" width="7.5703125" style="96" customWidth="1"/>
    <col min="10781" max="10781" width="8.140625" style="96" customWidth="1"/>
    <col min="10782" max="10783" width="15.42578125" style="96" customWidth="1"/>
    <col min="10784" max="11008" width="9.140625" style="96"/>
    <col min="11009" max="11009" width="5.85546875" style="96" customWidth="1"/>
    <col min="11010" max="11010" width="41.140625" style="96" customWidth="1"/>
    <col min="11011" max="11011" width="15.28515625" style="96" customWidth="1"/>
    <col min="11012" max="11012" width="14.5703125" style="96" customWidth="1"/>
    <col min="11013" max="11013" width="16.140625" style="96" customWidth="1"/>
    <col min="11014" max="11014" width="10.140625" style="96" customWidth="1"/>
    <col min="11015" max="11015" width="8.28515625" style="96" customWidth="1"/>
    <col min="11016" max="11016" width="14.28515625" style="96" customWidth="1"/>
    <col min="11017" max="11018" width="13.28515625" style="96" customWidth="1"/>
    <col min="11019" max="11019" width="16.140625" style="96" customWidth="1"/>
    <col min="11020" max="11020" width="14.140625" style="96" customWidth="1"/>
    <col min="11021" max="11021" width="15.5703125" style="96" customWidth="1"/>
    <col min="11022" max="11022" width="9.7109375" style="96" customWidth="1"/>
    <col min="11023" max="11023" width="8.28515625" style="96" customWidth="1"/>
    <col min="11024" max="11024" width="14.140625" style="96" customWidth="1"/>
    <col min="11025" max="11025" width="14.5703125" style="96" customWidth="1"/>
    <col min="11026" max="11026" width="13" style="96" customWidth="1"/>
    <col min="11027" max="11027" width="14.140625" style="96" customWidth="1"/>
    <col min="11028" max="11028" width="13.140625" style="96" customWidth="1"/>
    <col min="11029" max="11029" width="12.85546875" style="96" customWidth="1"/>
    <col min="11030" max="11030" width="8.7109375" style="96" customWidth="1"/>
    <col min="11031" max="11031" width="9.7109375" style="96" customWidth="1"/>
    <col min="11032" max="11033" width="9.42578125" style="96" customWidth="1"/>
    <col min="11034" max="11035" width="7.85546875" style="96" customWidth="1"/>
    <col min="11036" max="11036" width="7.5703125" style="96" customWidth="1"/>
    <col min="11037" max="11037" width="8.140625" style="96" customWidth="1"/>
    <col min="11038" max="11039" width="15.42578125" style="96" customWidth="1"/>
    <col min="11040" max="11264" width="9.140625" style="96"/>
    <col min="11265" max="11265" width="5.85546875" style="96" customWidth="1"/>
    <col min="11266" max="11266" width="41.140625" style="96" customWidth="1"/>
    <col min="11267" max="11267" width="15.28515625" style="96" customWidth="1"/>
    <col min="11268" max="11268" width="14.5703125" style="96" customWidth="1"/>
    <col min="11269" max="11269" width="16.140625" style="96" customWidth="1"/>
    <col min="11270" max="11270" width="10.140625" style="96" customWidth="1"/>
    <col min="11271" max="11271" width="8.28515625" style="96" customWidth="1"/>
    <col min="11272" max="11272" width="14.28515625" style="96" customWidth="1"/>
    <col min="11273" max="11274" width="13.28515625" style="96" customWidth="1"/>
    <col min="11275" max="11275" width="16.140625" style="96" customWidth="1"/>
    <col min="11276" max="11276" width="14.140625" style="96" customWidth="1"/>
    <col min="11277" max="11277" width="15.5703125" style="96" customWidth="1"/>
    <col min="11278" max="11278" width="9.7109375" style="96" customWidth="1"/>
    <col min="11279" max="11279" width="8.28515625" style="96" customWidth="1"/>
    <col min="11280" max="11280" width="14.140625" style="96" customWidth="1"/>
    <col min="11281" max="11281" width="14.5703125" style="96" customWidth="1"/>
    <col min="11282" max="11282" width="13" style="96" customWidth="1"/>
    <col min="11283" max="11283" width="14.140625" style="96" customWidth="1"/>
    <col min="11284" max="11284" width="13.140625" style="96" customWidth="1"/>
    <col min="11285" max="11285" width="12.85546875" style="96" customWidth="1"/>
    <col min="11286" max="11286" width="8.7109375" style="96" customWidth="1"/>
    <col min="11287" max="11287" width="9.7109375" style="96" customWidth="1"/>
    <col min="11288" max="11289" width="9.42578125" style="96" customWidth="1"/>
    <col min="11290" max="11291" width="7.85546875" style="96" customWidth="1"/>
    <col min="11292" max="11292" width="7.5703125" style="96" customWidth="1"/>
    <col min="11293" max="11293" width="8.140625" style="96" customWidth="1"/>
    <col min="11294" max="11295" width="15.42578125" style="96" customWidth="1"/>
    <col min="11296" max="11520" width="9.140625" style="96"/>
    <col min="11521" max="11521" width="5.85546875" style="96" customWidth="1"/>
    <col min="11522" max="11522" width="41.140625" style="96" customWidth="1"/>
    <col min="11523" max="11523" width="15.28515625" style="96" customWidth="1"/>
    <col min="11524" max="11524" width="14.5703125" style="96" customWidth="1"/>
    <col min="11525" max="11525" width="16.140625" style="96" customWidth="1"/>
    <col min="11526" max="11526" width="10.140625" style="96" customWidth="1"/>
    <col min="11527" max="11527" width="8.28515625" style="96" customWidth="1"/>
    <col min="11528" max="11528" width="14.28515625" style="96" customWidth="1"/>
    <col min="11529" max="11530" width="13.28515625" style="96" customWidth="1"/>
    <col min="11531" max="11531" width="16.140625" style="96" customWidth="1"/>
    <col min="11532" max="11532" width="14.140625" style="96" customWidth="1"/>
    <col min="11533" max="11533" width="15.5703125" style="96" customWidth="1"/>
    <col min="11534" max="11534" width="9.7109375" style="96" customWidth="1"/>
    <col min="11535" max="11535" width="8.28515625" style="96" customWidth="1"/>
    <col min="11536" max="11536" width="14.140625" style="96" customWidth="1"/>
    <col min="11537" max="11537" width="14.5703125" style="96" customWidth="1"/>
    <col min="11538" max="11538" width="13" style="96" customWidth="1"/>
    <col min="11539" max="11539" width="14.140625" style="96" customWidth="1"/>
    <col min="11540" max="11540" width="13.140625" style="96" customWidth="1"/>
    <col min="11541" max="11541" width="12.85546875" style="96" customWidth="1"/>
    <col min="11542" max="11542" width="8.7109375" style="96" customWidth="1"/>
    <col min="11543" max="11543" width="9.7109375" style="96" customWidth="1"/>
    <col min="11544" max="11545" width="9.42578125" style="96" customWidth="1"/>
    <col min="11546" max="11547" width="7.85546875" style="96" customWidth="1"/>
    <col min="11548" max="11548" width="7.5703125" style="96" customWidth="1"/>
    <col min="11549" max="11549" width="8.140625" style="96" customWidth="1"/>
    <col min="11550" max="11551" width="15.42578125" style="96" customWidth="1"/>
    <col min="11552" max="11776" width="9.140625" style="96"/>
    <col min="11777" max="11777" width="5.85546875" style="96" customWidth="1"/>
    <col min="11778" max="11778" width="41.140625" style="96" customWidth="1"/>
    <col min="11779" max="11779" width="15.28515625" style="96" customWidth="1"/>
    <col min="11780" max="11780" width="14.5703125" style="96" customWidth="1"/>
    <col min="11781" max="11781" width="16.140625" style="96" customWidth="1"/>
    <col min="11782" max="11782" width="10.140625" style="96" customWidth="1"/>
    <col min="11783" max="11783" width="8.28515625" style="96" customWidth="1"/>
    <col min="11784" max="11784" width="14.28515625" style="96" customWidth="1"/>
    <col min="11785" max="11786" width="13.28515625" style="96" customWidth="1"/>
    <col min="11787" max="11787" width="16.140625" style="96" customWidth="1"/>
    <col min="11788" max="11788" width="14.140625" style="96" customWidth="1"/>
    <col min="11789" max="11789" width="15.5703125" style="96" customWidth="1"/>
    <col min="11790" max="11790" width="9.7109375" style="96" customWidth="1"/>
    <col min="11791" max="11791" width="8.28515625" style="96" customWidth="1"/>
    <col min="11792" max="11792" width="14.140625" style="96" customWidth="1"/>
    <col min="11793" max="11793" width="14.5703125" style="96" customWidth="1"/>
    <col min="11794" max="11794" width="13" style="96" customWidth="1"/>
    <col min="11795" max="11795" width="14.140625" style="96" customWidth="1"/>
    <col min="11796" max="11796" width="13.140625" style="96" customWidth="1"/>
    <col min="11797" max="11797" width="12.85546875" style="96" customWidth="1"/>
    <col min="11798" max="11798" width="8.7109375" style="96" customWidth="1"/>
    <col min="11799" max="11799" width="9.7109375" style="96" customWidth="1"/>
    <col min="11800" max="11801" width="9.42578125" style="96" customWidth="1"/>
    <col min="11802" max="11803" width="7.85546875" style="96" customWidth="1"/>
    <col min="11804" max="11804" width="7.5703125" style="96" customWidth="1"/>
    <col min="11805" max="11805" width="8.140625" style="96" customWidth="1"/>
    <col min="11806" max="11807" width="15.42578125" style="96" customWidth="1"/>
    <col min="11808" max="12032" width="9.140625" style="96"/>
    <col min="12033" max="12033" width="5.85546875" style="96" customWidth="1"/>
    <col min="12034" max="12034" width="41.140625" style="96" customWidth="1"/>
    <col min="12035" max="12035" width="15.28515625" style="96" customWidth="1"/>
    <col min="12036" max="12036" width="14.5703125" style="96" customWidth="1"/>
    <col min="12037" max="12037" width="16.140625" style="96" customWidth="1"/>
    <col min="12038" max="12038" width="10.140625" style="96" customWidth="1"/>
    <col min="12039" max="12039" width="8.28515625" style="96" customWidth="1"/>
    <col min="12040" max="12040" width="14.28515625" style="96" customWidth="1"/>
    <col min="12041" max="12042" width="13.28515625" style="96" customWidth="1"/>
    <col min="12043" max="12043" width="16.140625" style="96" customWidth="1"/>
    <col min="12044" max="12044" width="14.140625" style="96" customWidth="1"/>
    <col min="12045" max="12045" width="15.5703125" style="96" customWidth="1"/>
    <col min="12046" max="12046" width="9.7109375" style="96" customWidth="1"/>
    <col min="12047" max="12047" width="8.28515625" style="96" customWidth="1"/>
    <col min="12048" max="12048" width="14.140625" style="96" customWidth="1"/>
    <col min="12049" max="12049" width="14.5703125" style="96" customWidth="1"/>
    <col min="12050" max="12050" width="13" style="96" customWidth="1"/>
    <col min="12051" max="12051" width="14.140625" style="96" customWidth="1"/>
    <col min="12052" max="12052" width="13.140625" style="96" customWidth="1"/>
    <col min="12053" max="12053" width="12.85546875" style="96" customWidth="1"/>
    <col min="12054" max="12054" width="8.7109375" style="96" customWidth="1"/>
    <col min="12055" max="12055" width="9.7109375" style="96" customWidth="1"/>
    <col min="12056" max="12057" width="9.42578125" style="96" customWidth="1"/>
    <col min="12058" max="12059" width="7.85546875" style="96" customWidth="1"/>
    <col min="12060" max="12060" width="7.5703125" style="96" customWidth="1"/>
    <col min="12061" max="12061" width="8.140625" style="96" customWidth="1"/>
    <col min="12062" max="12063" width="15.42578125" style="96" customWidth="1"/>
    <col min="12064" max="12288" width="9.140625" style="96"/>
    <col min="12289" max="12289" width="5.85546875" style="96" customWidth="1"/>
    <col min="12290" max="12290" width="41.140625" style="96" customWidth="1"/>
    <col min="12291" max="12291" width="15.28515625" style="96" customWidth="1"/>
    <col min="12292" max="12292" width="14.5703125" style="96" customWidth="1"/>
    <col min="12293" max="12293" width="16.140625" style="96" customWidth="1"/>
    <col min="12294" max="12294" width="10.140625" style="96" customWidth="1"/>
    <col min="12295" max="12295" width="8.28515625" style="96" customWidth="1"/>
    <col min="12296" max="12296" width="14.28515625" style="96" customWidth="1"/>
    <col min="12297" max="12298" width="13.28515625" style="96" customWidth="1"/>
    <col min="12299" max="12299" width="16.140625" style="96" customWidth="1"/>
    <col min="12300" max="12300" width="14.140625" style="96" customWidth="1"/>
    <col min="12301" max="12301" width="15.5703125" style="96" customWidth="1"/>
    <col min="12302" max="12302" width="9.7109375" style="96" customWidth="1"/>
    <col min="12303" max="12303" width="8.28515625" style="96" customWidth="1"/>
    <col min="12304" max="12304" width="14.140625" style="96" customWidth="1"/>
    <col min="12305" max="12305" width="14.5703125" style="96" customWidth="1"/>
    <col min="12306" max="12306" width="13" style="96" customWidth="1"/>
    <col min="12307" max="12307" width="14.140625" style="96" customWidth="1"/>
    <col min="12308" max="12308" width="13.140625" style="96" customWidth="1"/>
    <col min="12309" max="12309" width="12.85546875" style="96" customWidth="1"/>
    <col min="12310" max="12310" width="8.7109375" style="96" customWidth="1"/>
    <col min="12311" max="12311" width="9.7109375" style="96" customWidth="1"/>
    <col min="12312" max="12313" width="9.42578125" style="96" customWidth="1"/>
    <col min="12314" max="12315" width="7.85546875" style="96" customWidth="1"/>
    <col min="12316" max="12316" width="7.5703125" style="96" customWidth="1"/>
    <col min="12317" max="12317" width="8.140625" style="96" customWidth="1"/>
    <col min="12318" max="12319" width="15.42578125" style="96" customWidth="1"/>
    <col min="12320" max="12544" width="9.140625" style="96"/>
    <col min="12545" max="12545" width="5.85546875" style="96" customWidth="1"/>
    <col min="12546" max="12546" width="41.140625" style="96" customWidth="1"/>
    <col min="12547" max="12547" width="15.28515625" style="96" customWidth="1"/>
    <col min="12548" max="12548" width="14.5703125" style="96" customWidth="1"/>
    <col min="12549" max="12549" width="16.140625" style="96" customWidth="1"/>
    <col min="12550" max="12550" width="10.140625" style="96" customWidth="1"/>
    <col min="12551" max="12551" width="8.28515625" style="96" customWidth="1"/>
    <col min="12552" max="12552" width="14.28515625" style="96" customWidth="1"/>
    <col min="12553" max="12554" width="13.28515625" style="96" customWidth="1"/>
    <col min="12555" max="12555" width="16.140625" style="96" customWidth="1"/>
    <col min="12556" max="12556" width="14.140625" style="96" customWidth="1"/>
    <col min="12557" max="12557" width="15.5703125" style="96" customWidth="1"/>
    <col min="12558" max="12558" width="9.7109375" style="96" customWidth="1"/>
    <col min="12559" max="12559" width="8.28515625" style="96" customWidth="1"/>
    <col min="12560" max="12560" width="14.140625" style="96" customWidth="1"/>
    <col min="12561" max="12561" width="14.5703125" style="96" customWidth="1"/>
    <col min="12562" max="12562" width="13" style="96" customWidth="1"/>
    <col min="12563" max="12563" width="14.140625" style="96" customWidth="1"/>
    <col min="12564" max="12564" width="13.140625" style="96" customWidth="1"/>
    <col min="12565" max="12565" width="12.85546875" style="96" customWidth="1"/>
    <col min="12566" max="12566" width="8.7109375" style="96" customWidth="1"/>
    <col min="12567" max="12567" width="9.7109375" style="96" customWidth="1"/>
    <col min="12568" max="12569" width="9.42578125" style="96" customWidth="1"/>
    <col min="12570" max="12571" width="7.85546875" style="96" customWidth="1"/>
    <col min="12572" max="12572" width="7.5703125" style="96" customWidth="1"/>
    <col min="12573" max="12573" width="8.140625" style="96" customWidth="1"/>
    <col min="12574" max="12575" width="15.42578125" style="96" customWidth="1"/>
    <col min="12576" max="12800" width="9.140625" style="96"/>
    <col min="12801" max="12801" width="5.85546875" style="96" customWidth="1"/>
    <col min="12802" max="12802" width="41.140625" style="96" customWidth="1"/>
    <col min="12803" max="12803" width="15.28515625" style="96" customWidth="1"/>
    <col min="12804" max="12804" width="14.5703125" style="96" customWidth="1"/>
    <col min="12805" max="12805" width="16.140625" style="96" customWidth="1"/>
    <col min="12806" max="12806" width="10.140625" style="96" customWidth="1"/>
    <col min="12807" max="12807" width="8.28515625" style="96" customWidth="1"/>
    <col min="12808" max="12808" width="14.28515625" style="96" customWidth="1"/>
    <col min="12809" max="12810" width="13.28515625" style="96" customWidth="1"/>
    <col min="12811" max="12811" width="16.140625" style="96" customWidth="1"/>
    <col min="12812" max="12812" width="14.140625" style="96" customWidth="1"/>
    <col min="12813" max="12813" width="15.5703125" style="96" customWidth="1"/>
    <col min="12814" max="12814" width="9.7109375" style="96" customWidth="1"/>
    <col min="12815" max="12815" width="8.28515625" style="96" customWidth="1"/>
    <col min="12816" max="12816" width="14.140625" style="96" customWidth="1"/>
    <col min="12817" max="12817" width="14.5703125" style="96" customWidth="1"/>
    <col min="12818" max="12818" width="13" style="96" customWidth="1"/>
    <col min="12819" max="12819" width="14.140625" style="96" customWidth="1"/>
    <col min="12820" max="12820" width="13.140625" style="96" customWidth="1"/>
    <col min="12821" max="12821" width="12.85546875" style="96" customWidth="1"/>
    <col min="12822" max="12822" width="8.7109375" style="96" customWidth="1"/>
    <col min="12823" max="12823" width="9.7109375" style="96" customWidth="1"/>
    <col min="12824" max="12825" width="9.42578125" style="96" customWidth="1"/>
    <col min="12826" max="12827" width="7.85546875" style="96" customWidth="1"/>
    <col min="12828" max="12828" width="7.5703125" style="96" customWidth="1"/>
    <col min="12829" max="12829" width="8.140625" style="96" customWidth="1"/>
    <col min="12830" max="12831" width="15.42578125" style="96" customWidth="1"/>
    <col min="12832" max="13056" width="9.140625" style="96"/>
    <col min="13057" max="13057" width="5.85546875" style="96" customWidth="1"/>
    <col min="13058" max="13058" width="41.140625" style="96" customWidth="1"/>
    <col min="13059" max="13059" width="15.28515625" style="96" customWidth="1"/>
    <col min="13060" max="13060" width="14.5703125" style="96" customWidth="1"/>
    <col min="13061" max="13061" width="16.140625" style="96" customWidth="1"/>
    <col min="13062" max="13062" width="10.140625" style="96" customWidth="1"/>
    <col min="13063" max="13063" width="8.28515625" style="96" customWidth="1"/>
    <col min="13064" max="13064" width="14.28515625" style="96" customWidth="1"/>
    <col min="13065" max="13066" width="13.28515625" style="96" customWidth="1"/>
    <col min="13067" max="13067" width="16.140625" style="96" customWidth="1"/>
    <col min="13068" max="13068" width="14.140625" style="96" customWidth="1"/>
    <col min="13069" max="13069" width="15.5703125" style="96" customWidth="1"/>
    <col min="13070" max="13070" width="9.7109375" style="96" customWidth="1"/>
    <col min="13071" max="13071" width="8.28515625" style="96" customWidth="1"/>
    <col min="13072" max="13072" width="14.140625" style="96" customWidth="1"/>
    <col min="13073" max="13073" width="14.5703125" style="96" customWidth="1"/>
    <col min="13074" max="13074" width="13" style="96" customWidth="1"/>
    <col min="13075" max="13075" width="14.140625" style="96" customWidth="1"/>
    <col min="13076" max="13076" width="13.140625" style="96" customWidth="1"/>
    <col min="13077" max="13077" width="12.85546875" style="96" customWidth="1"/>
    <col min="13078" max="13078" width="8.7109375" style="96" customWidth="1"/>
    <col min="13079" max="13079" width="9.7109375" style="96" customWidth="1"/>
    <col min="13080" max="13081" width="9.42578125" style="96" customWidth="1"/>
    <col min="13082" max="13083" width="7.85546875" style="96" customWidth="1"/>
    <col min="13084" max="13084" width="7.5703125" style="96" customWidth="1"/>
    <col min="13085" max="13085" width="8.140625" style="96" customWidth="1"/>
    <col min="13086" max="13087" width="15.42578125" style="96" customWidth="1"/>
    <col min="13088" max="13312" width="9.140625" style="96"/>
    <col min="13313" max="13313" width="5.85546875" style="96" customWidth="1"/>
    <col min="13314" max="13314" width="41.140625" style="96" customWidth="1"/>
    <col min="13315" max="13315" width="15.28515625" style="96" customWidth="1"/>
    <col min="13316" max="13316" width="14.5703125" style="96" customWidth="1"/>
    <col min="13317" max="13317" width="16.140625" style="96" customWidth="1"/>
    <col min="13318" max="13318" width="10.140625" style="96" customWidth="1"/>
    <col min="13319" max="13319" width="8.28515625" style="96" customWidth="1"/>
    <col min="13320" max="13320" width="14.28515625" style="96" customWidth="1"/>
    <col min="13321" max="13322" width="13.28515625" style="96" customWidth="1"/>
    <col min="13323" max="13323" width="16.140625" style="96" customWidth="1"/>
    <col min="13324" max="13324" width="14.140625" style="96" customWidth="1"/>
    <col min="13325" max="13325" width="15.5703125" style="96" customWidth="1"/>
    <col min="13326" max="13326" width="9.7109375" style="96" customWidth="1"/>
    <col min="13327" max="13327" width="8.28515625" style="96" customWidth="1"/>
    <col min="13328" max="13328" width="14.140625" style="96" customWidth="1"/>
    <col min="13329" max="13329" width="14.5703125" style="96" customWidth="1"/>
    <col min="13330" max="13330" width="13" style="96" customWidth="1"/>
    <col min="13331" max="13331" width="14.140625" style="96" customWidth="1"/>
    <col min="13332" max="13332" width="13.140625" style="96" customWidth="1"/>
    <col min="13333" max="13333" width="12.85546875" style="96" customWidth="1"/>
    <col min="13334" max="13334" width="8.7109375" style="96" customWidth="1"/>
    <col min="13335" max="13335" width="9.7109375" style="96" customWidth="1"/>
    <col min="13336" max="13337" width="9.42578125" style="96" customWidth="1"/>
    <col min="13338" max="13339" width="7.85546875" style="96" customWidth="1"/>
    <col min="13340" max="13340" width="7.5703125" style="96" customWidth="1"/>
    <col min="13341" max="13341" width="8.140625" style="96" customWidth="1"/>
    <col min="13342" max="13343" width="15.42578125" style="96" customWidth="1"/>
    <col min="13344" max="13568" width="9.140625" style="96"/>
    <col min="13569" max="13569" width="5.85546875" style="96" customWidth="1"/>
    <col min="13570" max="13570" width="41.140625" style="96" customWidth="1"/>
    <col min="13571" max="13571" width="15.28515625" style="96" customWidth="1"/>
    <col min="13572" max="13572" width="14.5703125" style="96" customWidth="1"/>
    <col min="13573" max="13573" width="16.140625" style="96" customWidth="1"/>
    <col min="13574" max="13574" width="10.140625" style="96" customWidth="1"/>
    <col min="13575" max="13575" width="8.28515625" style="96" customWidth="1"/>
    <col min="13576" max="13576" width="14.28515625" style="96" customWidth="1"/>
    <col min="13577" max="13578" width="13.28515625" style="96" customWidth="1"/>
    <col min="13579" max="13579" width="16.140625" style="96" customWidth="1"/>
    <col min="13580" max="13580" width="14.140625" style="96" customWidth="1"/>
    <col min="13581" max="13581" width="15.5703125" style="96" customWidth="1"/>
    <col min="13582" max="13582" width="9.7109375" style="96" customWidth="1"/>
    <col min="13583" max="13583" width="8.28515625" style="96" customWidth="1"/>
    <col min="13584" max="13584" width="14.140625" style="96" customWidth="1"/>
    <col min="13585" max="13585" width="14.5703125" style="96" customWidth="1"/>
    <col min="13586" max="13586" width="13" style="96" customWidth="1"/>
    <col min="13587" max="13587" width="14.140625" style="96" customWidth="1"/>
    <col min="13588" max="13588" width="13.140625" style="96" customWidth="1"/>
    <col min="13589" max="13589" width="12.85546875" style="96" customWidth="1"/>
    <col min="13590" max="13590" width="8.7109375" style="96" customWidth="1"/>
    <col min="13591" max="13591" width="9.7109375" style="96" customWidth="1"/>
    <col min="13592" max="13593" width="9.42578125" style="96" customWidth="1"/>
    <col min="13594" max="13595" width="7.85546875" style="96" customWidth="1"/>
    <col min="13596" max="13596" width="7.5703125" style="96" customWidth="1"/>
    <col min="13597" max="13597" width="8.140625" style="96" customWidth="1"/>
    <col min="13598" max="13599" width="15.42578125" style="96" customWidth="1"/>
    <col min="13600" max="13824" width="9.140625" style="96"/>
    <col min="13825" max="13825" width="5.85546875" style="96" customWidth="1"/>
    <col min="13826" max="13826" width="41.140625" style="96" customWidth="1"/>
    <col min="13827" max="13827" width="15.28515625" style="96" customWidth="1"/>
    <col min="13828" max="13828" width="14.5703125" style="96" customWidth="1"/>
    <col min="13829" max="13829" width="16.140625" style="96" customWidth="1"/>
    <col min="13830" max="13830" width="10.140625" style="96" customWidth="1"/>
    <col min="13831" max="13831" width="8.28515625" style="96" customWidth="1"/>
    <col min="13832" max="13832" width="14.28515625" style="96" customWidth="1"/>
    <col min="13833" max="13834" width="13.28515625" style="96" customWidth="1"/>
    <col min="13835" max="13835" width="16.140625" style="96" customWidth="1"/>
    <col min="13836" max="13836" width="14.140625" style="96" customWidth="1"/>
    <col min="13837" max="13837" width="15.5703125" style="96" customWidth="1"/>
    <col min="13838" max="13838" width="9.7109375" style="96" customWidth="1"/>
    <col min="13839" max="13839" width="8.28515625" style="96" customWidth="1"/>
    <col min="13840" max="13840" width="14.140625" style="96" customWidth="1"/>
    <col min="13841" max="13841" width="14.5703125" style="96" customWidth="1"/>
    <col min="13842" max="13842" width="13" style="96" customWidth="1"/>
    <col min="13843" max="13843" width="14.140625" style="96" customWidth="1"/>
    <col min="13844" max="13844" width="13.140625" style="96" customWidth="1"/>
    <col min="13845" max="13845" width="12.85546875" style="96" customWidth="1"/>
    <col min="13846" max="13846" width="8.7109375" style="96" customWidth="1"/>
    <col min="13847" max="13847" width="9.7109375" style="96" customWidth="1"/>
    <col min="13848" max="13849" width="9.42578125" style="96" customWidth="1"/>
    <col min="13850" max="13851" width="7.85546875" style="96" customWidth="1"/>
    <col min="13852" max="13852" width="7.5703125" style="96" customWidth="1"/>
    <col min="13853" max="13853" width="8.140625" style="96" customWidth="1"/>
    <col min="13854" max="13855" width="15.42578125" style="96" customWidth="1"/>
    <col min="13856" max="14080" width="9.140625" style="96"/>
    <col min="14081" max="14081" width="5.85546875" style="96" customWidth="1"/>
    <col min="14082" max="14082" width="41.140625" style="96" customWidth="1"/>
    <col min="14083" max="14083" width="15.28515625" style="96" customWidth="1"/>
    <col min="14084" max="14084" width="14.5703125" style="96" customWidth="1"/>
    <col min="14085" max="14085" width="16.140625" style="96" customWidth="1"/>
    <col min="14086" max="14086" width="10.140625" style="96" customWidth="1"/>
    <col min="14087" max="14087" width="8.28515625" style="96" customWidth="1"/>
    <col min="14088" max="14088" width="14.28515625" style="96" customWidth="1"/>
    <col min="14089" max="14090" width="13.28515625" style="96" customWidth="1"/>
    <col min="14091" max="14091" width="16.140625" style="96" customWidth="1"/>
    <col min="14092" max="14092" width="14.140625" style="96" customWidth="1"/>
    <col min="14093" max="14093" width="15.5703125" style="96" customWidth="1"/>
    <col min="14094" max="14094" width="9.7109375" style="96" customWidth="1"/>
    <col min="14095" max="14095" width="8.28515625" style="96" customWidth="1"/>
    <col min="14096" max="14096" width="14.140625" style="96" customWidth="1"/>
    <col min="14097" max="14097" width="14.5703125" style="96" customWidth="1"/>
    <col min="14098" max="14098" width="13" style="96" customWidth="1"/>
    <col min="14099" max="14099" width="14.140625" style="96" customWidth="1"/>
    <col min="14100" max="14100" width="13.140625" style="96" customWidth="1"/>
    <col min="14101" max="14101" width="12.85546875" style="96" customWidth="1"/>
    <col min="14102" max="14102" width="8.7109375" style="96" customWidth="1"/>
    <col min="14103" max="14103" width="9.7109375" style="96" customWidth="1"/>
    <col min="14104" max="14105" width="9.42578125" style="96" customWidth="1"/>
    <col min="14106" max="14107" width="7.85546875" style="96" customWidth="1"/>
    <col min="14108" max="14108" width="7.5703125" style="96" customWidth="1"/>
    <col min="14109" max="14109" width="8.140625" style="96" customWidth="1"/>
    <col min="14110" max="14111" width="15.42578125" style="96" customWidth="1"/>
    <col min="14112" max="14336" width="9.140625" style="96"/>
    <col min="14337" max="14337" width="5.85546875" style="96" customWidth="1"/>
    <col min="14338" max="14338" width="41.140625" style="96" customWidth="1"/>
    <col min="14339" max="14339" width="15.28515625" style="96" customWidth="1"/>
    <col min="14340" max="14340" width="14.5703125" style="96" customWidth="1"/>
    <col min="14341" max="14341" width="16.140625" style="96" customWidth="1"/>
    <col min="14342" max="14342" width="10.140625" style="96" customWidth="1"/>
    <col min="14343" max="14343" width="8.28515625" style="96" customWidth="1"/>
    <col min="14344" max="14344" width="14.28515625" style="96" customWidth="1"/>
    <col min="14345" max="14346" width="13.28515625" style="96" customWidth="1"/>
    <col min="14347" max="14347" width="16.140625" style="96" customWidth="1"/>
    <col min="14348" max="14348" width="14.140625" style="96" customWidth="1"/>
    <col min="14349" max="14349" width="15.5703125" style="96" customWidth="1"/>
    <col min="14350" max="14350" width="9.7109375" style="96" customWidth="1"/>
    <col min="14351" max="14351" width="8.28515625" style="96" customWidth="1"/>
    <col min="14352" max="14352" width="14.140625" style="96" customWidth="1"/>
    <col min="14353" max="14353" width="14.5703125" style="96" customWidth="1"/>
    <col min="14354" max="14354" width="13" style="96" customWidth="1"/>
    <col min="14355" max="14355" width="14.140625" style="96" customWidth="1"/>
    <col min="14356" max="14356" width="13.140625" style="96" customWidth="1"/>
    <col min="14357" max="14357" width="12.85546875" style="96" customWidth="1"/>
    <col min="14358" max="14358" width="8.7109375" style="96" customWidth="1"/>
    <col min="14359" max="14359" width="9.7109375" style="96" customWidth="1"/>
    <col min="14360" max="14361" width="9.42578125" style="96" customWidth="1"/>
    <col min="14362" max="14363" width="7.85546875" style="96" customWidth="1"/>
    <col min="14364" max="14364" width="7.5703125" style="96" customWidth="1"/>
    <col min="14365" max="14365" width="8.140625" style="96" customWidth="1"/>
    <col min="14366" max="14367" width="15.42578125" style="96" customWidth="1"/>
    <col min="14368" max="14592" width="9.140625" style="96"/>
    <col min="14593" max="14593" width="5.85546875" style="96" customWidth="1"/>
    <col min="14594" max="14594" width="41.140625" style="96" customWidth="1"/>
    <col min="14595" max="14595" width="15.28515625" style="96" customWidth="1"/>
    <col min="14596" max="14596" width="14.5703125" style="96" customWidth="1"/>
    <col min="14597" max="14597" width="16.140625" style="96" customWidth="1"/>
    <col min="14598" max="14598" width="10.140625" style="96" customWidth="1"/>
    <col min="14599" max="14599" width="8.28515625" style="96" customWidth="1"/>
    <col min="14600" max="14600" width="14.28515625" style="96" customWidth="1"/>
    <col min="14601" max="14602" width="13.28515625" style="96" customWidth="1"/>
    <col min="14603" max="14603" width="16.140625" style="96" customWidth="1"/>
    <col min="14604" max="14604" width="14.140625" style="96" customWidth="1"/>
    <col min="14605" max="14605" width="15.5703125" style="96" customWidth="1"/>
    <col min="14606" max="14606" width="9.7109375" style="96" customWidth="1"/>
    <col min="14607" max="14607" width="8.28515625" style="96" customWidth="1"/>
    <col min="14608" max="14608" width="14.140625" style="96" customWidth="1"/>
    <col min="14609" max="14609" width="14.5703125" style="96" customWidth="1"/>
    <col min="14610" max="14610" width="13" style="96" customWidth="1"/>
    <col min="14611" max="14611" width="14.140625" style="96" customWidth="1"/>
    <col min="14612" max="14612" width="13.140625" style="96" customWidth="1"/>
    <col min="14613" max="14613" width="12.85546875" style="96" customWidth="1"/>
    <col min="14614" max="14614" width="8.7109375" style="96" customWidth="1"/>
    <col min="14615" max="14615" width="9.7109375" style="96" customWidth="1"/>
    <col min="14616" max="14617" width="9.42578125" style="96" customWidth="1"/>
    <col min="14618" max="14619" width="7.85546875" style="96" customWidth="1"/>
    <col min="14620" max="14620" width="7.5703125" style="96" customWidth="1"/>
    <col min="14621" max="14621" width="8.140625" style="96" customWidth="1"/>
    <col min="14622" max="14623" width="15.42578125" style="96" customWidth="1"/>
    <col min="14624" max="14848" width="9.140625" style="96"/>
    <col min="14849" max="14849" width="5.85546875" style="96" customWidth="1"/>
    <col min="14850" max="14850" width="41.140625" style="96" customWidth="1"/>
    <col min="14851" max="14851" width="15.28515625" style="96" customWidth="1"/>
    <col min="14852" max="14852" width="14.5703125" style="96" customWidth="1"/>
    <col min="14853" max="14853" width="16.140625" style="96" customWidth="1"/>
    <col min="14854" max="14854" width="10.140625" style="96" customWidth="1"/>
    <col min="14855" max="14855" width="8.28515625" style="96" customWidth="1"/>
    <col min="14856" max="14856" width="14.28515625" style="96" customWidth="1"/>
    <col min="14857" max="14858" width="13.28515625" style="96" customWidth="1"/>
    <col min="14859" max="14859" width="16.140625" style="96" customWidth="1"/>
    <col min="14860" max="14860" width="14.140625" style="96" customWidth="1"/>
    <col min="14861" max="14861" width="15.5703125" style="96" customWidth="1"/>
    <col min="14862" max="14862" width="9.7109375" style="96" customWidth="1"/>
    <col min="14863" max="14863" width="8.28515625" style="96" customWidth="1"/>
    <col min="14864" max="14864" width="14.140625" style="96" customWidth="1"/>
    <col min="14865" max="14865" width="14.5703125" style="96" customWidth="1"/>
    <col min="14866" max="14866" width="13" style="96" customWidth="1"/>
    <col min="14867" max="14867" width="14.140625" style="96" customWidth="1"/>
    <col min="14868" max="14868" width="13.140625" style="96" customWidth="1"/>
    <col min="14869" max="14869" width="12.85546875" style="96" customWidth="1"/>
    <col min="14870" max="14870" width="8.7109375" style="96" customWidth="1"/>
    <col min="14871" max="14871" width="9.7109375" style="96" customWidth="1"/>
    <col min="14872" max="14873" width="9.42578125" style="96" customWidth="1"/>
    <col min="14874" max="14875" width="7.85546875" style="96" customWidth="1"/>
    <col min="14876" max="14876" width="7.5703125" style="96" customWidth="1"/>
    <col min="14877" max="14877" width="8.140625" style="96" customWidth="1"/>
    <col min="14878" max="14879" width="15.42578125" style="96" customWidth="1"/>
    <col min="14880" max="15104" width="9.140625" style="96"/>
    <col min="15105" max="15105" width="5.85546875" style="96" customWidth="1"/>
    <col min="15106" max="15106" width="41.140625" style="96" customWidth="1"/>
    <col min="15107" max="15107" width="15.28515625" style="96" customWidth="1"/>
    <col min="15108" max="15108" width="14.5703125" style="96" customWidth="1"/>
    <col min="15109" max="15109" width="16.140625" style="96" customWidth="1"/>
    <col min="15110" max="15110" width="10.140625" style="96" customWidth="1"/>
    <col min="15111" max="15111" width="8.28515625" style="96" customWidth="1"/>
    <col min="15112" max="15112" width="14.28515625" style="96" customWidth="1"/>
    <col min="15113" max="15114" width="13.28515625" style="96" customWidth="1"/>
    <col min="15115" max="15115" width="16.140625" style="96" customWidth="1"/>
    <col min="15116" max="15116" width="14.140625" style="96" customWidth="1"/>
    <col min="15117" max="15117" width="15.5703125" style="96" customWidth="1"/>
    <col min="15118" max="15118" width="9.7109375" style="96" customWidth="1"/>
    <col min="15119" max="15119" width="8.28515625" style="96" customWidth="1"/>
    <col min="15120" max="15120" width="14.140625" style="96" customWidth="1"/>
    <col min="15121" max="15121" width="14.5703125" style="96" customWidth="1"/>
    <col min="15122" max="15122" width="13" style="96" customWidth="1"/>
    <col min="15123" max="15123" width="14.140625" style="96" customWidth="1"/>
    <col min="15124" max="15124" width="13.140625" style="96" customWidth="1"/>
    <col min="15125" max="15125" width="12.85546875" style="96" customWidth="1"/>
    <col min="15126" max="15126" width="8.7109375" style="96" customWidth="1"/>
    <col min="15127" max="15127" width="9.7109375" style="96" customWidth="1"/>
    <col min="15128" max="15129" width="9.42578125" style="96" customWidth="1"/>
    <col min="15130" max="15131" width="7.85546875" style="96" customWidth="1"/>
    <col min="15132" max="15132" width="7.5703125" style="96" customWidth="1"/>
    <col min="15133" max="15133" width="8.140625" style="96" customWidth="1"/>
    <col min="15134" max="15135" width="15.42578125" style="96" customWidth="1"/>
    <col min="15136" max="15360" width="9.140625" style="96"/>
    <col min="15361" max="15361" width="5.85546875" style="96" customWidth="1"/>
    <col min="15362" max="15362" width="41.140625" style="96" customWidth="1"/>
    <col min="15363" max="15363" width="15.28515625" style="96" customWidth="1"/>
    <col min="15364" max="15364" width="14.5703125" style="96" customWidth="1"/>
    <col min="15365" max="15365" width="16.140625" style="96" customWidth="1"/>
    <col min="15366" max="15366" width="10.140625" style="96" customWidth="1"/>
    <col min="15367" max="15367" width="8.28515625" style="96" customWidth="1"/>
    <col min="15368" max="15368" width="14.28515625" style="96" customWidth="1"/>
    <col min="15369" max="15370" width="13.28515625" style="96" customWidth="1"/>
    <col min="15371" max="15371" width="16.140625" style="96" customWidth="1"/>
    <col min="15372" max="15372" width="14.140625" style="96" customWidth="1"/>
    <col min="15373" max="15373" width="15.5703125" style="96" customWidth="1"/>
    <col min="15374" max="15374" width="9.7109375" style="96" customWidth="1"/>
    <col min="15375" max="15375" width="8.28515625" style="96" customWidth="1"/>
    <col min="15376" max="15376" width="14.140625" style="96" customWidth="1"/>
    <col min="15377" max="15377" width="14.5703125" style="96" customWidth="1"/>
    <col min="15378" max="15378" width="13" style="96" customWidth="1"/>
    <col min="15379" max="15379" width="14.140625" style="96" customWidth="1"/>
    <col min="15380" max="15380" width="13.140625" style="96" customWidth="1"/>
    <col min="15381" max="15381" width="12.85546875" style="96" customWidth="1"/>
    <col min="15382" max="15382" width="8.7109375" style="96" customWidth="1"/>
    <col min="15383" max="15383" width="9.7109375" style="96" customWidth="1"/>
    <col min="15384" max="15385" width="9.42578125" style="96" customWidth="1"/>
    <col min="15386" max="15387" width="7.85546875" style="96" customWidth="1"/>
    <col min="15388" max="15388" width="7.5703125" style="96" customWidth="1"/>
    <col min="15389" max="15389" width="8.140625" style="96" customWidth="1"/>
    <col min="15390" max="15391" width="15.42578125" style="96" customWidth="1"/>
    <col min="15392" max="15616" width="9.140625" style="96"/>
    <col min="15617" max="15617" width="5.85546875" style="96" customWidth="1"/>
    <col min="15618" max="15618" width="41.140625" style="96" customWidth="1"/>
    <col min="15619" max="15619" width="15.28515625" style="96" customWidth="1"/>
    <col min="15620" max="15620" width="14.5703125" style="96" customWidth="1"/>
    <col min="15621" max="15621" width="16.140625" style="96" customWidth="1"/>
    <col min="15622" max="15622" width="10.140625" style="96" customWidth="1"/>
    <col min="15623" max="15623" width="8.28515625" style="96" customWidth="1"/>
    <col min="15624" max="15624" width="14.28515625" style="96" customWidth="1"/>
    <col min="15625" max="15626" width="13.28515625" style="96" customWidth="1"/>
    <col min="15627" max="15627" width="16.140625" style="96" customWidth="1"/>
    <col min="15628" max="15628" width="14.140625" style="96" customWidth="1"/>
    <col min="15629" max="15629" width="15.5703125" style="96" customWidth="1"/>
    <col min="15630" max="15630" width="9.7109375" style="96" customWidth="1"/>
    <col min="15631" max="15631" width="8.28515625" style="96" customWidth="1"/>
    <col min="15632" max="15632" width="14.140625" style="96" customWidth="1"/>
    <col min="15633" max="15633" width="14.5703125" style="96" customWidth="1"/>
    <col min="15634" max="15634" width="13" style="96" customWidth="1"/>
    <col min="15635" max="15635" width="14.140625" style="96" customWidth="1"/>
    <col min="15636" max="15636" width="13.140625" style="96" customWidth="1"/>
    <col min="15637" max="15637" width="12.85546875" style="96" customWidth="1"/>
    <col min="15638" max="15638" width="8.7109375" style="96" customWidth="1"/>
    <col min="15639" max="15639" width="9.7109375" style="96" customWidth="1"/>
    <col min="15640" max="15641" width="9.42578125" style="96" customWidth="1"/>
    <col min="15642" max="15643" width="7.85546875" style="96" customWidth="1"/>
    <col min="15644" max="15644" width="7.5703125" style="96" customWidth="1"/>
    <col min="15645" max="15645" width="8.140625" style="96" customWidth="1"/>
    <col min="15646" max="15647" width="15.42578125" style="96" customWidth="1"/>
    <col min="15648" max="15872" width="9.140625" style="96"/>
    <col min="15873" max="15873" width="5.85546875" style="96" customWidth="1"/>
    <col min="15874" max="15874" width="41.140625" style="96" customWidth="1"/>
    <col min="15875" max="15875" width="15.28515625" style="96" customWidth="1"/>
    <col min="15876" max="15876" width="14.5703125" style="96" customWidth="1"/>
    <col min="15877" max="15877" width="16.140625" style="96" customWidth="1"/>
    <col min="15878" max="15878" width="10.140625" style="96" customWidth="1"/>
    <col min="15879" max="15879" width="8.28515625" style="96" customWidth="1"/>
    <col min="15880" max="15880" width="14.28515625" style="96" customWidth="1"/>
    <col min="15881" max="15882" width="13.28515625" style="96" customWidth="1"/>
    <col min="15883" max="15883" width="16.140625" style="96" customWidth="1"/>
    <col min="15884" max="15884" width="14.140625" style="96" customWidth="1"/>
    <col min="15885" max="15885" width="15.5703125" style="96" customWidth="1"/>
    <col min="15886" max="15886" width="9.7109375" style="96" customWidth="1"/>
    <col min="15887" max="15887" width="8.28515625" style="96" customWidth="1"/>
    <col min="15888" max="15888" width="14.140625" style="96" customWidth="1"/>
    <col min="15889" max="15889" width="14.5703125" style="96" customWidth="1"/>
    <col min="15890" max="15890" width="13" style="96" customWidth="1"/>
    <col min="15891" max="15891" width="14.140625" style="96" customWidth="1"/>
    <col min="15892" max="15892" width="13.140625" style="96" customWidth="1"/>
    <col min="15893" max="15893" width="12.85546875" style="96" customWidth="1"/>
    <col min="15894" max="15894" width="8.7109375" style="96" customWidth="1"/>
    <col min="15895" max="15895" width="9.7109375" style="96" customWidth="1"/>
    <col min="15896" max="15897" width="9.42578125" style="96" customWidth="1"/>
    <col min="15898" max="15899" width="7.85546875" style="96" customWidth="1"/>
    <col min="15900" max="15900" width="7.5703125" style="96" customWidth="1"/>
    <col min="15901" max="15901" width="8.140625" style="96" customWidth="1"/>
    <col min="15902" max="15903" width="15.42578125" style="96" customWidth="1"/>
    <col min="15904" max="16128" width="9.140625" style="96"/>
    <col min="16129" max="16129" width="5.85546875" style="96" customWidth="1"/>
    <col min="16130" max="16130" width="41.140625" style="96" customWidth="1"/>
    <col min="16131" max="16131" width="15.28515625" style="96" customWidth="1"/>
    <col min="16132" max="16132" width="14.5703125" style="96" customWidth="1"/>
    <col min="16133" max="16133" width="16.140625" style="96" customWidth="1"/>
    <col min="16134" max="16134" width="10.140625" style="96" customWidth="1"/>
    <col min="16135" max="16135" width="8.28515625" style="96" customWidth="1"/>
    <col min="16136" max="16136" width="14.28515625" style="96" customWidth="1"/>
    <col min="16137" max="16138" width="13.28515625" style="96" customWidth="1"/>
    <col min="16139" max="16139" width="16.140625" style="96" customWidth="1"/>
    <col min="16140" max="16140" width="14.140625" style="96" customWidth="1"/>
    <col min="16141" max="16141" width="15.5703125" style="96" customWidth="1"/>
    <col min="16142" max="16142" width="9.7109375" style="96" customWidth="1"/>
    <col min="16143" max="16143" width="8.28515625" style="96" customWidth="1"/>
    <col min="16144" max="16144" width="14.140625" style="96" customWidth="1"/>
    <col min="16145" max="16145" width="14.5703125" style="96" customWidth="1"/>
    <col min="16146" max="16146" width="13" style="96" customWidth="1"/>
    <col min="16147" max="16147" width="14.140625" style="96" customWidth="1"/>
    <col min="16148" max="16148" width="13.140625" style="96" customWidth="1"/>
    <col min="16149" max="16149" width="12.85546875" style="96" customWidth="1"/>
    <col min="16150" max="16150" width="8.7109375" style="96" customWidth="1"/>
    <col min="16151" max="16151" width="9.7109375" style="96" customWidth="1"/>
    <col min="16152" max="16153" width="9.42578125" style="96" customWidth="1"/>
    <col min="16154" max="16155" width="7.85546875" style="96" customWidth="1"/>
    <col min="16156" max="16156" width="7.5703125" style="96" customWidth="1"/>
    <col min="16157" max="16157" width="8.140625" style="96" customWidth="1"/>
    <col min="16158" max="16159" width="15.42578125" style="96" customWidth="1"/>
    <col min="16160" max="16384" width="9.140625" style="96"/>
  </cols>
  <sheetData>
    <row r="1" spans="1:30" s="93" customFormat="1" ht="42.75" customHeight="1">
      <c r="A1" s="89" t="s">
        <v>129</v>
      </c>
      <c r="B1" s="90"/>
      <c r="C1" s="91"/>
      <c r="D1" s="91"/>
      <c r="E1" s="91"/>
      <c r="F1" s="91"/>
      <c r="G1" s="90"/>
      <c r="H1" s="91"/>
      <c r="I1" s="92"/>
      <c r="J1" s="92"/>
      <c r="K1" s="91"/>
      <c r="L1" s="91"/>
      <c r="M1" s="91"/>
      <c r="N1" s="91"/>
      <c r="O1" s="90"/>
      <c r="P1" s="91"/>
      <c r="Q1" s="92"/>
      <c r="R1" s="92"/>
      <c r="S1" s="92"/>
      <c r="T1" s="92"/>
      <c r="U1" s="92"/>
      <c r="V1" s="92"/>
      <c r="W1" s="92"/>
      <c r="X1" s="91"/>
      <c r="Y1" s="212" t="s">
        <v>211</v>
      </c>
      <c r="Z1" s="212"/>
      <c r="AA1" s="212"/>
      <c r="AB1" s="212"/>
      <c r="AC1" s="212"/>
    </row>
    <row r="2" spans="1:30" ht="7.5" customHeight="1">
      <c r="A2" s="94"/>
      <c r="B2" s="94"/>
      <c r="C2" s="95"/>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1:30" ht="45.75" customHeight="1">
      <c r="A3" s="97" t="s">
        <v>265</v>
      </c>
      <c r="B3" s="98"/>
      <c r="C3" s="99"/>
      <c r="D3" s="99"/>
      <c r="E3" s="99"/>
      <c r="F3" s="99"/>
      <c r="G3" s="99"/>
      <c r="H3" s="99"/>
      <c r="I3" s="99"/>
      <c r="J3" s="99"/>
      <c r="K3" s="99"/>
      <c r="L3" s="99"/>
      <c r="M3" s="99"/>
      <c r="N3" s="99"/>
      <c r="O3" s="99"/>
      <c r="P3" s="99"/>
      <c r="Q3" s="99"/>
      <c r="R3" s="99"/>
      <c r="S3" s="99"/>
      <c r="T3" s="99"/>
      <c r="U3" s="99"/>
      <c r="V3" s="99"/>
      <c r="W3" s="99"/>
      <c r="X3" s="99"/>
      <c r="Y3" s="99"/>
      <c r="Z3" s="99"/>
      <c r="AA3" s="99"/>
      <c r="AB3" s="99"/>
      <c r="AC3" s="99"/>
    </row>
    <row r="4" spans="1:30" s="103" customFormat="1" ht="34.5" customHeight="1" outlineLevel="1">
      <c r="A4" s="100" t="s">
        <v>1</v>
      </c>
      <c r="B4" s="101"/>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row>
    <row r="5" spans="1:30" s="103" customFormat="1" ht="34.5" customHeight="1">
      <c r="A5" s="211" t="str">
        <f>'96'!A5:E5</f>
        <v>(Kèm theo Quyết định số        /QĐ-UBND ngày      /    /2021 của UBND huyện Kon Rẫy)</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row>
    <row r="6" spans="1:30" ht="19.5" customHeight="1">
      <c r="A6" s="104"/>
      <c r="B6" s="104"/>
      <c r="C6" s="45"/>
      <c r="D6" s="45"/>
      <c r="E6" s="45"/>
      <c r="F6" s="45"/>
      <c r="G6" s="105"/>
      <c r="H6" s="105"/>
      <c r="I6" s="105"/>
      <c r="J6" s="105"/>
      <c r="K6" s="45"/>
      <c r="L6" s="45"/>
      <c r="M6" s="45"/>
      <c r="N6" s="45"/>
      <c r="O6" s="105"/>
      <c r="P6" s="105"/>
      <c r="Q6" s="105"/>
      <c r="R6" s="105"/>
      <c r="S6" s="105"/>
      <c r="T6" s="105"/>
      <c r="U6" s="105"/>
      <c r="V6" s="105"/>
      <c r="W6" s="105"/>
      <c r="X6" s="45"/>
      <c r="Y6" s="45"/>
      <c r="Z6" s="105"/>
      <c r="AA6" s="106" t="s">
        <v>2</v>
      </c>
      <c r="AB6" s="105"/>
      <c r="AC6" s="105"/>
    </row>
    <row r="7" spans="1:30" s="107" customFormat="1" ht="23.25" customHeight="1">
      <c r="A7" s="216" t="s">
        <v>3</v>
      </c>
      <c r="B7" s="222" t="s">
        <v>116</v>
      </c>
      <c r="C7" s="223" t="s">
        <v>147</v>
      </c>
      <c r="D7" s="223"/>
      <c r="E7" s="223"/>
      <c r="F7" s="223"/>
      <c r="G7" s="223"/>
      <c r="H7" s="223"/>
      <c r="I7" s="223"/>
      <c r="J7" s="223"/>
      <c r="K7" s="213" t="s">
        <v>6</v>
      </c>
      <c r="L7" s="214"/>
      <c r="M7" s="214"/>
      <c r="N7" s="214"/>
      <c r="O7" s="214"/>
      <c r="P7" s="214"/>
      <c r="Q7" s="214"/>
      <c r="R7" s="214"/>
      <c r="S7" s="214"/>
      <c r="T7" s="214"/>
      <c r="U7" s="215"/>
      <c r="V7" s="224" t="s">
        <v>7</v>
      </c>
      <c r="W7" s="224"/>
      <c r="X7" s="224"/>
      <c r="Y7" s="224"/>
      <c r="Z7" s="224"/>
      <c r="AA7" s="224"/>
      <c r="AB7" s="224"/>
      <c r="AC7" s="224"/>
    </row>
    <row r="8" spans="1:30" s="107" customFormat="1" ht="29.25" customHeight="1">
      <c r="A8" s="221"/>
      <c r="B8" s="221"/>
      <c r="C8" s="216" t="s">
        <v>117</v>
      </c>
      <c r="D8" s="216" t="s">
        <v>274</v>
      </c>
      <c r="E8" s="216" t="s">
        <v>275</v>
      </c>
      <c r="F8" s="216" t="s">
        <v>212</v>
      </c>
      <c r="G8" s="216" t="s">
        <v>144</v>
      </c>
      <c r="H8" s="219" t="s">
        <v>151</v>
      </c>
      <c r="I8" s="219"/>
      <c r="J8" s="219"/>
      <c r="K8" s="216" t="s">
        <v>117</v>
      </c>
      <c r="L8" s="216" t="s">
        <v>274</v>
      </c>
      <c r="M8" s="216" t="s">
        <v>275</v>
      </c>
      <c r="N8" s="216" t="s">
        <v>212</v>
      </c>
      <c r="O8" s="216" t="s">
        <v>144</v>
      </c>
      <c r="P8" s="219" t="s">
        <v>148</v>
      </c>
      <c r="Q8" s="219"/>
      <c r="R8" s="219"/>
      <c r="S8" s="216" t="s">
        <v>149</v>
      </c>
      <c r="T8" s="216" t="s">
        <v>150</v>
      </c>
      <c r="U8" s="216" t="s">
        <v>130</v>
      </c>
      <c r="V8" s="216" t="s">
        <v>117</v>
      </c>
      <c r="W8" s="216" t="s">
        <v>274</v>
      </c>
      <c r="X8" s="216" t="s">
        <v>275</v>
      </c>
      <c r="Y8" s="216" t="s">
        <v>212</v>
      </c>
      <c r="Z8" s="216" t="s">
        <v>144</v>
      </c>
      <c r="AA8" s="219" t="s">
        <v>151</v>
      </c>
      <c r="AB8" s="219"/>
      <c r="AC8" s="219"/>
    </row>
    <row r="9" spans="1:30" s="107" customFormat="1" ht="45" customHeight="1">
      <c r="A9" s="221"/>
      <c r="B9" s="221"/>
      <c r="C9" s="217"/>
      <c r="D9" s="217"/>
      <c r="E9" s="217"/>
      <c r="F9" s="217"/>
      <c r="G9" s="217"/>
      <c r="H9" s="216" t="s">
        <v>117</v>
      </c>
      <c r="I9" s="216" t="s">
        <v>25</v>
      </c>
      <c r="J9" s="216" t="s">
        <v>26</v>
      </c>
      <c r="K9" s="217"/>
      <c r="L9" s="217"/>
      <c r="M9" s="217"/>
      <c r="N9" s="217"/>
      <c r="O9" s="217"/>
      <c r="P9" s="216" t="s">
        <v>117</v>
      </c>
      <c r="Q9" s="216" t="s">
        <v>25</v>
      </c>
      <c r="R9" s="216" t="s">
        <v>26</v>
      </c>
      <c r="S9" s="217"/>
      <c r="T9" s="217"/>
      <c r="U9" s="217"/>
      <c r="V9" s="217"/>
      <c r="W9" s="217"/>
      <c r="X9" s="217"/>
      <c r="Y9" s="217"/>
      <c r="Z9" s="217"/>
      <c r="AA9" s="216" t="s">
        <v>117</v>
      </c>
      <c r="AB9" s="216" t="s">
        <v>25</v>
      </c>
      <c r="AC9" s="216" t="s">
        <v>26</v>
      </c>
    </row>
    <row r="10" spans="1:30" s="107" customFormat="1" ht="45" customHeight="1">
      <c r="A10" s="221"/>
      <c r="B10" s="221"/>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row>
    <row r="11" spans="1:30" s="107" customFormat="1" ht="79.5" customHeight="1">
      <c r="A11" s="219"/>
      <c r="B11" s="219"/>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row>
    <row r="12" spans="1:30" s="110" customFormat="1" ht="17.25" customHeight="1">
      <c r="A12" s="108" t="s">
        <v>8</v>
      </c>
      <c r="B12" s="108" t="s">
        <v>9</v>
      </c>
      <c r="C12" s="108">
        <v>1</v>
      </c>
      <c r="D12" s="108">
        <f>C12+1</f>
        <v>2</v>
      </c>
      <c r="E12" s="108">
        <f t="shared" ref="E12:U12" si="0">D12+1</f>
        <v>3</v>
      </c>
      <c r="F12" s="108">
        <f t="shared" si="0"/>
        <v>4</v>
      </c>
      <c r="G12" s="108">
        <f t="shared" si="0"/>
        <v>5</v>
      </c>
      <c r="H12" s="108">
        <f t="shared" si="0"/>
        <v>6</v>
      </c>
      <c r="I12" s="108">
        <f t="shared" si="0"/>
        <v>7</v>
      </c>
      <c r="J12" s="108">
        <f t="shared" si="0"/>
        <v>8</v>
      </c>
      <c r="K12" s="108">
        <f t="shared" si="0"/>
        <v>9</v>
      </c>
      <c r="L12" s="108">
        <f t="shared" si="0"/>
        <v>10</v>
      </c>
      <c r="M12" s="108">
        <f t="shared" si="0"/>
        <v>11</v>
      </c>
      <c r="N12" s="108">
        <f t="shared" si="0"/>
        <v>12</v>
      </c>
      <c r="O12" s="108">
        <f t="shared" si="0"/>
        <v>13</v>
      </c>
      <c r="P12" s="108">
        <f t="shared" si="0"/>
        <v>14</v>
      </c>
      <c r="Q12" s="108">
        <f t="shared" si="0"/>
        <v>15</v>
      </c>
      <c r="R12" s="108">
        <f t="shared" si="0"/>
        <v>16</v>
      </c>
      <c r="S12" s="108">
        <f t="shared" si="0"/>
        <v>17</v>
      </c>
      <c r="T12" s="108">
        <f t="shared" si="0"/>
        <v>18</v>
      </c>
      <c r="U12" s="108">
        <f t="shared" si="0"/>
        <v>19</v>
      </c>
      <c r="V12" s="109" t="s">
        <v>152</v>
      </c>
      <c r="W12" s="109" t="s">
        <v>153</v>
      </c>
      <c r="X12" s="108" t="s">
        <v>154</v>
      </c>
      <c r="Y12" s="108" t="s">
        <v>155</v>
      </c>
      <c r="Z12" s="108" t="s">
        <v>156</v>
      </c>
      <c r="AA12" s="108" t="s">
        <v>157</v>
      </c>
      <c r="AB12" s="108" t="s">
        <v>158</v>
      </c>
      <c r="AC12" s="108" t="s">
        <v>159</v>
      </c>
    </row>
    <row r="13" spans="1:30" s="116" customFormat="1" ht="21" customHeight="1">
      <c r="A13" s="111"/>
      <c r="B13" s="112" t="s">
        <v>110</v>
      </c>
      <c r="C13" s="113">
        <f t="shared" ref="C13:R13" si="1">C14+C67+C68+C69+C70+C71+C72+C73</f>
        <v>275507.64649100002</v>
      </c>
      <c r="D13" s="113">
        <f t="shared" si="1"/>
        <v>21494</v>
      </c>
      <c r="E13" s="113">
        <f t="shared" si="1"/>
        <v>186358.64649100002</v>
      </c>
      <c r="F13" s="113">
        <f t="shared" si="1"/>
        <v>0</v>
      </c>
      <c r="G13" s="113">
        <f t="shared" si="1"/>
        <v>0</v>
      </c>
      <c r="H13" s="113">
        <f t="shared" si="1"/>
        <v>32021</v>
      </c>
      <c r="I13" s="113">
        <f t="shared" si="1"/>
        <v>23560</v>
      </c>
      <c r="J13" s="113">
        <f t="shared" si="1"/>
        <v>8461</v>
      </c>
      <c r="K13" s="113">
        <f t="shared" si="1"/>
        <v>323411.58035999996</v>
      </c>
      <c r="L13" s="113">
        <f t="shared" si="1"/>
        <v>29049.722148999997</v>
      </c>
      <c r="M13" s="113">
        <f t="shared" si="1"/>
        <v>182184.03413799996</v>
      </c>
      <c r="N13" s="113">
        <f t="shared" si="1"/>
        <v>0</v>
      </c>
      <c r="O13" s="113">
        <f t="shared" si="1"/>
        <v>0</v>
      </c>
      <c r="P13" s="113">
        <f t="shared" si="1"/>
        <v>32091.530073000002</v>
      </c>
      <c r="Q13" s="113">
        <f t="shared" si="1"/>
        <v>23749.823922</v>
      </c>
      <c r="R13" s="113">
        <f t="shared" si="1"/>
        <v>8341.7061510000003</v>
      </c>
      <c r="S13" s="113">
        <v>46152.683000000005</v>
      </c>
      <c r="T13" s="113">
        <v>31469.201000000001</v>
      </c>
      <c r="U13" s="113">
        <v>2464.41</v>
      </c>
      <c r="V13" s="114">
        <f>IF(OR(K13=0,C13=0),"-",K13/C13)</f>
        <v>1.1738751518483348</v>
      </c>
      <c r="W13" s="114">
        <f>IF(OR(L13=0,D13=0),"-",L13/D13)</f>
        <v>1.3515270377314599</v>
      </c>
      <c r="X13" s="114">
        <f t="shared" ref="X13:AC28" si="2">IF(OR(M13=0,E13=0),"-",M13/E13)</f>
        <v>0.97759904124866204</v>
      </c>
      <c r="Y13" s="114" t="str">
        <f t="shared" si="2"/>
        <v>-</v>
      </c>
      <c r="Z13" s="114" t="str">
        <f t="shared" si="2"/>
        <v>-</v>
      </c>
      <c r="AA13" s="114">
        <f t="shared" si="2"/>
        <v>1.0022026193123263</v>
      </c>
      <c r="AB13" s="114">
        <f t="shared" si="2"/>
        <v>1.0080570425297113</v>
      </c>
      <c r="AC13" s="114">
        <f t="shared" si="2"/>
        <v>0.98590073880156015</v>
      </c>
      <c r="AD13" s="115">
        <f>R13-8823.46227</f>
        <v>-481.75611899999967</v>
      </c>
    </row>
    <row r="14" spans="1:30" s="116" customFormat="1" ht="21" customHeight="1">
      <c r="A14" s="117" t="s">
        <v>43</v>
      </c>
      <c r="B14" s="118" t="s">
        <v>112</v>
      </c>
      <c r="C14" s="119">
        <f>SUM(C15:C66)</f>
        <v>239873.64649100002</v>
      </c>
      <c r="D14" s="119">
        <f t="shared" ref="D14:U14" si="3">SUM(D15:D66)</f>
        <v>21494</v>
      </c>
      <c r="E14" s="119">
        <f t="shared" si="3"/>
        <v>186358.64649100002</v>
      </c>
      <c r="F14" s="119">
        <f t="shared" si="3"/>
        <v>0</v>
      </c>
      <c r="G14" s="119">
        <f t="shared" si="3"/>
        <v>0</v>
      </c>
      <c r="H14" s="119">
        <f t="shared" si="3"/>
        <v>32021</v>
      </c>
      <c r="I14" s="119">
        <f t="shared" si="3"/>
        <v>23560</v>
      </c>
      <c r="J14" s="119">
        <f t="shared" si="3"/>
        <v>8461</v>
      </c>
      <c r="K14" s="119">
        <f t="shared" si="3"/>
        <v>243325.28635999997</v>
      </c>
      <c r="L14" s="119">
        <f t="shared" si="3"/>
        <v>29049.722148999997</v>
      </c>
      <c r="M14" s="119">
        <f t="shared" si="3"/>
        <v>182184.03413799996</v>
      </c>
      <c r="N14" s="119">
        <f t="shared" si="3"/>
        <v>0</v>
      </c>
      <c r="O14" s="119">
        <f t="shared" si="3"/>
        <v>0</v>
      </c>
      <c r="P14" s="119">
        <f t="shared" si="3"/>
        <v>32091.530073000002</v>
      </c>
      <c r="Q14" s="119">
        <f t="shared" si="3"/>
        <v>23749.823922</v>
      </c>
      <c r="R14" s="119">
        <f t="shared" si="3"/>
        <v>8341.7061510000003</v>
      </c>
      <c r="S14" s="119">
        <f t="shared" si="3"/>
        <v>0</v>
      </c>
      <c r="T14" s="119">
        <f t="shared" si="3"/>
        <v>0</v>
      </c>
      <c r="U14" s="119">
        <f t="shared" si="3"/>
        <v>0</v>
      </c>
      <c r="V14" s="114">
        <f t="shared" ref="V14:AC57" si="4">IF(OR(K14=0,C14=0),"-",K14/C14)</f>
        <v>1.0143894084218603</v>
      </c>
      <c r="W14" s="114">
        <f t="shared" si="4"/>
        <v>1.3515270377314599</v>
      </c>
      <c r="X14" s="114">
        <f t="shared" si="2"/>
        <v>0.97759904124866204</v>
      </c>
      <c r="Y14" s="114" t="str">
        <f t="shared" si="2"/>
        <v>-</v>
      </c>
      <c r="Z14" s="114" t="str">
        <f t="shared" si="2"/>
        <v>-</v>
      </c>
      <c r="AA14" s="114">
        <f t="shared" si="2"/>
        <v>1.0022026193123263</v>
      </c>
      <c r="AB14" s="114">
        <f t="shared" si="2"/>
        <v>1.0080570425297113</v>
      </c>
      <c r="AC14" s="114">
        <f t="shared" si="2"/>
        <v>0.98590073880156015</v>
      </c>
    </row>
    <row r="15" spans="1:30" s="116" customFormat="1" ht="21" customHeight="1">
      <c r="A15" s="120">
        <v>1</v>
      </c>
      <c r="B15" s="121" t="s">
        <v>160</v>
      </c>
      <c r="C15" s="122">
        <v>6255.3227020000004</v>
      </c>
      <c r="D15" s="122">
        <v>0</v>
      </c>
      <c r="E15" s="122">
        <v>6255.3227020000004</v>
      </c>
      <c r="F15" s="122">
        <v>0</v>
      </c>
      <c r="G15" s="122">
        <v>0</v>
      </c>
      <c r="H15" s="122">
        <v>0</v>
      </c>
      <c r="I15" s="122">
        <v>0</v>
      </c>
      <c r="J15" s="122">
        <v>0</v>
      </c>
      <c r="K15" s="122">
        <v>6184.6892619999999</v>
      </c>
      <c r="L15" s="122">
        <v>0</v>
      </c>
      <c r="M15" s="122">
        <v>6184.6892619999999</v>
      </c>
      <c r="N15" s="122">
        <v>0</v>
      </c>
      <c r="O15" s="122">
        <v>0</v>
      </c>
      <c r="P15" s="122">
        <v>0</v>
      </c>
      <c r="Q15" s="122">
        <v>0</v>
      </c>
      <c r="R15" s="122">
        <v>0</v>
      </c>
      <c r="S15" s="122">
        <v>0</v>
      </c>
      <c r="T15" s="122">
        <v>0</v>
      </c>
      <c r="U15" s="122">
        <v>0</v>
      </c>
      <c r="V15" s="123">
        <f t="shared" si="4"/>
        <v>0.98870826600561834</v>
      </c>
      <c r="W15" s="123" t="str">
        <f t="shared" si="4"/>
        <v>-</v>
      </c>
      <c r="X15" s="123">
        <f t="shared" si="2"/>
        <v>0.98870826600561834</v>
      </c>
      <c r="Y15" s="123" t="str">
        <f t="shared" si="2"/>
        <v>-</v>
      </c>
      <c r="Z15" s="123" t="str">
        <f t="shared" si="2"/>
        <v>-</v>
      </c>
      <c r="AA15" s="123" t="str">
        <f t="shared" si="2"/>
        <v>-</v>
      </c>
      <c r="AB15" s="123" t="str">
        <f t="shared" si="2"/>
        <v>-</v>
      </c>
      <c r="AC15" s="123" t="str">
        <f t="shared" si="2"/>
        <v>-</v>
      </c>
    </row>
    <row r="16" spans="1:30" s="116" customFormat="1" ht="21" customHeight="1">
      <c r="A16" s="120">
        <v>2</v>
      </c>
      <c r="B16" s="121" t="s">
        <v>161</v>
      </c>
      <c r="C16" s="122">
        <v>196</v>
      </c>
      <c r="D16" s="122">
        <v>0</v>
      </c>
      <c r="E16" s="122">
        <v>196</v>
      </c>
      <c r="F16" s="122">
        <v>0</v>
      </c>
      <c r="G16" s="122">
        <v>0</v>
      </c>
      <c r="H16" s="122">
        <v>0</v>
      </c>
      <c r="I16" s="122">
        <v>0</v>
      </c>
      <c r="J16" s="122">
        <v>0</v>
      </c>
      <c r="K16" s="122">
        <v>196</v>
      </c>
      <c r="L16" s="122">
        <v>0</v>
      </c>
      <c r="M16" s="122">
        <v>196</v>
      </c>
      <c r="N16" s="122">
        <v>0</v>
      </c>
      <c r="O16" s="122">
        <v>0</v>
      </c>
      <c r="P16" s="122">
        <v>0</v>
      </c>
      <c r="Q16" s="122">
        <v>0</v>
      </c>
      <c r="R16" s="122">
        <v>0</v>
      </c>
      <c r="S16" s="122">
        <v>0</v>
      </c>
      <c r="T16" s="122">
        <v>0</v>
      </c>
      <c r="U16" s="122">
        <v>0</v>
      </c>
      <c r="V16" s="123">
        <f t="shared" si="4"/>
        <v>1</v>
      </c>
      <c r="W16" s="123" t="str">
        <f t="shared" si="4"/>
        <v>-</v>
      </c>
      <c r="X16" s="123">
        <f t="shared" si="2"/>
        <v>1</v>
      </c>
      <c r="Y16" s="123" t="str">
        <f t="shared" si="2"/>
        <v>-</v>
      </c>
      <c r="Z16" s="123" t="str">
        <f t="shared" si="2"/>
        <v>-</v>
      </c>
      <c r="AA16" s="123" t="str">
        <f t="shared" si="2"/>
        <v>-</v>
      </c>
      <c r="AB16" s="123" t="str">
        <f t="shared" si="2"/>
        <v>-</v>
      </c>
      <c r="AC16" s="123" t="str">
        <f t="shared" si="2"/>
        <v>-</v>
      </c>
    </row>
    <row r="17" spans="1:29" s="116" customFormat="1" ht="21" customHeight="1">
      <c r="A17" s="120">
        <v>3</v>
      </c>
      <c r="B17" s="121" t="s">
        <v>162</v>
      </c>
      <c r="C17" s="122">
        <v>10294.318558999999</v>
      </c>
      <c r="D17" s="122">
        <v>0</v>
      </c>
      <c r="E17" s="122">
        <v>10294.318558999999</v>
      </c>
      <c r="F17" s="122">
        <v>0</v>
      </c>
      <c r="G17" s="122">
        <v>0</v>
      </c>
      <c r="H17" s="122">
        <v>0</v>
      </c>
      <c r="I17" s="122">
        <v>0</v>
      </c>
      <c r="J17" s="122">
        <v>0</v>
      </c>
      <c r="K17" s="122">
        <v>8244.5208999999995</v>
      </c>
      <c r="L17" s="122">
        <v>25.001100999999998</v>
      </c>
      <c r="M17" s="122">
        <v>8219.5197989999997</v>
      </c>
      <c r="N17" s="122">
        <v>0</v>
      </c>
      <c r="O17" s="122">
        <v>0</v>
      </c>
      <c r="P17" s="122">
        <v>0</v>
      </c>
      <c r="Q17" s="122">
        <v>0</v>
      </c>
      <c r="R17" s="122">
        <v>0</v>
      </c>
      <c r="S17" s="122">
        <v>0</v>
      </c>
      <c r="T17" s="122">
        <v>0</v>
      </c>
      <c r="U17" s="122">
        <v>0</v>
      </c>
      <c r="V17" s="123">
        <f t="shared" si="4"/>
        <v>0.80088068508352828</v>
      </c>
      <c r="W17" s="123" t="str">
        <f t="shared" si="4"/>
        <v>-</v>
      </c>
      <c r="X17" s="123">
        <f t="shared" si="2"/>
        <v>0.79845205410065068</v>
      </c>
      <c r="Y17" s="123" t="str">
        <f t="shared" si="2"/>
        <v>-</v>
      </c>
      <c r="Z17" s="123" t="str">
        <f t="shared" si="2"/>
        <v>-</v>
      </c>
      <c r="AA17" s="123" t="str">
        <f t="shared" si="2"/>
        <v>-</v>
      </c>
      <c r="AB17" s="123" t="str">
        <f t="shared" si="2"/>
        <v>-</v>
      </c>
      <c r="AC17" s="123" t="str">
        <f t="shared" si="2"/>
        <v>-</v>
      </c>
    </row>
    <row r="18" spans="1:29" s="116" customFormat="1" ht="21" customHeight="1">
      <c r="A18" s="120">
        <v>4</v>
      </c>
      <c r="B18" s="121" t="s">
        <v>163</v>
      </c>
      <c r="C18" s="122">
        <v>107949.9586</v>
      </c>
      <c r="D18" s="122">
        <v>0</v>
      </c>
      <c r="E18" s="122">
        <v>107949.9586</v>
      </c>
      <c r="F18" s="122">
        <v>0</v>
      </c>
      <c r="G18" s="122">
        <v>0</v>
      </c>
      <c r="H18" s="122">
        <v>0</v>
      </c>
      <c r="I18" s="122">
        <v>0</v>
      </c>
      <c r="J18" s="122">
        <v>0</v>
      </c>
      <c r="K18" s="122">
        <v>107495.881526</v>
      </c>
      <c r="L18" s="122">
        <v>0</v>
      </c>
      <c r="M18" s="122">
        <v>107495.881526</v>
      </c>
      <c r="N18" s="122">
        <v>0</v>
      </c>
      <c r="O18" s="122">
        <v>0</v>
      </c>
      <c r="P18" s="122">
        <v>0</v>
      </c>
      <c r="Q18" s="122">
        <v>0</v>
      </c>
      <c r="R18" s="122">
        <v>0</v>
      </c>
      <c r="S18" s="122">
        <v>0</v>
      </c>
      <c r="T18" s="122">
        <v>0</v>
      </c>
      <c r="U18" s="122">
        <v>0</v>
      </c>
      <c r="V18" s="123">
        <f t="shared" si="4"/>
        <v>0.99579363364387619</v>
      </c>
      <c r="W18" s="123" t="str">
        <f t="shared" si="4"/>
        <v>-</v>
      </c>
      <c r="X18" s="123">
        <f t="shared" si="2"/>
        <v>0.99579363364387619</v>
      </c>
      <c r="Y18" s="123" t="str">
        <f t="shared" si="2"/>
        <v>-</v>
      </c>
      <c r="Z18" s="123" t="str">
        <f t="shared" si="2"/>
        <v>-</v>
      </c>
      <c r="AA18" s="123" t="str">
        <f t="shared" si="2"/>
        <v>-</v>
      </c>
      <c r="AB18" s="123" t="str">
        <f t="shared" si="2"/>
        <v>-</v>
      </c>
      <c r="AC18" s="123" t="str">
        <f t="shared" si="2"/>
        <v>-</v>
      </c>
    </row>
    <row r="19" spans="1:29" s="116" customFormat="1" ht="21" customHeight="1">
      <c r="A19" s="120">
        <v>5</v>
      </c>
      <c r="B19" s="121" t="s">
        <v>164</v>
      </c>
      <c r="C19" s="122">
        <v>1910.3259999999998</v>
      </c>
      <c r="D19" s="122">
        <v>0</v>
      </c>
      <c r="E19" s="122">
        <v>1910.3259999999998</v>
      </c>
      <c r="F19" s="122">
        <v>0</v>
      </c>
      <c r="G19" s="122">
        <v>0</v>
      </c>
      <c r="H19" s="122">
        <v>0</v>
      </c>
      <c r="I19" s="122">
        <v>0</v>
      </c>
      <c r="J19" s="122">
        <v>0</v>
      </c>
      <c r="K19" s="122">
        <v>1843.2419420000001</v>
      </c>
      <c r="L19" s="122">
        <v>0</v>
      </c>
      <c r="M19" s="122">
        <v>1843.2419420000001</v>
      </c>
      <c r="N19" s="122">
        <v>0</v>
      </c>
      <c r="O19" s="122">
        <v>0</v>
      </c>
      <c r="P19" s="122">
        <v>0</v>
      </c>
      <c r="Q19" s="122">
        <v>0</v>
      </c>
      <c r="R19" s="122">
        <v>0</v>
      </c>
      <c r="S19" s="122">
        <v>0</v>
      </c>
      <c r="T19" s="122">
        <v>0</v>
      </c>
      <c r="U19" s="122">
        <v>0</v>
      </c>
      <c r="V19" s="123">
        <f t="shared" si="4"/>
        <v>0.96488345025927524</v>
      </c>
      <c r="W19" s="123" t="str">
        <f t="shared" si="4"/>
        <v>-</v>
      </c>
      <c r="X19" s="123">
        <f t="shared" si="2"/>
        <v>0.96488345025927524</v>
      </c>
      <c r="Y19" s="123" t="str">
        <f t="shared" si="2"/>
        <v>-</v>
      </c>
      <c r="Z19" s="123" t="str">
        <f t="shared" si="2"/>
        <v>-</v>
      </c>
      <c r="AA19" s="123" t="str">
        <f t="shared" si="2"/>
        <v>-</v>
      </c>
      <c r="AB19" s="123" t="str">
        <f t="shared" si="2"/>
        <v>-</v>
      </c>
      <c r="AC19" s="123" t="str">
        <f t="shared" si="2"/>
        <v>-</v>
      </c>
    </row>
    <row r="20" spans="1:29" s="116" customFormat="1" ht="21" customHeight="1">
      <c r="A20" s="120">
        <v>6</v>
      </c>
      <c r="B20" s="121" t="s">
        <v>165</v>
      </c>
      <c r="C20" s="122">
        <v>8980.3922000000002</v>
      </c>
      <c r="D20" s="122">
        <v>0</v>
      </c>
      <c r="E20" s="122">
        <v>8501.8260000000009</v>
      </c>
      <c r="F20" s="122">
        <v>0</v>
      </c>
      <c r="G20" s="122">
        <v>0</v>
      </c>
      <c r="H20" s="122">
        <v>478.56619999999998</v>
      </c>
      <c r="I20" s="122">
        <v>0</v>
      </c>
      <c r="J20" s="122">
        <v>478.56619999999998</v>
      </c>
      <c r="K20" s="122">
        <v>7790.723919</v>
      </c>
      <c r="L20" s="122">
        <v>0</v>
      </c>
      <c r="M20" s="122">
        <v>7355.3409190000002</v>
      </c>
      <c r="N20" s="122">
        <v>0</v>
      </c>
      <c r="O20" s="122">
        <v>0</v>
      </c>
      <c r="P20" s="122">
        <v>435.38300000000004</v>
      </c>
      <c r="Q20" s="122">
        <v>0</v>
      </c>
      <c r="R20" s="122">
        <v>435.38300000000004</v>
      </c>
      <c r="S20" s="122">
        <v>0</v>
      </c>
      <c r="T20" s="122">
        <v>0</v>
      </c>
      <c r="U20" s="122">
        <v>0</v>
      </c>
      <c r="V20" s="123">
        <f t="shared" si="4"/>
        <v>0.86752602174769156</v>
      </c>
      <c r="W20" s="123" t="str">
        <f t="shared" si="4"/>
        <v>-</v>
      </c>
      <c r="X20" s="123">
        <f t="shared" si="2"/>
        <v>0.86514837153806712</v>
      </c>
      <c r="Y20" s="123" t="str">
        <f t="shared" si="2"/>
        <v>-</v>
      </c>
      <c r="Z20" s="123" t="str">
        <f t="shared" si="2"/>
        <v>-</v>
      </c>
      <c r="AA20" s="123">
        <f t="shared" si="2"/>
        <v>0.90976546191519592</v>
      </c>
      <c r="AB20" s="123" t="str">
        <f t="shared" si="2"/>
        <v>-</v>
      </c>
      <c r="AC20" s="123">
        <f t="shared" si="2"/>
        <v>0.90976546191519592</v>
      </c>
    </row>
    <row r="21" spans="1:29" s="116" customFormat="1" ht="21" customHeight="1">
      <c r="A21" s="120">
        <v>7</v>
      </c>
      <c r="B21" s="121" t="s">
        <v>166</v>
      </c>
      <c r="C21" s="122">
        <v>1577.306</v>
      </c>
      <c r="D21" s="122">
        <v>0</v>
      </c>
      <c r="E21" s="122">
        <v>1577.306</v>
      </c>
      <c r="F21" s="122">
        <v>0</v>
      </c>
      <c r="G21" s="122">
        <v>0</v>
      </c>
      <c r="H21" s="122">
        <v>0</v>
      </c>
      <c r="I21" s="122">
        <v>0</v>
      </c>
      <c r="J21" s="122">
        <v>0</v>
      </c>
      <c r="K21" s="122">
        <v>1550.814582</v>
      </c>
      <c r="L21" s="122">
        <v>0</v>
      </c>
      <c r="M21" s="122">
        <v>1550.814582</v>
      </c>
      <c r="N21" s="122">
        <v>0</v>
      </c>
      <c r="O21" s="122">
        <v>0</v>
      </c>
      <c r="P21" s="122">
        <v>0</v>
      </c>
      <c r="Q21" s="122">
        <v>0</v>
      </c>
      <c r="R21" s="122">
        <v>0</v>
      </c>
      <c r="S21" s="122">
        <v>0</v>
      </c>
      <c r="T21" s="122">
        <v>0</v>
      </c>
      <c r="U21" s="122">
        <v>0</v>
      </c>
      <c r="V21" s="123">
        <f t="shared" si="4"/>
        <v>0.98320464259947016</v>
      </c>
      <c r="W21" s="123" t="str">
        <f t="shared" si="4"/>
        <v>-</v>
      </c>
      <c r="X21" s="123">
        <f t="shared" si="2"/>
        <v>0.98320464259947016</v>
      </c>
      <c r="Y21" s="123" t="str">
        <f t="shared" si="2"/>
        <v>-</v>
      </c>
      <c r="Z21" s="123" t="str">
        <f t="shared" si="2"/>
        <v>-</v>
      </c>
      <c r="AA21" s="123" t="str">
        <f t="shared" si="2"/>
        <v>-</v>
      </c>
      <c r="AB21" s="123" t="str">
        <f t="shared" si="2"/>
        <v>-</v>
      </c>
      <c r="AC21" s="123" t="str">
        <f t="shared" si="2"/>
        <v>-</v>
      </c>
    </row>
    <row r="22" spans="1:29" s="116" customFormat="1" ht="21" customHeight="1">
      <c r="A22" s="120">
        <v>8</v>
      </c>
      <c r="B22" s="121" t="s">
        <v>167</v>
      </c>
      <c r="C22" s="122">
        <v>499.34699999999998</v>
      </c>
      <c r="D22" s="122">
        <v>0</v>
      </c>
      <c r="E22" s="122">
        <v>499.34699999999998</v>
      </c>
      <c r="F22" s="122">
        <v>0</v>
      </c>
      <c r="G22" s="122">
        <v>0</v>
      </c>
      <c r="H22" s="122">
        <v>0</v>
      </c>
      <c r="I22" s="122">
        <v>0</v>
      </c>
      <c r="J22" s="122">
        <v>0</v>
      </c>
      <c r="K22" s="122">
        <v>496.20943499999998</v>
      </c>
      <c r="L22" s="122">
        <v>0</v>
      </c>
      <c r="M22" s="122">
        <v>496.20943499999998</v>
      </c>
      <c r="N22" s="122">
        <v>0</v>
      </c>
      <c r="O22" s="122">
        <v>0</v>
      </c>
      <c r="P22" s="122">
        <v>0</v>
      </c>
      <c r="Q22" s="122">
        <v>0</v>
      </c>
      <c r="R22" s="122">
        <v>0</v>
      </c>
      <c r="S22" s="122">
        <v>0</v>
      </c>
      <c r="T22" s="122">
        <v>0</v>
      </c>
      <c r="U22" s="122">
        <v>0</v>
      </c>
      <c r="V22" s="123">
        <f t="shared" si="4"/>
        <v>0.99371666396313585</v>
      </c>
      <c r="W22" s="123" t="str">
        <f t="shared" si="4"/>
        <v>-</v>
      </c>
      <c r="X22" s="123">
        <f t="shared" si="2"/>
        <v>0.99371666396313585</v>
      </c>
      <c r="Y22" s="123" t="str">
        <f t="shared" si="2"/>
        <v>-</v>
      </c>
      <c r="Z22" s="123" t="str">
        <f t="shared" si="2"/>
        <v>-</v>
      </c>
      <c r="AA22" s="123" t="str">
        <f t="shared" si="2"/>
        <v>-</v>
      </c>
      <c r="AB22" s="123" t="str">
        <f t="shared" si="2"/>
        <v>-</v>
      </c>
      <c r="AC22" s="123" t="str">
        <f t="shared" si="2"/>
        <v>-</v>
      </c>
    </row>
    <row r="23" spans="1:29" s="116" customFormat="1" ht="21" customHeight="1">
      <c r="A23" s="120">
        <v>9</v>
      </c>
      <c r="B23" s="121" t="s">
        <v>168</v>
      </c>
      <c r="C23" s="122">
        <v>943.3</v>
      </c>
      <c r="D23" s="122">
        <v>0</v>
      </c>
      <c r="E23" s="122">
        <v>943.3</v>
      </c>
      <c r="F23" s="122">
        <v>0</v>
      </c>
      <c r="G23" s="122">
        <v>0</v>
      </c>
      <c r="H23" s="122">
        <v>0</v>
      </c>
      <c r="I23" s="122">
        <v>0</v>
      </c>
      <c r="J23" s="122">
        <v>0</v>
      </c>
      <c r="K23" s="122">
        <v>854.15015400000004</v>
      </c>
      <c r="L23" s="122">
        <v>0</v>
      </c>
      <c r="M23" s="122">
        <v>854.15015400000004</v>
      </c>
      <c r="N23" s="122">
        <v>0</v>
      </c>
      <c r="O23" s="122">
        <v>0</v>
      </c>
      <c r="P23" s="122">
        <v>0</v>
      </c>
      <c r="Q23" s="122">
        <v>0</v>
      </c>
      <c r="R23" s="122">
        <v>0</v>
      </c>
      <c r="S23" s="122">
        <v>0</v>
      </c>
      <c r="T23" s="122">
        <v>0</v>
      </c>
      <c r="U23" s="122">
        <v>0</v>
      </c>
      <c r="V23" s="123">
        <f t="shared" si="4"/>
        <v>0.90549152337538441</v>
      </c>
      <c r="W23" s="123" t="str">
        <f t="shared" si="4"/>
        <v>-</v>
      </c>
      <c r="X23" s="123">
        <f t="shared" si="2"/>
        <v>0.90549152337538441</v>
      </c>
      <c r="Y23" s="123" t="str">
        <f t="shared" si="2"/>
        <v>-</v>
      </c>
      <c r="Z23" s="123" t="str">
        <f t="shared" si="2"/>
        <v>-</v>
      </c>
      <c r="AA23" s="123" t="str">
        <f t="shared" si="2"/>
        <v>-</v>
      </c>
      <c r="AB23" s="123" t="str">
        <f t="shared" si="2"/>
        <v>-</v>
      </c>
      <c r="AC23" s="123" t="str">
        <f t="shared" si="2"/>
        <v>-</v>
      </c>
    </row>
    <row r="24" spans="1:29" s="116" customFormat="1" ht="21" customHeight="1">
      <c r="A24" s="120">
        <v>10</v>
      </c>
      <c r="B24" s="121" t="s">
        <v>169</v>
      </c>
      <c r="C24" s="122">
        <v>5006</v>
      </c>
      <c r="D24" s="122">
        <v>0</v>
      </c>
      <c r="E24" s="122">
        <v>5006</v>
      </c>
      <c r="F24" s="122">
        <v>0</v>
      </c>
      <c r="G24" s="122">
        <v>0</v>
      </c>
      <c r="H24" s="122">
        <v>0</v>
      </c>
      <c r="I24" s="122">
        <v>0</v>
      </c>
      <c r="J24" s="122">
        <v>0</v>
      </c>
      <c r="K24" s="122">
        <v>4961.7231599999996</v>
      </c>
      <c r="L24" s="122">
        <v>0</v>
      </c>
      <c r="M24" s="122">
        <v>4961.7231599999996</v>
      </c>
      <c r="N24" s="122">
        <v>0</v>
      </c>
      <c r="O24" s="122">
        <v>0</v>
      </c>
      <c r="P24" s="122">
        <v>0</v>
      </c>
      <c r="Q24" s="122">
        <v>0</v>
      </c>
      <c r="R24" s="122">
        <v>0</v>
      </c>
      <c r="S24" s="122">
        <v>0</v>
      </c>
      <c r="T24" s="122">
        <v>0</v>
      </c>
      <c r="U24" s="122">
        <v>0</v>
      </c>
      <c r="V24" s="123">
        <f t="shared" si="4"/>
        <v>0.99115524570515368</v>
      </c>
      <c r="W24" s="123" t="str">
        <f t="shared" si="4"/>
        <v>-</v>
      </c>
      <c r="X24" s="123">
        <f t="shared" si="2"/>
        <v>0.99115524570515368</v>
      </c>
      <c r="Y24" s="123" t="str">
        <f t="shared" si="2"/>
        <v>-</v>
      </c>
      <c r="Z24" s="123" t="str">
        <f t="shared" si="2"/>
        <v>-</v>
      </c>
      <c r="AA24" s="123" t="str">
        <f t="shared" si="2"/>
        <v>-</v>
      </c>
      <c r="AB24" s="123" t="str">
        <f t="shared" si="2"/>
        <v>-</v>
      </c>
      <c r="AC24" s="123" t="str">
        <f t="shared" si="2"/>
        <v>-</v>
      </c>
    </row>
    <row r="25" spans="1:29" s="116" customFormat="1" ht="21" customHeight="1">
      <c r="A25" s="120">
        <v>11</v>
      </c>
      <c r="B25" s="121" t="s">
        <v>170</v>
      </c>
      <c r="C25" s="122">
        <v>2865.75</v>
      </c>
      <c r="D25" s="122">
        <v>0</v>
      </c>
      <c r="E25" s="122">
        <v>2865.75</v>
      </c>
      <c r="F25" s="122">
        <v>0</v>
      </c>
      <c r="G25" s="122">
        <v>0</v>
      </c>
      <c r="H25" s="122">
        <v>0</v>
      </c>
      <c r="I25" s="122">
        <v>0</v>
      </c>
      <c r="J25" s="122">
        <v>0</v>
      </c>
      <c r="K25" s="122">
        <v>2837.6597270000002</v>
      </c>
      <c r="L25" s="122">
        <v>0</v>
      </c>
      <c r="M25" s="122">
        <v>2837.6597270000002</v>
      </c>
      <c r="N25" s="122">
        <v>0</v>
      </c>
      <c r="O25" s="122">
        <v>0</v>
      </c>
      <c r="P25" s="122">
        <v>0</v>
      </c>
      <c r="Q25" s="122">
        <v>0</v>
      </c>
      <c r="R25" s="122">
        <v>0</v>
      </c>
      <c r="S25" s="122">
        <v>0</v>
      </c>
      <c r="T25" s="122">
        <v>0</v>
      </c>
      <c r="U25" s="122">
        <v>0</v>
      </c>
      <c r="V25" s="123">
        <f t="shared" si="4"/>
        <v>0.99019793317630644</v>
      </c>
      <c r="W25" s="123" t="str">
        <f t="shared" si="4"/>
        <v>-</v>
      </c>
      <c r="X25" s="123">
        <f t="shared" si="2"/>
        <v>0.99019793317630644</v>
      </c>
      <c r="Y25" s="123" t="str">
        <f t="shared" si="2"/>
        <v>-</v>
      </c>
      <c r="Z25" s="123" t="str">
        <f t="shared" si="2"/>
        <v>-</v>
      </c>
      <c r="AA25" s="123" t="str">
        <f t="shared" si="2"/>
        <v>-</v>
      </c>
      <c r="AB25" s="123" t="str">
        <f t="shared" si="2"/>
        <v>-</v>
      </c>
      <c r="AC25" s="123" t="str">
        <f t="shared" si="2"/>
        <v>-</v>
      </c>
    </row>
    <row r="26" spans="1:29" s="116" customFormat="1" ht="21" customHeight="1">
      <c r="A26" s="120">
        <v>12</v>
      </c>
      <c r="B26" s="121" t="s">
        <v>171</v>
      </c>
      <c r="C26" s="122">
        <v>0</v>
      </c>
      <c r="D26" s="122">
        <v>0</v>
      </c>
      <c r="E26" s="122">
        <v>0</v>
      </c>
      <c r="F26" s="122">
        <v>0</v>
      </c>
      <c r="G26" s="122">
        <v>0</v>
      </c>
      <c r="H26" s="122">
        <v>0</v>
      </c>
      <c r="I26" s="122">
        <v>0</v>
      </c>
      <c r="J26" s="122">
        <v>0</v>
      </c>
      <c r="K26" s="122">
        <v>0</v>
      </c>
      <c r="L26" s="122">
        <v>0</v>
      </c>
      <c r="M26" s="122">
        <v>0</v>
      </c>
      <c r="N26" s="122">
        <v>0</v>
      </c>
      <c r="O26" s="122">
        <v>0</v>
      </c>
      <c r="P26" s="122">
        <v>0</v>
      </c>
      <c r="Q26" s="122">
        <v>0</v>
      </c>
      <c r="R26" s="122">
        <v>0</v>
      </c>
      <c r="S26" s="122">
        <v>0</v>
      </c>
      <c r="T26" s="122">
        <v>0</v>
      </c>
      <c r="U26" s="122">
        <v>0</v>
      </c>
      <c r="V26" s="123" t="str">
        <f t="shared" si="4"/>
        <v>-</v>
      </c>
      <c r="W26" s="123" t="str">
        <f t="shared" si="4"/>
        <v>-</v>
      </c>
      <c r="X26" s="123" t="str">
        <f t="shared" si="2"/>
        <v>-</v>
      </c>
      <c r="Y26" s="123" t="str">
        <f t="shared" si="2"/>
        <v>-</v>
      </c>
      <c r="Z26" s="123" t="str">
        <f t="shared" si="2"/>
        <v>-</v>
      </c>
      <c r="AA26" s="123" t="str">
        <f t="shared" si="2"/>
        <v>-</v>
      </c>
      <c r="AB26" s="123" t="str">
        <f t="shared" si="2"/>
        <v>-</v>
      </c>
      <c r="AC26" s="123" t="str">
        <f t="shared" si="2"/>
        <v>-</v>
      </c>
    </row>
    <row r="27" spans="1:29" s="116" customFormat="1" ht="21" customHeight="1">
      <c r="A27" s="120">
        <v>13</v>
      </c>
      <c r="B27" s="121" t="s">
        <v>172</v>
      </c>
      <c r="C27" s="122">
        <v>5773.01</v>
      </c>
      <c r="D27" s="122">
        <v>50</v>
      </c>
      <c r="E27" s="122">
        <v>5723.01</v>
      </c>
      <c r="F27" s="122">
        <v>0</v>
      </c>
      <c r="G27" s="122">
        <v>0</v>
      </c>
      <c r="H27" s="122">
        <v>0</v>
      </c>
      <c r="I27" s="122">
        <v>0</v>
      </c>
      <c r="J27" s="122">
        <v>0</v>
      </c>
      <c r="K27" s="122">
        <v>13270.612741000001</v>
      </c>
      <c r="L27" s="122">
        <v>7083.1181049999996</v>
      </c>
      <c r="M27" s="122">
        <v>5699.4946360000004</v>
      </c>
      <c r="N27" s="122">
        <v>0</v>
      </c>
      <c r="O27" s="122">
        <v>0</v>
      </c>
      <c r="P27" s="122">
        <v>488</v>
      </c>
      <c r="Q27" s="122">
        <v>488</v>
      </c>
      <c r="R27" s="122">
        <v>0</v>
      </c>
      <c r="S27" s="122">
        <v>0</v>
      </c>
      <c r="T27" s="122">
        <v>0</v>
      </c>
      <c r="U27" s="122"/>
      <c r="V27" s="123">
        <f t="shared" si="4"/>
        <v>2.2987337179391689</v>
      </c>
      <c r="W27" s="123">
        <f t="shared" si="4"/>
        <v>141.6623621</v>
      </c>
      <c r="X27" s="123">
        <f t="shared" si="2"/>
        <v>0.99589108458660747</v>
      </c>
      <c r="Y27" s="123" t="str">
        <f t="shared" si="2"/>
        <v>-</v>
      </c>
      <c r="Z27" s="123" t="str">
        <f t="shared" si="2"/>
        <v>-</v>
      </c>
      <c r="AA27" s="123" t="str">
        <f t="shared" si="2"/>
        <v>-</v>
      </c>
      <c r="AB27" s="123" t="str">
        <f t="shared" si="2"/>
        <v>-</v>
      </c>
      <c r="AC27" s="123" t="str">
        <f t="shared" si="2"/>
        <v>-</v>
      </c>
    </row>
    <row r="28" spans="1:29" s="116" customFormat="1" ht="21" customHeight="1">
      <c r="A28" s="120">
        <v>14</v>
      </c>
      <c r="B28" s="121" t="s">
        <v>173</v>
      </c>
      <c r="C28" s="122">
        <v>769.80489999999998</v>
      </c>
      <c r="D28" s="122">
        <v>0</v>
      </c>
      <c r="E28" s="122">
        <v>769.80489999999998</v>
      </c>
      <c r="F28" s="122">
        <v>0</v>
      </c>
      <c r="G28" s="122">
        <v>0</v>
      </c>
      <c r="H28" s="122">
        <v>0</v>
      </c>
      <c r="I28" s="122">
        <v>0</v>
      </c>
      <c r="J28" s="122">
        <v>0</v>
      </c>
      <c r="K28" s="122">
        <v>769.70489999999995</v>
      </c>
      <c r="L28" s="122">
        <v>0</v>
      </c>
      <c r="M28" s="122">
        <v>769.70489999999995</v>
      </c>
      <c r="N28" s="122">
        <v>0</v>
      </c>
      <c r="O28" s="122">
        <v>0</v>
      </c>
      <c r="P28" s="122">
        <v>0</v>
      </c>
      <c r="Q28" s="122">
        <v>0</v>
      </c>
      <c r="R28" s="122">
        <v>0</v>
      </c>
      <c r="S28" s="122">
        <v>0</v>
      </c>
      <c r="T28" s="122">
        <v>0</v>
      </c>
      <c r="U28" s="122">
        <v>0</v>
      </c>
      <c r="V28" s="123">
        <f t="shared" si="4"/>
        <v>0.99987009695573514</v>
      </c>
      <c r="W28" s="123" t="str">
        <f t="shared" si="4"/>
        <v>-</v>
      </c>
      <c r="X28" s="123">
        <f t="shared" si="2"/>
        <v>0.99987009695573514</v>
      </c>
      <c r="Y28" s="123" t="str">
        <f t="shared" si="2"/>
        <v>-</v>
      </c>
      <c r="Z28" s="123" t="str">
        <f t="shared" si="2"/>
        <v>-</v>
      </c>
      <c r="AA28" s="123" t="str">
        <f t="shared" si="2"/>
        <v>-</v>
      </c>
      <c r="AB28" s="123" t="str">
        <f t="shared" si="2"/>
        <v>-</v>
      </c>
      <c r="AC28" s="123" t="str">
        <f t="shared" si="2"/>
        <v>-</v>
      </c>
    </row>
    <row r="29" spans="1:29" s="116" customFormat="1" ht="21" customHeight="1">
      <c r="A29" s="120">
        <v>15</v>
      </c>
      <c r="B29" s="121" t="s">
        <v>174</v>
      </c>
      <c r="C29" s="122">
        <v>1323.422</v>
      </c>
      <c r="D29" s="122">
        <v>0</v>
      </c>
      <c r="E29" s="122">
        <v>1323.422</v>
      </c>
      <c r="F29" s="122">
        <v>0</v>
      </c>
      <c r="G29" s="122">
        <v>0</v>
      </c>
      <c r="H29" s="122">
        <v>0</v>
      </c>
      <c r="I29" s="122">
        <v>0</v>
      </c>
      <c r="J29" s="122">
        <v>0</v>
      </c>
      <c r="K29" s="122">
        <v>1323</v>
      </c>
      <c r="L29" s="122">
        <v>0</v>
      </c>
      <c r="M29" s="122">
        <v>1323</v>
      </c>
      <c r="N29" s="122">
        <v>0</v>
      </c>
      <c r="O29" s="122">
        <v>0</v>
      </c>
      <c r="P29" s="122">
        <v>0</v>
      </c>
      <c r="Q29" s="122">
        <v>0</v>
      </c>
      <c r="R29" s="122">
        <v>0</v>
      </c>
      <c r="S29" s="122">
        <v>0</v>
      </c>
      <c r="T29" s="122">
        <v>0</v>
      </c>
      <c r="U29" s="122">
        <v>0</v>
      </c>
      <c r="V29" s="123">
        <f t="shared" si="4"/>
        <v>0.99968112967745737</v>
      </c>
      <c r="W29" s="123" t="str">
        <f t="shared" si="4"/>
        <v>-</v>
      </c>
      <c r="X29" s="123">
        <f t="shared" si="4"/>
        <v>0.99968112967745737</v>
      </c>
      <c r="Y29" s="123" t="str">
        <f t="shared" si="4"/>
        <v>-</v>
      </c>
      <c r="Z29" s="123" t="str">
        <f t="shared" si="4"/>
        <v>-</v>
      </c>
      <c r="AA29" s="123" t="str">
        <f t="shared" si="4"/>
        <v>-</v>
      </c>
      <c r="AB29" s="123" t="str">
        <f t="shared" si="4"/>
        <v>-</v>
      </c>
      <c r="AC29" s="123" t="str">
        <f t="shared" si="4"/>
        <v>-</v>
      </c>
    </row>
    <row r="30" spans="1:29" s="116" customFormat="1" ht="21" customHeight="1">
      <c r="A30" s="120">
        <v>16</v>
      </c>
      <c r="B30" s="121" t="s">
        <v>175</v>
      </c>
      <c r="C30" s="122">
        <v>714.63699999999994</v>
      </c>
      <c r="D30" s="122">
        <v>0</v>
      </c>
      <c r="E30" s="122">
        <v>714.63699999999994</v>
      </c>
      <c r="F30" s="122">
        <v>0</v>
      </c>
      <c r="G30" s="122">
        <v>0</v>
      </c>
      <c r="H30" s="122">
        <v>0</v>
      </c>
      <c r="I30" s="122">
        <v>0</v>
      </c>
      <c r="J30" s="122">
        <v>0</v>
      </c>
      <c r="K30" s="122">
        <v>709.49032599999998</v>
      </c>
      <c r="L30" s="122">
        <v>0</v>
      </c>
      <c r="M30" s="122">
        <v>709.49032599999998</v>
      </c>
      <c r="N30" s="122">
        <v>0</v>
      </c>
      <c r="O30" s="122">
        <v>0</v>
      </c>
      <c r="P30" s="122">
        <v>0</v>
      </c>
      <c r="Q30" s="122">
        <v>0</v>
      </c>
      <c r="R30" s="122">
        <v>0</v>
      </c>
      <c r="S30" s="122">
        <v>0</v>
      </c>
      <c r="T30" s="122">
        <v>0</v>
      </c>
      <c r="U30" s="122">
        <v>0</v>
      </c>
      <c r="V30" s="123">
        <f t="shared" si="4"/>
        <v>0.9927981982461026</v>
      </c>
      <c r="W30" s="123" t="str">
        <f t="shared" si="4"/>
        <v>-</v>
      </c>
      <c r="X30" s="123">
        <f t="shared" si="4"/>
        <v>0.9927981982461026</v>
      </c>
      <c r="Y30" s="123" t="str">
        <f t="shared" si="4"/>
        <v>-</v>
      </c>
      <c r="Z30" s="123" t="str">
        <f t="shared" si="4"/>
        <v>-</v>
      </c>
      <c r="AA30" s="123" t="str">
        <f t="shared" si="4"/>
        <v>-</v>
      </c>
      <c r="AB30" s="123" t="str">
        <f t="shared" si="4"/>
        <v>-</v>
      </c>
      <c r="AC30" s="123" t="str">
        <f t="shared" si="4"/>
        <v>-</v>
      </c>
    </row>
    <row r="31" spans="1:29" s="116" customFormat="1" ht="21" customHeight="1">
      <c r="A31" s="120">
        <v>17</v>
      </c>
      <c r="B31" s="121" t="s">
        <v>176</v>
      </c>
      <c r="C31" s="122">
        <v>475</v>
      </c>
      <c r="D31" s="122">
        <v>0</v>
      </c>
      <c r="E31" s="122">
        <v>475</v>
      </c>
      <c r="F31" s="122">
        <v>0</v>
      </c>
      <c r="G31" s="122">
        <v>0</v>
      </c>
      <c r="H31" s="122">
        <v>0</v>
      </c>
      <c r="I31" s="122">
        <v>0</v>
      </c>
      <c r="J31" s="122">
        <v>0</v>
      </c>
      <c r="K31" s="122">
        <v>475</v>
      </c>
      <c r="L31" s="122">
        <v>0</v>
      </c>
      <c r="M31" s="122">
        <v>475</v>
      </c>
      <c r="N31" s="122">
        <v>0</v>
      </c>
      <c r="O31" s="122">
        <v>0</v>
      </c>
      <c r="P31" s="122">
        <v>0</v>
      </c>
      <c r="Q31" s="122">
        <v>0</v>
      </c>
      <c r="R31" s="122">
        <v>0</v>
      </c>
      <c r="S31" s="122">
        <v>0</v>
      </c>
      <c r="T31" s="122">
        <v>0</v>
      </c>
      <c r="U31" s="122">
        <v>0</v>
      </c>
      <c r="V31" s="123">
        <f t="shared" si="4"/>
        <v>1</v>
      </c>
      <c r="W31" s="123" t="str">
        <f t="shared" si="4"/>
        <v>-</v>
      </c>
      <c r="X31" s="123">
        <f t="shared" si="4"/>
        <v>1</v>
      </c>
      <c r="Y31" s="123" t="str">
        <f t="shared" si="4"/>
        <v>-</v>
      </c>
      <c r="Z31" s="123" t="str">
        <f t="shared" si="4"/>
        <v>-</v>
      </c>
      <c r="AA31" s="123" t="str">
        <f t="shared" si="4"/>
        <v>-</v>
      </c>
      <c r="AB31" s="123" t="str">
        <f t="shared" si="4"/>
        <v>-</v>
      </c>
      <c r="AC31" s="123" t="str">
        <f t="shared" si="4"/>
        <v>-</v>
      </c>
    </row>
    <row r="32" spans="1:29" s="116" customFormat="1" ht="21" customHeight="1">
      <c r="A32" s="120">
        <v>18</v>
      </c>
      <c r="B32" s="121" t="s">
        <v>177</v>
      </c>
      <c r="C32" s="122">
        <v>5202.9928</v>
      </c>
      <c r="D32" s="122">
        <v>0</v>
      </c>
      <c r="E32" s="122">
        <v>2659.5590000000002</v>
      </c>
      <c r="F32" s="122">
        <v>0</v>
      </c>
      <c r="G32" s="122">
        <v>0</v>
      </c>
      <c r="H32" s="122">
        <v>2543.4337999999998</v>
      </c>
      <c r="I32" s="122">
        <v>0</v>
      </c>
      <c r="J32" s="122">
        <v>2543.4337999999998</v>
      </c>
      <c r="K32" s="122">
        <v>5366.5209999999997</v>
      </c>
      <c r="L32" s="122">
        <v>246</v>
      </c>
      <c r="M32" s="122">
        <v>2628.6029999999996</v>
      </c>
      <c r="N32" s="122">
        <v>0</v>
      </c>
      <c r="O32" s="122">
        <v>0</v>
      </c>
      <c r="P32" s="122">
        <v>2491.9180000000001</v>
      </c>
      <c r="Q32" s="122">
        <v>0</v>
      </c>
      <c r="R32" s="122">
        <v>2491.9180000000001</v>
      </c>
      <c r="S32" s="122">
        <v>0</v>
      </c>
      <c r="T32" s="122">
        <v>0</v>
      </c>
      <c r="U32" s="122">
        <v>0</v>
      </c>
      <c r="V32" s="123">
        <f t="shared" si="4"/>
        <v>1.0314296418015416</v>
      </c>
      <c r="W32" s="123" t="str">
        <f t="shared" si="4"/>
        <v>-</v>
      </c>
      <c r="X32" s="123">
        <f t="shared" si="4"/>
        <v>0.98836047630452994</v>
      </c>
      <c r="Y32" s="123" t="str">
        <f t="shared" si="4"/>
        <v>-</v>
      </c>
      <c r="Z32" s="123" t="str">
        <f t="shared" si="4"/>
        <v>-</v>
      </c>
      <c r="AA32" s="123">
        <f t="shared" si="4"/>
        <v>0.97974557073197677</v>
      </c>
      <c r="AB32" s="123" t="str">
        <f t="shared" si="4"/>
        <v>-</v>
      </c>
      <c r="AC32" s="123">
        <f t="shared" si="4"/>
        <v>0.97974557073197677</v>
      </c>
    </row>
    <row r="33" spans="1:29" s="116" customFormat="1" ht="21" customHeight="1">
      <c r="A33" s="120">
        <v>19</v>
      </c>
      <c r="B33" s="121" t="s">
        <v>178</v>
      </c>
      <c r="C33" s="122">
        <v>0</v>
      </c>
      <c r="D33" s="122">
        <v>0</v>
      </c>
      <c r="E33" s="122">
        <v>0</v>
      </c>
      <c r="F33" s="122">
        <v>0</v>
      </c>
      <c r="G33" s="122">
        <v>0</v>
      </c>
      <c r="H33" s="122">
        <v>0</v>
      </c>
      <c r="I33" s="122">
        <v>0</v>
      </c>
      <c r="J33" s="122">
        <v>0</v>
      </c>
      <c r="K33" s="122">
        <v>0</v>
      </c>
      <c r="L33" s="122">
        <v>0</v>
      </c>
      <c r="M33" s="122">
        <v>0</v>
      </c>
      <c r="N33" s="122">
        <v>0</v>
      </c>
      <c r="O33" s="122">
        <v>0</v>
      </c>
      <c r="P33" s="122">
        <v>0</v>
      </c>
      <c r="Q33" s="122">
        <v>0</v>
      </c>
      <c r="R33" s="122">
        <v>0</v>
      </c>
      <c r="S33" s="122">
        <v>0</v>
      </c>
      <c r="T33" s="122">
        <v>0</v>
      </c>
      <c r="U33" s="122">
        <v>0</v>
      </c>
      <c r="V33" s="123" t="str">
        <f t="shared" si="4"/>
        <v>-</v>
      </c>
      <c r="W33" s="123" t="str">
        <f t="shared" si="4"/>
        <v>-</v>
      </c>
      <c r="X33" s="123" t="str">
        <f t="shared" si="4"/>
        <v>-</v>
      </c>
      <c r="Y33" s="123" t="str">
        <f t="shared" si="4"/>
        <v>-</v>
      </c>
      <c r="Z33" s="123" t="str">
        <f t="shared" si="4"/>
        <v>-</v>
      </c>
      <c r="AA33" s="123" t="str">
        <f t="shared" si="4"/>
        <v>-</v>
      </c>
      <c r="AB33" s="123" t="str">
        <f t="shared" si="4"/>
        <v>-</v>
      </c>
      <c r="AC33" s="123" t="str">
        <f t="shared" si="4"/>
        <v>-</v>
      </c>
    </row>
    <row r="34" spans="1:29" s="116" customFormat="1" ht="21" customHeight="1">
      <c r="A34" s="120">
        <v>20</v>
      </c>
      <c r="B34" s="121" t="s">
        <v>179</v>
      </c>
      <c r="C34" s="122">
        <v>1920.5</v>
      </c>
      <c r="D34" s="122">
        <v>417</v>
      </c>
      <c r="E34" s="122">
        <v>1503.5</v>
      </c>
      <c r="F34" s="122">
        <v>0</v>
      </c>
      <c r="G34" s="122">
        <v>0</v>
      </c>
      <c r="H34" s="122">
        <v>0</v>
      </c>
      <c r="I34" s="122">
        <v>0</v>
      </c>
      <c r="J34" s="122">
        <v>0</v>
      </c>
      <c r="K34" s="122">
        <v>1501.791328</v>
      </c>
      <c r="L34" s="122">
        <v>0</v>
      </c>
      <c r="M34" s="122">
        <v>1501.791328</v>
      </c>
      <c r="N34" s="122">
        <v>0</v>
      </c>
      <c r="O34" s="122">
        <v>0</v>
      </c>
      <c r="P34" s="122">
        <v>0</v>
      </c>
      <c r="Q34" s="122">
        <v>0</v>
      </c>
      <c r="R34" s="122">
        <v>0</v>
      </c>
      <c r="S34" s="122">
        <v>0</v>
      </c>
      <c r="T34" s="122">
        <v>0</v>
      </c>
      <c r="U34" s="122">
        <v>0</v>
      </c>
      <c r="V34" s="123">
        <f t="shared" si="4"/>
        <v>0.78197934287945847</v>
      </c>
      <c r="W34" s="123" t="str">
        <f t="shared" si="4"/>
        <v>-</v>
      </c>
      <c r="X34" s="123">
        <f t="shared" si="4"/>
        <v>0.9988635370801463</v>
      </c>
      <c r="Y34" s="123" t="str">
        <f t="shared" si="4"/>
        <v>-</v>
      </c>
      <c r="Z34" s="123" t="str">
        <f t="shared" si="4"/>
        <v>-</v>
      </c>
      <c r="AA34" s="123" t="str">
        <f t="shared" si="4"/>
        <v>-</v>
      </c>
      <c r="AB34" s="123" t="str">
        <f t="shared" si="4"/>
        <v>-</v>
      </c>
      <c r="AC34" s="123" t="str">
        <f t="shared" si="4"/>
        <v>-</v>
      </c>
    </row>
    <row r="35" spans="1:29" s="116" customFormat="1" ht="21" customHeight="1">
      <c r="A35" s="120">
        <v>21</v>
      </c>
      <c r="B35" s="121" t="s">
        <v>180</v>
      </c>
      <c r="C35" s="122">
        <v>2134.6</v>
      </c>
      <c r="D35" s="122">
        <v>0</v>
      </c>
      <c r="E35" s="122">
        <v>2134.6</v>
      </c>
      <c r="F35" s="122">
        <v>0</v>
      </c>
      <c r="G35" s="122">
        <v>0</v>
      </c>
      <c r="H35" s="122">
        <v>0</v>
      </c>
      <c r="I35" s="122">
        <v>0</v>
      </c>
      <c r="J35" s="122">
        <v>0</v>
      </c>
      <c r="K35" s="122">
        <v>2052.5134509999998</v>
      </c>
      <c r="L35" s="122">
        <v>0</v>
      </c>
      <c r="M35" s="122">
        <v>2052.5134509999998</v>
      </c>
      <c r="N35" s="122">
        <v>0</v>
      </c>
      <c r="O35" s="122">
        <v>0</v>
      </c>
      <c r="P35" s="122">
        <v>0</v>
      </c>
      <c r="Q35" s="122">
        <v>0</v>
      </c>
      <c r="R35" s="122">
        <v>0</v>
      </c>
      <c r="S35" s="122">
        <v>0</v>
      </c>
      <c r="T35" s="122">
        <v>0</v>
      </c>
      <c r="U35" s="122">
        <v>0</v>
      </c>
      <c r="V35" s="123">
        <f t="shared" si="4"/>
        <v>0.96154476295324642</v>
      </c>
      <c r="W35" s="123" t="str">
        <f t="shared" si="4"/>
        <v>-</v>
      </c>
      <c r="X35" s="123">
        <f t="shared" si="4"/>
        <v>0.96154476295324642</v>
      </c>
      <c r="Y35" s="123" t="str">
        <f t="shared" si="4"/>
        <v>-</v>
      </c>
      <c r="Z35" s="123" t="str">
        <f t="shared" si="4"/>
        <v>-</v>
      </c>
      <c r="AA35" s="123" t="str">
        <f t="shared" si="4"/>
        <v>-</v>
      </c>
      <c r="AB35" s="123" t="str">
        <f t="shared" si="4"/>
        <v>-</v>
      </c>
      <c r="AC35" s="123" t="str">
        <f t="shared" si="4"/>
        <v>-</v>
      </c>
    </row>
    <row r="36" spans="1:29" s="116" customFormat="1" ht="21" customHeight="1">
      <c r="A36" s="120">
        <v>22</v>
      </c>
      <c r="B36" s="121" t="s">
        <v>181</v>
      </c>
      <c r="C36" s="122">
        <v>1367.1</v>
      </c>
      <c r="D36" s="122">
        <v>0</v>
      </c>
      <c r="E36" s="122">
        <v>1367.1</v>
      </c>
      <c r="F36" s="122">
        <v>0</v>
      </c>
      <c r="G36" s="122">
        <v>0</v>
      </c>
      <c r="H36" s="122">
        <v>0</v>
      </c>
      <c r="I36" s="122">
        <v>0</v>
      </c>
      <c r="J36" s="122">
        <v>0</v>
      </c>
      <c r="K36" s="122">
        <v>1367.1</v>
      </c>
      <c r="L36" s="122">
        <v>0</v>
      </c>
      <c r="M36" s="122">
        <v>1367.1</v>
      </c>
      <c r="N36" s="122">
        <v>0</v>
      </c>
      <c r="O36" s="122">
        <v>0</v>
      </c>
      <c r="P36" s="122">
        <v>0</v>
      </c>
      <c r="Q36" s="122">
        <v>0</v>
      </c>
      <c r="R36" s="122">
        <v>0</v>
      </c>
      <c r="S36" s="122">
        <v>0</v>
      </c>
      <c r="T36" s="122">
        <v>0</v>
      </c>
      <c r="U36" s="122">
        <v>0</v>
      </c>
      <c r="V36" s="123">
        <f t="shared" si="4"/>
        <v>1</v>
      </c>
      <c r="W36" s="123" t="str">
        <f t="shared" si="4"/>
        <v>-</v>
      </c>
      <c r="X36" s="123">
        <f t="shared" si="4"/>
        <v>1</v>
      </c>
      <c r="Y36" s="123" t="str">
        <f t="shared" si="4"/>
        <v>-</v>
      </c>
      <c r="Z36" s="123" t="str">
        <f t="shared" si="4"/>
        <v>-</v>
      </c>
      <c r="AA36" s="123" t="str">
        <f t="shared" si="4"/>
        <v>-</v>
      </c>
      <c r="AB36" s="123" t="str">
        <f t="shared" si="4"/>
        <v>-</v>
      </c>
      <c r="AC36" s="123" t="str">
        <f t="shared" si="4"/>
        <v>-</v>
      </c>
    </row>
    <row r="37" spans="1:29" s="116" customFormat="1" ht="21" customHeight="1">
      <c r="A37" s="120">
        <v>23</v>
      </c>
      <c r="B37" s="121" t="s">
        <v>182</v>
      </c>
      <c r="C37" s="122">
        <v>931</v>
      </c>
      <c r="D37" s="122">
        <v>0</v>
      </c>
      <c r="E37" s="122">
        <v>931</v>
      </c>
      <c r="F37" s="122">
        <v>0</v>
      </c>
      <c r="G37" s="122">
        <v>0</v>
      </c>
      <c r="H37" s="122">
        <v>0</v>
      </c>
      <c r="I37" s="122">
        <v>0</v>
      </c>
      <c r="J37" s="122">
        <v>0</v>
      </c>
      <c r="K37" s="122">
        <v>931</v>
      </c>
      <c r="L37" s="122">
        <v>0</v>
      </c>
      <c r="M37" s="122">
        <v>931</v>
      </c>
      <c r="N37" s="122">
        <v>0</v>
      </c>
      <c r="O37" s="122">
        <v>0</v>
      </c>
      <c r="P37" s="122">
        <v>0</v>
      </c>
      <c r="Q37" s="122">
        <v>0</v>
      </c>
      <c r="R37" s="122">
        <v>0</v>
      </c>
      <c r="S37" s="122">
        <v>0</v>
      </c>
      <c r="T37" s="122">
        <v>0</v>
      </c>
      <c r="U37" s="122">
        <v>0</v>
      </c>
      <c r="V37" s="123">
        <f t="shared" si="4"/>
        <v>1</v>
      </c>
      <c r="W37" s="123" t="str">
        <f t="shared" si="4"/>
        <v>-</v>
      </c>
      <c r="X37" s="123">
        <f t="shared" si="4"/>
        <v>1</v>
      </c>
      <c r="Y37" s="123" t="str">
        <f t="shared" si="4"/>
        <v>-</v>
      </c>
      <c r="Z37" s="123" t="str">
        <f t="shared" si="4"/>
        <v>-</v>
      </c>
      <c r="AA37" s="123" t="str">
        <f t="shared" si="4"/>
        <v>-</v>
      </c>
      <c r="AB37" s="123" t="str">
        <f t="shared" si="4"/>
        <v>-</v>
      </c>
      <c r="AC37" s="123" t="str">
        <f t="shared" si="4"/>
        <v>-</v>
      </c>
    </row>
    <row r="38" spans="1:29" s="116" customFormat="1" ht="21" customHeight="1">
      <c r="A38" s="120">
        <v>24</v>
      </c>
      <c r="B38" s="121" t="s">
        <v>183</v>
      </c>
      <c r="C38" s="122">
        <v>736</v>
      </c>
      <c r="D38" s="122">
        <v>0</v>
      </c>
      <c r="E38" s="122">
        <v>736</v>
      </c>
      <c r="F38" s="122">
        <v>0</v>
      </c>
      <c r="G38" s="122">
        <v>0</v>
      </c>
      <c r="H38" s="122">
        <v>0</v>
      </c>
      <c r="I38" s="122">
        <v>0</v>
      </c>
      <c r="J38" s="122">
        <v>0</v>
      </c>
      <c r="K38" s="122">
        <v>736</v>
      </c>
      <c r="L38" s="122">
        <v>0</v>
      </c>
      <c r="M38" s="122">
        <v>736</v>
      </c>
      <c r="N38" s="122">
        <v>0</v>
      </c>
      <c r="O38" s="122">
        <v>0</v>
      </c>
      <c r="P38" s="122">
        <v>0</v>
      </c>
      <c r="Q38" s="122">
        <v>0</v>
      </c>
      <c r="R38" s="122">
        <v>0</v>
      </c>
      <c r="S38" s="122">
        <v>0</v>
      </c>
      <c r="T38" s="122">
        <v>0</v>
      </c>
      <c r="U38" s="122">
        <v>0</v>
      </c>
      <c r="V38" s="123">
        <f t="shared" si="4"/>
        <v>1</v>
      </c>
      <c r="W38" s="123" t="str">
        <f t="shared" si="4"/>
        <v>-</v>
      </c>
      <c r="X38" s="123">
        <f t="shared" si="4"/>
        <v>1</v>
      </c>
      <c r="Y38" s="123" t="str">
        <f t="shared" si="4"/>
        <v>-</v>
      </c>
      <c r="Z38" s="123" t="str">
        <f t="shared" si="4"/>
        <v>-</v>
      </c>
      <c r="AA38" s="123" t="str">
        <f t="shared" si="4"/>
        <v>-</v>
      </c>
      <c r="AB38" s="123" t="str">
        <f t="shared" si="4"/>
        <v>-</v>
      </c>
      <c r="AC38" s="123" t="str">
        <f t="shared" si="4"/>
        <v>-</v>
      </c>
    </row>
    <row r="39" spans="1:29" s="116" customFormat="1" ht="21" customHeight="1">
      <c r="A39" s="120">
        <v>25</v>
      </c>
      <c r="B39" s="121" t="s">
        <v>184</v>
      </c>
      <c r="C39" s="122">
        <v>474</v>
      </c>
      <c r="D39" s="122">
        <v>0</v>
      </c>
      <c r="E39" s="122">
        <v>474</v>
      </c>
      <c r="F39" s="122">
        <v>0</v>
      </c>
      <c r="G39" s="122">
        <v>0</v>
      </c>
      <c r="H39" s="122">
        <v>0</v>
      </c>
      <c r="I39" s="122">
        <v>0</v>
      </c>
      <c r="J39" s="122">
        <v>0</v>
      </c>
      <c r="K39" s="122">
        <v>474</v>
      </c>
      <c r="L39" s="122">
        <v>0</v>
      </c>
      <c r="M39" s="122">
        <v>474</v>
      </c>
      <c r="N39" s="122">
        <v>0</v>
      </c>
      <c r="O39" s="122">
        <v>0</v>
      </c>
      <c r="P39" s="122">
        <v>0</v>
      </c>
      <c r="Q39" s="122">
        <v>0</v>
      </c>
      <c r="R39" s="122">
        <v>0</v>
      </c>
      <c r="S39" s="122">
        <v>0</v>
      </c>
      <c r="T39" s="122">
        <v>0</v>
      </c>
      <c r="U39" s="122">
        <v>0</v>
      </c>
      <c r="V39" s="123">
        <f t="shared" si="4"/>
        <v>1</v>
      </c>
      <c r="W39" s="123" t="str">
        <f t="shared" si="4"/>
        <v>-</v>
      </c>
      <c r="X39" s="123">
        <f t="shared" si="4"/>
        <v>1</v>
      </c>
      <c r="Y39" s="123" t="str">
        <f t="shared" si="4"/>
        <v>-</v>
      </c>
      <c r="Z39" s="123" t="str">
        <f t="shared" si="4"/>
        <v>-</v>
      </c>
      <c r="AA39" s="123" t="str">
        <f t="shared" si="4"/>
        <v>-</v>
      </c>
      <c r="AB39" s="123" t="str">
        <f t="shared" si="4"/>
        <v>-</v>
      </c>
      <c r="AC39" s="123" t="str">
        <f t="shared" si="4"/>
        <v>-</v>
      </c>
    </row>
    <row r="40" spans="1:29" s="116" customFormat="1" ht="21" customHeight="1">
      <c r="A40" s="120">
        <v>26</v>
      </c>
      <c r="B40" s="121" t="s">
        <v>185</v>
      </c>
      <c r="C40" s="122">
        <v>21846</v>
      </c>
      <c r="D40" s="122">
        <v>20846</v>
      </c>
      <c r="E40" s="122">
        <v>1000</v>
      </c>
      <c r="F40" s="122">
        <v>0</v>
      </c>
      <c r="G40" s="122">
        <v>0</v>
      </c>
      <c r="H40" s="122">
        <v>0</v>
      </c>
      <c r="I40" s="122">
        <v>0</v>
      </c>
      <c r="J40" s="122">
        <v>0</v>
      </c>
      <c r="K40" s="122">
        <v>22449.996942999998</v>
      </c>
      <c r="L40" s="122">
        <v>21416.388942999998</v>
      </c>
      <c r="M40" s="122">
        <v>1000</v>
      </c>
      <c r="N40" s="122">
        <v>0</v>
      </c>
      <c r="O40" s="122">
        <v>0</v>
      </c>
      <c r="P40" s="122">
        <v>33.607999999999997</v>
      </c>
      <c r="Q40" s="122">
        <v>33.607999999999997</v>
      </c>
      <c r="R40" s="122">
        <v>0</v>
      </c>
      <c r="S40" s="122">
        <v>0</v>
      </c>
      <c r="T40" s="122">
        <v>0</v>
      </c>
      <c r="U40" s="122"/>
      <c r="V40" s="123">
        <f t="shared" si="4"/>
        <v>1.0276479420946625</v>
      </c>
      <c r="W40" s="123">
        <f t="shared" si="4"/>
        <v>1.0273620331478459</v>
      </c>
      <c r="X40" s="123">
        <f t="shared" si="4"/>
        <v>1</v>
      </c>
      <c r="Y40" s="123" t="str">
        <f t="shared" si="4"/>
        <v>-</v>
      </c>
      <c r="Z40" s="123" t="str">
        <f t="shared" si="4"/>
        <v>-</v>
      </c>
      <c r="AA40" s="123" t="str">
        <f t="shared" si="4"/>
        <v>-</v>
      </c>
      <c r="AB40" s="123" t="str">
        <f t="shared" si="4"/>
        <v>-</v>
      </c>
      <c r="AC40" s="123" t="str">
        <f t="shared" si="4"/>
        <v>-</v>
      </c>
    </row>
    <row r="41" spans="1:29" s="116" customFormat="1" ht="21" customHeight="1">
      <c r="A41" s="120">
        <v>27</v>
      </c>
      <c r="B41" s="121" t="s">
        <v>266</v>
      </c>
      <c r="C41" s="122">
        <v>1085.374</v>
      </c>
      <c r="D41" s="122">
        <v>0</v>
      </c>
      <c r="E41" s="122">
        <v>1085.374</v>
      </c>
      <c r="F41" s="122">
        <v>0</v>
      </c>
      <c r="G41" s="122">
        <v>0</v>
      </c>
      <c r="H41" s="122">
        <v>0</v>
      </c>
      <c r="I41" s="122">
        <v>0</v>
      </c>
      <c r="J41" s="122">
        <v>0</v>
      </c>
      <c r="K41" s="122">
        <v>1083.5228</v>
      </c>
      <c r="L41" s="122">
        <v>0</v>
      </c>
      <c r="M41" s="122">
        <v>1083.5228</v>
      </c>
      <c r="N41" s="122">
        <v>0</v>
      </c>
      <c r="O41" s="122">
        <v>0</v>
      </c>
      <c r="P41" s="122">
        <v>0</v>
      </c>
      <c r="Q41" s="122">
        <v>0</v>
      </c>
      <c r="R41" s="122">
        <v>0</v>
      </c>
      <c r="S41" s="122">
        <v>0</v>
      </c>
      <c r="T41" s="122">
        <v>0</v>
      </c>
      <c r="U41" s="122">
        <v>0</v>
      </c>
      <c r="V41" s="123">
        <f t="shared" si="4"/>
        <v>0.9982944128014859</v>
      </c>
      <c r="W41" s="123" t="str">
        <f t="shared" si="4"/>
        <v>-</v>
      </c>
      <c r="X41" s="123">
        <f t="shared" si="4"/>
        <v>0.9982944128014859</v>
      </c>
      <c r="Y41" s="123" t="str">
        <f t="shared" si="4"/>
        <v>-</v>
      </c>
      <c r="Z41" s="123" t="str">
        <f t="shared" si="4"/>
        <v>-</v>
      </c>
      <c r="AA41" s="123" t="str">
        <f t="shared" si="4"/>
        <v>-</v>
      </c>
      <c r="AB41" s="123" t="str">
        <f t="shared" si="4"/>
        <v>-</v>
      </c>
      <c r="AC41" s="123" t="str">
        <f t="shared" si="4"/>
        <v>-</v>
      </c>
    </row>
    <row r="42" spans="1:29" s="116" customFormat="1" ht="21" customHeight="1">
      <c r="A42" s="120">
        <v>28</v>
      </c>
      <c r="B42" s="121" t="s">
        <v>267</v>
      </c>
      <c r="C42" s="122">
        <v>4851.7</v>
      </c>
      <c r="D42" s="122">
        <v>0</v>
      </c>
      <c r="E42" s="122">
        <v>4667.7</v>
      </c>
      <c r="F42" s="122">
        <v>0</v>
      </c>
      <c r="G42" s="122">
        <v>0</v>
      </c>
      <c r="H42" s="122">
        <v>184</v>
      </c>
      <c r="I42" s="122">
        <v>0</v>
      </c>
      <c r="J42" s="122">
        <v>184</v>
      </c>
      <c r="K42" s="122">
        <v>4823.3664609999996</v>
      </c>
      <c r="L42" s="122">
        <v>0</v>
      </c>
      <c r="M42" s="122">
        <v>4643.0984609999996</v>
      </c>
      <c r="N42" s="122">
        <v>0</v>
      </c>
      <c r="O42" s="122">
        <v>0</v>
      </c>
      <c r="P42" s="122">
        <v>180.268</v>
      </c>
      <c r="Q42" s="122">
        <v>0</v>
      </c>
      <c r="R42" s="122">
        <v>180.268</v>
      </c>
      <c r="S42" s="122">
        <v>0</v>
      </c>
      <c r="T42" s="122">
        <v>0</v>
      </c>
      <c r="U42" s="122">
        <v>0</v>
      </c>
      <c r="V42" s="123">
        <f t="shared" si="4"/>
        <v>0.99416008017808188</v>
      </c>
      <c r="W42" s="123" t="str">
        <f t="shared" si="4"/>
        <v>-</v>
      </c>
      <c r="X42" s="123">
        <f t="shared" si="4"/>
        <v>0.99472940870235871</v>
      </c>
      <c r="Y42" s="123" t="str">
        <f t="shared" si="4"/>
        <v>-</v>
      </c>
      <c r="Z42" s="123" t="str">
        <f t="shared" si="4"/>
        <v>-</v>
      </c>
      <c r="AA42" s="123">
        <f t="shared" si="4"/>
        <v>0.97971739130434787</v>
      </c>
      <c r="AB42" s="123" t="str">
        <f t="shared" si="4"/>
        <v>-</v>
      </c>
      <c r="AC42" s="123">
        <f t="shared" si="4"/>
        <v>0.97971739130434787</v>
      </c>
    </row>
    <row r="43" spans="1:29" s="116" customFormat="1" ht="21" customHeight="1">
      <c r="A43" s="120">
        <v>29</v>
      </c>
      <c r="B43" s="121" t="s">
        <v>186</v>
      </c>
      <c r="C43" s="122">
        <v>10077.228729999999</v>
      </c>
      <c r="D43" s="122">
        <v>0</v>
      </c>
      <c r="E43" s="122">
        <v>10077.228729999999</v>
      </c>
      <c r="F43" s="122">
        <v>0</v>
      </c>
      <c r="G43" s="122">
        <v>0</v>
      </c>
      <c r="H43" s="122">
        <v>0</v>
      </c>
      <c r="I43" s="122">
        <v>0</v>
      </c>
      <c r="J43" s="122">
        <v>0</v>
      </c>
      <c r="K43" s="122">
        <v>10077.228729999999</v>
      </c>
      <c r="L43" s="122">
        <v>0</v>
      </c>
      <c r="M43" s="122">
        <v>10077.228729999999</v>
      </c>
      <c r="N43" s="122">
        <v>0</v>
      </c>
      <c r="O43" s="122">
        <v>0</v>
      </c>
      <c r="P43" s="122">
        <v>0</v>
      </c>
      <c r="Q43" s="122">
        <v>0</v>
      </c>
      <c r="R43" s="122">
        <v>0</v>
      </c>
      <c r="S43" s="122">
        <v>0</v>
      </c>
      <c r="T43" s="122">
        <v>0</v>
      </c>
      <c r="U43" s="122">
        <v>0</v>
      </c>
      <c r="V43" s="123">
        <f t="shared" si="4"/>
        <v>1</v>
      </c>
      <c r="W43" s="123" t="str">
        <f t="shared" si="4"/>
        <v>-</v>
      </c>
      <c r="X43" s="123">
        <f t="shared" si="4"/>
        <v>1</v>
      </c>
      <c r="Y43" s="123" t="str">
        <f t="shared" si="4"/>
        <v>-</v>
      </c>
      <c r="Z43" s="123" t="str">
        <f t="shared" si="4"/>
        <v>-</v>
      </c>
      <c r="AA43" s="123" t="str">
        <f t="shared" si="4"/>
        <v>-</v>
      </c>
      <c r="AB43" s="123" t="str">
        <f t="shared" si="4"/>
        <v>-</v>
      </c>
      <c r="AC43" s="123" t="str">
        <f t="shared" si="4"/>
        <v>-</v>
      </c>
    </row>
    <row r="44" spans="1:29" s="116" customFormat="1" ht="21" customHeight="1">
      <c r="A44" s="120">
        <v>30</v>
      </c>
      <c r="B44" s="124" t="s">
        <v>187</v>
      </c>
      <c r="C44" s="122">
        <v>107</v>
      </c>
      <c r="D44" s="122">
        <v>0</v>
      </c>
      <c r="E44" s="122">
        <v>107</v>
      </c>
      <c r="F44" s="122">
        <v>0</v>
      </c>
      <c r="G44" s="122">
        <v>0</v>
      </c>
      <c r="H44" s="122">
        <v>0</v>
      </c>
      <c r="I44" s="122">
        <v>0</v>
      </c>
      <c r="J44" s="122">
        <v>0</v>
      </c>
      <c r="K44" s="122">
        <v>107</v>
      </c>
      <c r="L44" s="122">
        <v>0</v>
      </c>
      <c r="M44" s="122">
        <v>107</v>
      </c>
      <c r="N44" s="122">
        <v>0</v>
      </c>
      <c r="O44" s="122">
        <v>0</v>
      </c>
      <c r="P44" s="122">
        <v>0</v>
      </c>
      <c r="Q44" s="122">
        <v>0</v>
      </c>
      <c r="R44" s="122">
        <v>0</v>
      </c>
      <c r="S44" s="122">
        <v>0</v>
      </c>
      <c r="T44" s="122">
        <v>0</v>
      </c>
      <c r="U44" s="122">
        <v>0</v>
      </c>
      <c r="V44" s="123">
        <f t="shared" si="4"/>
        <v>1</v>
      </c>
      <c r="W44" s="123" t="str">
        <f t="shared" si="4"/>
        <v>-</v>
      </c>
      <c r="X44" s="123">
        <f t="shared" si="4"/>
        <v>1</v>
      </c>
      <c r="Y44" s="123" t="str">
        <f t="shared" si="4"/>
        <v>-</v>
      </c>
      <c r="Z44" s="123" t="str">
        <f t="shared" si="4"/>
        <v>-</v>
      </c>
      <c r="AA44" s="123" t="str">
        <f t="shared" si="4"/>
        <v>-</v>
      </c>
      <c r="AB44" s="123" t="str">
        <f t="shared" si="4"/>
        <v>-</v>
      </c>
      <c r="AC44" s="123" t="str">
        <f t="shared" si="4"/>
        <v>-</v>
      </c>
    </row>
    <row r="45" spans="1:29" s="116" customFormat="1" ht="21" customHeight="1">
      <c r="A45" s="120">
        <v>31</v>
      </c>
      <c r="B45" s="121" t="s">
        <v>188</v>
      </c>
      <c r="C45" s="122">
        <v>223</v>
      </c>
      <c r="D45" s="122">
        <v>0</v>
      </c>
      <c r="E45" s="122">
        <v>223</v>
      </c>
      <c r="F45" s="122">
        <v>0</v>
      </c>
      <c r="G45" s="122">
        <v>0</v>
      </c>
      <c r="H45" s="122">
        <v>0</v>
      </c>
      <c r="I45" s="122">
        <v>0</v>
      </c>
      <c r="J45" s="122">
        <v>0</v>
      </c>
      <c r="K45" s="122">
        <v>223</v>
      </c>
      <c r="L45" s="122">
        <v>0</v>
      </c>
      <c r="M45" s="122">
        <v>223</v>
      </c>
      <c r="N45" s="122">
        <v>0</v>
      </c>
      <c r="O45" s="122">
        <v>0</v>
      </c>
      <c r="P45" s="122">
        <v>0</v>
      </c>
      <c r="Q45" s="122">
        <v>0</v>
      </c>
      <c r="R45" s="122">
        <v>0</v>
      </c>
      <c r="S45" s="122">
        <v>0</v>
      </c>
      <c r="T45" s="122">
        <v>0</v>
      </c>
      <c r="U45" s="122">
        <v>0</v>
      </c>
      <c r="V45" s="123">
        <f t="shared" si="4"/>
        <v>1</v>
      </c>
      <c r="W45" s="123" t="str">
        <f t="shared" si="4"/>
        <v>-</v>
      </c>
      <c r="X45" s="123">
        <f t="shared" si="4"/>
        <v>1</v>
      </c>
      <c r="Y45" s="123" t="str">
        <f t="shared" si="4"/>
        <v>-</v>
      </c>
      <c r="Z45" s="123" t="str">
        <f t="shared" si="4"/>
        <v>-</v>
      </c>
      <c r="AA45" s="123" t="str">
        <f t="shared" si="4"/>
        <v>-</v>
      </c>
      <c r="AB45" s="123" t="str">
        <f t="shared" si="4"/>
        <v>-</v>
      </c>
      <c r="AC45" s="123" t="str">
        <f t="shared" si="4"/>
        <v>-</v>
      </c>
    </row>
    <row r="46" spans="1:29" s="116" customFormat="1" ht="21" customHeight="1">
      <c r="A46" s="120">
        <v>32</v>
      </c>
      <c r="B46" s="121" t="s">
        <v>192</v>
      </c>
      <c r="C46" s="122">
        <v>751</v>
      </c>
      <c r="D46" s="122">
        <v>0</v>
      </c>
      <c r="E46" s="122">
        <v>751</v>
      </c>
      <c r="F46" s="122">
        <v>0</v>
      </c>
      <c r="G46" s="122">
        <v>0</v>
      </c>
      <c r="H46" s="122">
        <v>0</v>
      </c>
      <c r="I46" s="122">
        <v>0</v>
      </c>
      <c r="J46" s="122">
        <v>0</v>
      </c>
      <c r="K46" s="122">
        <v>751</v>
      </c>
      <c r="L46" s="122">
        <v>0</v>
      </c>
      <c r="M46" s="122">
        <v>751</v>
      </c>
      <c r="N46" s="122">
        <v>0</v>
      </c>
      <c r="O46" s="122">
        <v>0</v>
      </c>
      <c r="P46" s="122">
        <v>0</v>
      </c>
      <c r="Q46" s="122">
        <v>0</v>
      </c>
      <c r="R46" s="122">
        <v>0</v>
      </c>
      <c r="S46" s="122">
        <v>0</v>
      </c>
      <c r="T46" s="122">
        <v>0</v>
      </c>
      <c r="U46" s="122">
        <v>0</v>
      </c>
      <c r="V46" s="123">
        <f t="shared" si="4"/>
        <v>1</v>
      </c>
      <c r="W46" s="123" t="str">
        <f t="shared" si="4"/>
        <v>-</v>
      </c>
      <c r="X46" s="123">
        <f t="shared" si="4"/>
        <v>1</v>
      </c>
      <c r="Y46" s="123" t="str">
        <f t="shared" si="4"/>
        <v>-</v>
      </c>
      <c r="Z46" s="123" t="str">
        <f t="shared" si="4"/>
        <v>-</v>
      </c>
      <c r="AA46" s="123" t="str">
        <f t="shared" si="4"/>
        <v>-</v>
      </c>
      <c r="AB46" s="123" t="str">
        <f t="shared" si="4"/>
        <v>-</v>
      </c>
      <c r="AC46" s="123" t="str">
        <f t="shared" si="4"/>
        <v>-</v>
      </c>
    </row>
    <row r="47" spans="1:29" s="116" customFormat="1" ht="21" customHeight="1">
      <c r="A47" s="120">
        <v>33</v>
      </c>
      <c r="B47" s="121" t="s">
        <v>193</v>
      </c>
      <c r="C47" s="122">
        <v>2014.65</v>
      </c>
      <c r="D47" s="122">
        <v>0</v>
      </c>
      <c r="E47" s="122">
        <v>2014.65</v>
      </c>
      <c r="F47" s="122">
        <v>0</v>
      </c>
      <c r="G47" s="122">
        <v>0</v>
      </c>
      <c r="H47" s="122">
        <v>0</v>
      </c>
      <c r="I47" s="122">
        <v>0</v>
      </c>
      <c r="J47" s="122">
        <v>0</v>
      </c>
      <c r="K47" s="122">
        <v>2014.65</v>
      </c>
      <c r="L47" s="122">
        <v>0</v>
      </c>
      <c r="M47" s="122">
        <v>2014.65</v>
      </c>
      <c r="N47" s="122">
        <v>0</v>
      </c>
      <c r="O47" s="122">
        <v>0</v>
      </c>
      <c r="P47" s="122">
        <v>0</v>
      </c>
      <c r="Q47" s="122">
        <v>0</v>
      </c>
      <c r="R47" s="122">
        <v>0</v>
      </c>
      <c r="S47" s="122">
        <v>0</v>
      </c>
      <c r="T47" s="122">
        <v>0</v>
      </c>
      <c r="U47" s="122">
        <v>0</v>
      </c>
      <c r="V47" s="123">
        <f t="shared" si="4"/>
        <v>1</v>
      </c>
      <c r="W47" s="123" t="str">
        <f t="shared" si="4"/>
        <v>-</v>
      </c>
      <c r="X47" s="123">
        <f t="shared" si="4"/>
        <v>1</v>
      </c>
      <c r="Y47" s="123" t="str">
        <f t="shared" si="4"/>
        <v>-</v>
      </c>
      <c r="Z47" s="123" t="str">
        <f t="shared" si="4"/>
        <v>-</v>
      </c>
      <c r="AA47" s="123" t="str">
        <f t="shared" si="4"/>
        <v>-</v>
      </c>
      <c r="AB47" s="123" t="str">
        <f t="shared" si="4"/>
        <v>-</v>
      </c>
      <c r="AC47" s="123" t="str">
        <f t="shared" si="4"/>
        <v>-</v>
      </c>
    </row>
    <row r="48" spans="1:29" s="116" customFormat="1" ht="21" customHeight="1">
      <c r="A48" s="120">
        <v>34</v>
      </c>
      <c r="B48" s="121" t="s">
        <v>194</v>
      </c>
      <c r="C48" s="122">
        <v>196</v>
      </c>
      <c r="D48" s="122">
        <v>0</v>
      </c>
      <c r="E48" s="122">
        <v>196</v>
      </c>
      <c r="F48" s="122">
        <v>0</v>
      </c>
      <c r="G48" s="122">
        <v>0</v>
      </c>
      <c r="H48" s="122">
        <v>0</v>
      </c>
      <c r="I48" s="122">
        <v>0</v>
      </c>
      <c r="J48" s="122">
        <v>0</v>
      </c>
      <c r="K48" s="122">
        <v>196</v>
      </c>
      <c r="L48" s="122">
        <v>0</v>
      </c>
      <c r="M48" s="122">
        <v>196</v>
      </c>
      <c r="N48" s="122">
        <v>0</v>
      </c>
      <c r="O48" s="122">
        <v>0</v>
      </c>
      <c r="P48" s="122">
        <v>0</v>
      </c>
      <c r="Q48" s="122">
        <v>0</v>
      </c>
      <c r="R48" s="122">
        <v>0</v>
      </c>
      <c r="S48" s="122">
        <v>0</v>
      </c>
      <c r="T48" s="122">
        <v>0</v>
      </c>
      <c r="U48" s="122">
        <v>0</v>
      </c>
      <c r="V48" s="123">
        <f t="shared" si="4"/>
        <v>1</v>
      </c>
      <c r="W48" s="123" t="str">
        <f t="shared" si="4"/>
        <v>-</v>
      </c>
      <c r="X48" s="123">
        <f t="shared" si="4"/>
        <v>1</v>
      </c>
      <c r="Y48" s="123" t="str">
        <f t="shared" si="4"/>
        <v>-</v>
      </c>
      <c r="Z48" s="123" t="str">
        <f t="shared" si="4"/>
        <v>-</v>
      </c>
      <c r="AA48" s="123" t="str">
        <f t="shared" si="4"/>
        <v>-</v>
      </c>
      <c r="AB48" s="123" t="str">
        <f t="shared" si="4"/>
        <v>-</v>
      </c>
      <c r="AC48" s="123" t="str">
        <f t="shared" si="4"/>
        <v>-</v>
      </c>
    </row>
    <row r="49" spans="1:29" s="116" customFormat="1" ht="21" customHeight="1">
      <c r="A49" s="120">
        <v>35</v>
      </c>
      <c r="B49" s="121" t="s">
        <v>195</v>
      </c>
      <c r="C49" s="122">
        <v>163</v>
      </c>
      <c r="D49" s="122">
        <v>0</v>
      </c>
      <c r="E49" s="122">
        <v>163</v>
      </c>
      <c r="F49" s="122">
        <v>0</v>
      </c>
      <c r="G49" s="122">
        <v>0</v>
      </c>
      <c r="H49" s="122">
        <v>0</v>
      </c>
      <c r="I49" s="122">
        <v>0</v>
      </c>
      <c r="J49" s="122">
        <v>0</v>
      </c>
      <c r="K49" s="122">
        <v>163</v>
      </c>
      <c r="L49" s="122">
        <v>0</v>
      </c>
      <c r="M49" s="122">
        <v>163</v>
      </c>
      <c r="N49" s="122">
        <v>0</v>
      </c>
      <c r="O49" s="122">
        <v>0</v>
      </c>
      <c r="P49" s="122">
        <v>0</v>
      </c>
      <c r="Q49" s="122">
        <v>0</v>
      </c>
      <c r="R49" s="122">
        <v>0</v>
      </c>
      <c r="S49" s="122">
        <v>0</v>
      </c>
      <c r="T49" s="122">
        <v>0</v>
      </c>
      <c r="U49" s="122">
        <v>0</v>
      </c>
      <c r="V49" s="123">
        <f t="shared" si="4"/>
        <v>1</v>
      </c>
      <c r="W49" s="123" t="str">
        <f t="shared" si="4"/>
        <v>-</v>
      </c>
      <c r="X49" s="123">
        <f t="shared" si="4"/>
        <v>1</v>
      </c>
      <c r="Y49" s="123" t="str">
        <f t="shared" si="4"/>
        <v>-</v>
      </c>
      <c r="Z49" s="123" t="str">
        <f t="shared" si="4"/>
        <v>-</v>
      </c>
      <c r="AA49" s="123" t="str">
        <f t="shared" si="4"/>
        <v>-</v>
      </c>
      <c r="AB49" s="123" t="str">
        <f t="shared" si="4"/>
        <v>-</v>
      </c>
      <c r="AC49" s="123" t="str">
        <f t="shared" si="4"/>
        <v>-</v>
      </c>
    </row>
    <row r="50" spans="1:29" s="116" customFormat="1" ht="21" customHeight="1">
      <c r="A50" s="120">
        <v>36</v>
      </c>
      <c r="B50" s="125" t="s">
        <v>268</v>
      </c>
      <c r="C50" s="122">
        <v>27</v>
      </c>
      <c r="D50" s="122">
        <v>0</v>
      </c>
      <c r="E50" s="122">
        <v>27</v>
      </c>
      <c r="F50" s="122">
        <v>0</v>
      </c>
      <c r="G50" s="122">
        <v>0</v>
      </c>
      <c r="H50" s="122">
        <v>0</v>
      </c>
      <c r="I50" s="122">
        <v>0</v>
      </c>
      <c r="J50" s="122">
        <v>0</v>
      </c>
      <c r="K50" s="122">
        <v>27</v>
      </c>
      <c r="L50" s="122">
        <v>0</v>
      </c>
      <c r="M50" s="122">
        <v>27</v>
      </c>
      <c r="N50" s="122">
        <v>0</v>
      </c>
      <c r="O50" s="122">
        <v>0</v>
      </c>
      <c r="P50" s="122">
        <v>0</v>
      </c>
      <c r="Q50" s="122">
        <v>0</v>
      </c>
      <c r="R50" s="122">
        <v>0</v>
      </c>
      <c r="S50" s="122">
        <v>0</v>
      </c>
      <c r="T50" s="122">
        <v>0</v>
      </c>
      <c r="U50" s="122">
        <v>0</v>
      </c>
      <c r="V50" s="123">
        <f t="shared" si="4"/>
        <v>1</v>
      </c>
      <c r="W50" s="123" t="str">
        <f t="shared" si="4"/>
        <v>-</v>
      </c>
      <c r="X50" s="123">
        <f t="shared" si="4"/>
        <v>1</v>
      </c>
      <c r="Y50" s="123" t="str">
        <f t="shared" si="4"/>
        <v>-</v>
      </c>
      <c r="Z50" s="123" t="str">
        <f t="shared" si="4"/>
        <v>-</v>
      </c>
      <c r="AA50" s="123" t="str">
        <f t="shared" si="4"/>
        <v>-</v>
      </c>
      <c r="AB50" s="123" t="str">
        <f t="shared" si="4"/>
        <v>-</v>
      </c>
      <c r="AC50" s="123" t="str">
        <f t="shared" si="4"/>
        <v>-</v>
      </c>
    </row>
    <row r="51" spans="1:29" s="116" customFormat="1" ht="21" customHeight="1">
      <c r="A51" s="120">
        <v>37</v>
      </c>
      <c r="B51" s="121" t="s">
        <v>269</v>
      </c>
      <c r="C51" s="122">
        <v>30</v>
      </c>
      <c r="D51" s="122">
        <v>0</v>
      </c>
      <c r="E51" s="122">
        <v>30</v>
      </c>
      <c r="F51" s="122">
        <v>0</v>
      </c>
      <c r="G51" s="122">
        <v>0</v>
      </c>
      <c r="H51" s="122">
        <v>0</v>
      </c>
      <c r="I51" s="122">
        <v>0</v>
      </c>
      <c r="J51" s="122">
        <v>0</v>
      </c>
      <c r="K51" s="122">
        <v>30</v>
      </c>
      <c r="L51" s="122">
        <v>0</v>
      </c>
      <c r="M51" s="122">
        <v>30</v>
      </c>
      <c r="N51" s="122">
        <v>0</v>
      </c>
      <c r="O51" s="122">
        <v>0</v>
      </c>
      <c r="P51" s="122">
        <v>0</v>
      </c>
      <c r="Q51" s="122">
        <v>0</v>
      </c>
      <c r="R51" s="122">
        <v>0</v>
      </c>
      <c r="S51" s="122">
        <v>0</v>
      </c>
      <c r="T51" s="122">
        <v>0</v>
      </c>
      <c r="U51" s="122">
        <v>0</v>
      </c>
      <c r="V51" s="123">
        <f t="shared" si="4"/>
        <v>1</v>
      </c>
      <c r="W51" s="123" t="str">
        <f t="shared" si="4"/>
        <v>-</v>
      </c>
      <c r="X51" s="123">
        <f t="shared" si="4"/>
        <v>1</v>
      </c>
      <c r="Y51" s="123" t="str">
        <f t="shared" si="4"/>
        <v>-</v>
      </c>
      <c r="Z51" s="123" t="str">
        <f t="shared" si="4"/>
        <v>-</v>
      </c>
      <c r="AA51" s="123" t="str">
        <f t="shared" si="4"/>
        <v>-</v>
      </c>
      <c r="AB51" s="123" t="str">
        <f t="shared" si="4"/>
        <v>-</v>
      </c>
      <c r="AC51" s="123" t="str">
        <f t="shared" si="4"/>
        <v>-</v>
      </c>
    </row>
    <row r="52" spans="1:29" s="116" customFormat="1" ht="21" customHeight="1">
      <c r="A52" s="120">
        <v>38</v>
      </c>
      <c r="B52" s="121" t="s">
        <v>189</v>
      </c>
      <c r="C52" s="122">
        <v>13</v>
      </c>
      <c r="D52" s="122">
        <v>0</v>
      </c>
      <c r="E52" s="122">
        <v>13</v>
      </c>
      <c r="F52" s="122">
        <v>0</v>
      </c>
      <c r="G52" s="122">
        <v>0</v>
      </c>
      <c r="H52" s="122">
        <v>0</v>
      </c>
      <c r="I52" s="122">
        <v>0</v>
      </c>
      <c r="J52" s="122">
        <v>0</v>
      </c>
      <c r="K52" s="122">
        <v>13</v>
      </c>
      <c r="L52" s="122">
        <v>0</v>
      </c>
      <c r="M52" s="122">
        <v>13</v>
      </c>
      <c r="N52" s="122">
        <v>0</v>
      </c>
      <c r="O52" s="122">
        <v>0</v>
      </c>
      <c r="P52" s="122">
        <v>0</v>
      </c>
      <c r="Q52" s="122">
        <v>0</v>
      </c>
      <c r="R52" s="122">
        <v>0</v>
      </c>
      <c r="S52" s="122">
        <v>0</v>
      </c>
      <c r="T52" s="122">
        <v>0</v>
      </c>
      <c r="U52" s="122">
        <v>0</v>
      </c>
      <c r="V52" s="123">
        <f t="shared" si="4"/>
        <v>1</v>
      </c>
      <c r="W52" s="123" t="str">
        <f t="shared" si="4"/>
        <v>-</v>
      </c>
      <c r="X52" s="123">
        <f t="shared" si="4"/>
        <v>1</v>
      </c>
      <c r="Y52" s="123" t="str">
        <f t="shared" si="4"/>
        <v>-</v>
      </c>
      <c r="Z52" s="123" t="str">
        <f t="shared" si="4"/>
        <v>-</v>
      </c>
      <c r="AA52" s="123" t="str">
        <f t="shared" si="4"/>
        <v>-</v>
      </c>
      <c r="AB52" s="123" t="str">
        <f t="shared" si="4"/>
        <v>-</v>
      </c>
      <c r="AC52" s="123" t="str">
        <f t="shared" si="4"/>
        <v>-</v>
      </c>
    </row>
    <row r="53" spans="1:29" s="116" customFormat="1" ht="21" customHeight="1">
      <c r="A53" s="120">
        <v>39</v>
      </c>
      <c r="B53" s="121" t="s">
        <v>197</v>
      </c>
      <c r="C53" s="122">
        <v>15.99</v>
      </c>
      <c r="D53" s="122">
        <v>0</v>
      </c>
      <c r="E53" s="122">
        <v>15.99</v>
      </c>
      <c r="F53" s="122">
        <v>0</v>
      </c>
      <c r="G53" s="122">
        <v>0</v>
      </c>
      <c r="H53" s="122">
        <v>0</v>
      </c>
      <c r="I53" s="122">
        <v>0</v>
      </c>
      <c r="J53" s="122">
        <v>0</v>
      </c>
      <c r="K53" s="122">
        <v>15.99</v>
      </c>
      <c r="L53" s="122">
        <v>0</v>
      </c>
      <c r="M53" s="122">
        <v>15.99</v>
      </c>
      <c r="N53" s="122">
        <v>0</v>
      </c>
      <c r="O53" s="122">
        <v>0</v>
      </c>
      <c r="P53" s="122">
        <v>0</v>
      </c>
      <c r="Q53" s="122">
        <v>0</v>
      </c>
      <c r="R53" s="122">
        <v>0</v>
      </c>
      <c r="S53" s="122">
        <v>0</v>
      </c>
      <c r="T53" s="122">
        <v>0</v>
      </c>
      <c r="U53" s="122">
        <v>0</v>
      </c>
      <c r="V53" s="123">
        <f t="shared" si="4"/>
        <v>1</v>
      </c>
      <c r="W53" s="123" t="str">
        <f t="shared" si="4"/>
        <v>-</v>
      </c>
      <c r="X53" s="123">
        <f t="shared" si="4"/>
        <v>1</v>
      </c>
      <c r="Y53" s="123" t="str">
        <f t="shared" si="4"/>
        <v>-</v>
      </c>
      <c r="Z53" s="123" t="str">
        <f t="shared" si="4"/>
        <v>-</v>
      </c>
      <c r="AA53" s="123" t="str">
        <f t="shared" si="4"/>
        <v>-</v>
      </c>
      <c r="AB53" s="123" t="str">
        <f t="shared" si="4"/>
        <v>-</v>
      </c>
      <c r="AC53" s="123" t="str">
        <f t="shared" si="4"/>
        <v>-</v>
      </c>
    </row>
    <row r="54" spans="1:29" s="116" customFormat="1" ht="21" customHeight="1">
      <c r="A54" s="120">
        <v>40</v>
      </c>
      <c r="B54" s="121" t="s">
        <v>198</v>
      </c>
      <c r="C54" s="122">
        <v>7.79</v>
      </c>
      <c r="D54" s="122">
        <v>0</v>
      </c>
      <c r="E54" s="122">
        <v>7.79</v>
      </c>
      <c r="F54" s="122">
        <v>0</v>
      </c>
      <c r="G54" s="122">
        <v>0</v>
      </c>
      <c r="H54" s="122">
        <v>0</v>
      </c>
      <c r="I54" s="122">
        <v>0</v>
      </c>
      <c r="J54" s="122">
        <v>0</v>
      </c>
      <c r="K54" s="122">
        <v>7.79</v>
      </c>
      <c r="L54" s="122">
        <v>0</v>
      </c>
      <c r="M54" s="122">
        <v>7.79</v>
      </c>
      <c r="N54" s="122">
        <v>0</v>
      </c>
      <c r="O54" s="122">
        <v>0</v>
      </c>
      <c r="P54" s="122">
        <v>0</v>
      </c>
      <c r="Q54" s="122">
        <v>0</v>
      </c>
      <c r="R54" s="122">
        <v>0</v>
      </c>
      <c r="S54" s="122">
        <v>0</v>
      </c>
      <c r="T54" s="122">
        <v>0</v>
      </c>
      <c r="U54" s="122">
        <v>0</v>
      </c>
      <c r="V54" s="123">
        <f t="shared" si="4"/>
        <v>1</v>
      </c>
      <c r="W54" s="123" t="str">
        <f t="shared" si="4"/>
        <v>-</v>
      </c>
      <c r="X54" s="123">
        <f t="shared" si="4"/>
        <v>1</v>
      </c>
      <c r="Y54" s="123" t="str">
        <f t="shared" si="4"/>
        <v>-</v>
      </c>
      <c r="Z54" s="123" t="str">
        <f t="shared" si="4"/>
        <v>-</v>
      </c>
      <c r="AA54" s="123" t="str">
        <f t="shared" si="4"/>
        <v>-</v>
      </c>
      <c r="AB54" s="123" t="str">
        <f t="shared" si="4"/>
        <v>-</v>
      </c>
      <c r="AC54" s="123" t="str">
        <f t="shared" si="4"/>
        <v>-</v>
      </c>
    </row>
    <row r="55" spans="1:29" s="116" customFormat="1" ht="21" customHeight="1">
      <c r="A55" s="120">
        <v>41</v>
      </c>
      <c r="B55" s="121" t="s">
        <v>199</v>
      </c>
      <c r="C55" s="122">
        <v>317.82600000000002</v>
      </c>
      <c r="D55" s="122">
        <v>0</v>
      </c>
      <c r="E55" s="122">
        <v>317.82600000000002</v>
      </c>
      <c r="F55" s="122">
        <v>0</v>
      </c>
      <c r="G55" s="122">
        <v>0</v>
      </c>
      <c r="H55" s="122">
        <v>0</v>
      </c>
      <c r="I55" s="122">
        <v>0</v>
      </c>
      <c r="J55" s="122">
        <v>0</v>
      </c>
      <c r="K55" s="122">
        <v>317.82600000000002</v>
      </c>
      <c r="L55" s="122">
        <v>0</v>
      </c>
      <c r="M55" s="122">
        <v>317.82600000000002</v>
      </c>
      <c r="N55" s="122">
        <v>0</v>
      </c>
      <c r="O55" s="122">
        <v>0</v>
      </c>
      <c r="P55" s="122">
        <v>0</v>
      </c>
      <c r="Q55" s="122">
        <v>0</v>
      </c>
      <c r="R55" s="122">
        <v>0</v>
      </c>
      <c r="S55" s="122">
        <v>0</v>
      </c>
      <c r="T55" s="122">
        <v>0</v>
      </c>
      <c r="U55" s="122">
        <v>0</v>
      </c>
      <c r="V55" s="123">
        <f t="shared" si="4"/>
        <v>1</v>
      </c>
      <c r="W55" s="123" t="str">
        <f t="shared" si="4"/>
        <v>-</v>
      </c>
      <c r="X55" s="123">
        <f t="shared" si="4"/>
        <v>1</v>
      </c>
      <c r="Y55" s="123" t="str">
        <f t="shared" si="4"/>
        <v>-</v>
      </c>
      <c r="Z55" s="123" t="str">
        <f t="shared" si="4"/>
        <v>-</v>
      </c>
      <c r="AA55" s="123" t="str">
        <f t="shared" si="4"/>
        <v>-</v>
      </c>
      <c r="AB55" s="123" t="str">
        <f t="shared" si="4"/>
        <v>-</v>
      </c>
      <c r="AC55" s="123" t="str">
        <f t="shared" si="4"/>
        <v>-</v>
      </c>
    </row>
    <row r="56" spans="1:29" s="116" customFormat="1" ht="21" customHeight="1">
      <c r="A56" s="120">
        <v>42</v>
      </c>
      <c r="B56" s="121" t="s">
        <v>190</v>
      </c>
      <c r="C56" s="122">
        <v>70</v>
      </c>
      <c r="D56" s="122">
        <v>0</v>
      </c>
      <c r="E56" s="122">
        <v>70</v>
      </c>
      <c r="F56" s="122">
        <v>0</v>
      </c>
      <c r="G56" s="122">
        <v>0</v>
      </c>
      <c r="H56" s="122">
        <v>0</v>
      </c>
      <c r="I56" s="122">
        <v>0</v>
      </c>
      <c r="J56" s="122">
        <v>0</v>
      </c>
      <c r="K56" s="122">
        <v>70</v>
      </c>
      <c r="L56" s="122">
        <v>0</v>
      </c>
      <c r="M56" s="122">
        <v>70</v>
      </c>
      <c r="N56" s="122">
        <v>0</v>
      </c>
      <c r="O56" s="122">
        <v>0</v>
      </c>
      <c r="P56" s="122">
        <v>0</v>
      </c>
      <c r="Q56" s="122">
        <v>0</v>
      </c>
      <c r="R56" s="122">
        <v>0</v>
      </c>
      <c r="S56" s="122">
        <v>0</v>
      </c>
      <c r="T56" s="122">
        <v>0</v>
      </c>
      <c r="U56" s="122">
        <v>0</v>
      </c>
      <c r="V56" s="123">
        <f t="shared" si="4"/>
        <v>1</v>
      </c>
      <c r="W56" s="123" t="str">
        <f t="shared" si="4"/>
        <v>-</v>
      </c>
      <c r="X56" s="123">
        <f t="shared" si="4"/>
        <v>1</v>
      </c>
      <c r="Y56" s="123" t="str">
        <f t="shared" si="4"/>
        <v>-</v>
      </c>
      <c r="Z56" s="123" t="str">
        <f t="shared" si="4"/>
        <v>-</v>
      </c>
      <c r="AA56" s="123" t="str">
        <f t="shared" si="4"/>
        <v>-</v>
      </c>
      <c r="AB56" s="123" t="str">
        <f t="shared" si="4"/>
        <v>-</v>
      </c>
      <c r="AC56" s="123" t="str">
        <f t="shared" si="4"/>
        <v>-</v>
      </c>
    </row>
    <row r="57" spans="1:29" s="116" customFormat="1" ht="21" customHeight="1">
      <c r="A57" s="120">
        <v>43</v>
      </c>
      <c r="B57" s="121" t="s">
        <v>191</v>
      </c>
      <c r="C57" s="122">
        <v>81</v>
      </c>
      <c r="D57" s="122">
        <v>0</v>
      </c>
      <c r="E57" s="122">
        <v>81</v>
      </c>
      <c r="F57" s="122">
        <v>0</v>
      </c>
      <c r="G57" s="122">
        <v>0</v>
      </c>
      <c r="H57" s="122">
        <v>0</v>
      </c>
      <c r="I57" s="122">
        <v>0</v>
      </c>
      <c r="J57" s="122">
        <v>0</v>
      </c>
      <c r="K57" s="122">
        <v>81</v>
      </c>
      <c r="L57" s="122">
        <v>0</v>
      </c>
      <c r="M57" s="122">
        <v>81</v>
      </c>
      <c r="N57" s="122">
        <v>0</v>
      </c>
      <c r="O57" s="122">
        <v>0</v>
      </c>
      <c r="P57" s="122">
        <v>0</v>
      </c>
      <c r="Q57" s="122">
        <v>0</v>
      </c>
      <c r="R57" s="122">
        <v>0</v>
      </c>
      <c r="S57" s="122">
        <v>0</v>
      </c>
      <c r="T57" s="122">
        <v>0</v>
      </c>
      <c r="U57" s="122">
        <v>0</v>
      </c>
      <c r="V57" s="123">
        <f t="shared" si="4"/>
        <v>1</v>
      </c>
      <c r="W57" s="123" t="str">
        <f t="shared" ref="W57:AC73" si="5">IF(OR(L57=0,D57=0),"-",L57/D57)</f>
        <v>-</v>
      </c>
      <c r="X57" s="123">
        <f t="shared" si="5"/>
        <v>1</v>
      </c>
      <c r="Y57" s="123" t="str">
        <f t="shared" si="5"/>
        <v>-</v>
      </c>
      <c r="Z57" s="123" t="str">
        <f t="shared" si="5"/>
        <v>-</v>
      </c>
      <c r="AA57" s="123" t="str">
        <f t="shared" si="5"/>
        <v>-</v>
      </c>
      <c r="AB57" s="123" t="str">
        <f t="shared" si="5"/>
        <v>-</v>
      </c>
      <c r="AC57" s="123" t="str">
        <f t="shared" si="5"/>
        <v>-</v>
      </c>
    </row>
    <row r="58" spans="1:29" s="116" customFormat="1" ht="21" customHeight="1">
      <c r="A58" s="120">
        <v>44</v>
      </c>
      <c r="B58" s="121" t="s">
        <v>196</v>
      </c>
      <c r="C58" s="122">
        <v>700</v>
      </c>
      <c r="D58" s="122">
        <v>0</v>
      </c>
      <c r="E58" s="122">
        <v>700</v>
      </c>
      <c r="F58" s="122">
        <v>0</v>
      </c>
      <c r="G58" s="122">
        <v>0</v>
      </c>
      <c r="H58" s="122">
        <v>0</v>
      </c>
      <c r="I58" s="122">
        <v>0</v>
      </c>
      <c r="J58" s="122">
        <v>0</v>
      </c>
      <c r="K58" s="122">
        <v>700</v>
      </c>
      <c r="L58" s="122">
        <v>0</v>
      </c>
      <c r="M58" s="122">
        <v>700</v>
      </c>
      <c r="N58" s="122">
        <v>0</v>
      </c>
      <c r="O58" s="122">
        <v>0</v>
      </c>
      <c r="P58" s="122">
        <v>0</v>
      </c>
      <c r="Q58" s="122">
        <v>0</v>
      </c>
      <c r="R58" s="122">
        <v>0</v>
      </c>
      <c r="S58" s="122">
        <v>0</v>
      </c>
      <c r="T58" s="122">
        <v>0</v>
      </c>
      <c r="U58" s="122">
        <v>0</v>
      </c>
      <c r="V58" s="123">
        <f t="shared" ref="V58:V73" si="6">IF(OR(K58=0,C58=0),"-",K58/C58)</f>
        <v>1</v>
      </c>
      <c r="W58" s="123" t="str">
        <f t="shared" si="5"/>
        <v>-</v>
      </c>
      <c r="X58" s="123">
        <f t="shared" si="5"/>
        <v>1</v>
      </c>
      <c r="Y58" s="123" t="str">
        <f t="shared" si="5"/>
        <v>-</v>
      </c>
      <c r="Z58" s="123" t="str">
        <f t="shared" si="5"/>
        <v>-</v>
      </c>
      <c r="AA58" s="123" t="str">
        <f t="shared" si="5"/>
        <v>-</v>
      </c>
      <c r="AB58" s="123" t="str">
        <f t="shared" si="5"/>
        <v>-</v>
      </c>
      <c r="AC58" s="123" t="str">
        <f t="shared" si="5"/>
        <v>-</v>
      </c>
    </row>
    <row r="59" spans="1:29" s="116" customFormat="1" ht="21" customHeight="1">
      <c r="A59" s="120">
        <v>45</v>
      </c>
      <c r="B59" s="121" t="s">
        <v>270</v>
      </c>
      <c r="C59" s="122">
        <v>0</v>
      </c>
      <c r="D59" s="122">
        <v>0</v>
      </c>
      <c r="E59" s="122">
        <v>0</v>
      </c>
      <c r="F59" s="122">
        <v>0</v>
      </c>
      <c r="G59" s="122">
        <v>0</v>
      </c>
      <c r="H59" s="122">
        <v>0</v>
      </c>
      <c r="I59" s="122">
        <v>0</v>
      </c>
      <c r="J59" s="122">
        <v>0</v>
      </c>
      <c r="K59" s="122">
        <v>0</v>
      </c>
      <c r="L59" s="122">
        <v>0</v>
      </c>
      <c r="M59" s="122">
        <v>0</v>
      </c>
      <c r="N59" s="122">
        <v>0</v>
      </c>
      <c r="O59" s="122">
        <v>0</v>
      </c>
      <c r="P59" s="122">
        <v>0</v>
      </c>
      <c r="Q59" s="122">
        <v>0</v>
      </c>
      <c r="R59" s="122">
        <v>0</v>
      </c>
      <c r="S59" s="122">
        <v>0</v>
      </c>
      <c r="T59" s="122">
        <v>0</v>
      </c>
      <c r="U59" s="122">
        <v>0</v>
      </c>
      <c r="V59" s="123" t="str">
        <f t="shared" si="6"/>
        <v>-</v>
      </c>
      <c r="W59" s="123" t="str">
        <f t="shared" si="5"/>
        <v>-</v>
      </c>
      <c r="X59" s="123" t="str">
        <f t="shared" si="5"/>
        <v>-</v>
      </c>
      <c r="Y59" s="123" t="str">
        <f t="shared" si="5"/>
        <v>-</v>
      </c>
      <c r="Z59" s="123" t="str">
        <f t="shared" si="5"/>
        <v>-</v>
      </c>
      <c r="AA59" s="123" t="str">
        <f t="shared" si="5"/>
        <v>-</v>
      </c>
      <c r="AB59" s="123" t="str">
        <f t="shared" si="5"/>
        <v>-</v>
      </c>
      <c r="AC59" s="123" t="str">
        <f t="shared" si="5"/>
        <v>-</v>
      </c>
    </row>
    <row r="60" spans="1:29" s="116" customFormat="1" ht="21" customHeight="1">
      <c r="A60" s="120">
        <v>46</v>
      </c>
      <c r="B60" s="121" t="s">
        <v>200</v>
      </c>
      <c r="C60" s="122">
        <v>773</v>
      </c>
      <c r="D60" s="122">
        <v>0</v>
      </c>
      <c r="E60" s="122">
        <v>0</v>
      </c>
      <c r="F60" s="122">
        <v>0</v>
      </c>
      <c r="G60" s="122">
        <v>0</v>
      </c>
      <c r="H60" s="122">
        <v>773</v>
      </c>
      <c r="I60" s="122">
        <v>544</v>
      </c>
      <c r="J60" s="122">
        <v>229</v>
      </c>
      <c r="K60" s="122">
        <v>727.98199999999997</v>
      </c>
      <c r="L60" s="122">
        <v>0</v>
      </c>
      <c r="M60" s="122">
        <v>0</v>
      </c>
      <c r="N60" s="122">
        <v>0</v>
      </c>
      <c r="O60" s="122">
        <v>0</v>
      </c>
      <c r="P60" s="122">
        <v>727.98199999999997</v>
      </c>
      <c r="Q60" s="122">
        <v>505.37200000000001</v>
      </c>
      <c r="R60" s="122">
        <v>222.61</v>
      </c>
      <c r="S60" s="122">
        <v>0</v>
      </c>
      <c r="T60" s="122">
        <v>0</v>
      </c>
      <c r="U60" s="122">
        <v>0</v>
      </c>
      <c r="V60" s="123">
        <f t="shared" si="6"/>
        <v>0.94176196636481235</v>
      </c>
      <c r="W60" s="123" t="str">
        <f t="shared" si="5"/>
        <v>-</v>
      </c>
      <c r="X60" s="123" t="str">
        <f t="shared" si="5"/>
        <v>-</v>
      </c>
      <c r="Y60" s="123" t="str">
        <f t="shared" si="5"/>
        <v>-</v>
      </c>
      <c r="Z60" s="123" t="str">
        <f t="shared" si="5"/>
        <v>-</v>
      </c>
      <c r="AA60" s="123">
        <f t="shared" si="5"/>
        <v>0.94176196636481235</v>
      </c>
      <c r="AB60" s="123">
        <f t="shared" si="5"/>
        <v>0.92899264705882356</v>
      </c>
      <c r="AC60" s="123">
        <f t="shared" si="5"/>
        <v>0.97209606986899566</v>
      </c>
    </row>
    <row r="61" spans="1:29" s="116" customFormat="1" ht="21" customHeight="1">
      <c r="A61" s="120">
        <v>47</v>
      </c>
      <c r="B61" s="121" t="s">
        <v>201</v>
      </c>
      <c r="C61" s="122">
        <v>2003</v>
      </c>
      <c r="D61" s="122">
        <v>0</v>
      </c>
      <c r="E61" s="122">
        <v>0</v>
      </c>
      <c r="F61" s="122">
        <v>0</v>
      </c>
      <c r="G61" s="122">
        <v>0</v>
      </c>
      <c r="H61" s="122">
        <v>2003</v>
      </c>
      <c r="I61" s="122">
        <v>1749</v>
      </c>
      <c r="J61" s="122">
        <v>254</v>
      </c>
      <c r="K61" s="122">
        <v>1986.3346309999999</v>
      </c>
      <c r="L61" s="122">
        <v>0</v>
      </c>
      <c r="M61" s="122">
        <v>0</v>
      </c>
      <c r="N61" s="122">
        <v>0</v>
      </c>
      <c r="O61" s="122">
        <v>0</v>
      </c>
      <c r="P61" s="122">
        <v>1986.3346309999999</v>
      </c>
      <c r="Q61" s="122">
        <v>1735.9326309999999</v>
      </c>
      <c r="R61" s="122">
        <v>250.40199999999999</v>
      </c>
      <c r="S61" s="122">
        <v>0</v>
      </c>
      <c r="T61" s="122">
        <v>0</v>
      </c>
      <c r="U61" s="122">
        <v>0</v>
      </c>
      <c r="V61" s="123">
        <f t="shared" si="6"/>
        <v>0.99167979580629051</v>
      </c>
      <c r="W61" s="123" t="str">
        <f t="shared" si="5"/>
        <v>-</v>
      </c>
      <c r="X61" s="123" t="str">
        <f t="shared" si="5"/>
        <v>-</v>
      </c>
      <c r="Y61" s="123" t="str">
        <f t="shared" si="5"/>
        <v>-</v>
      </c>
      <c r="Z61" s="123" t="str">
        <f t="shared" si="5"/>
        <v>-</v>
      </c>
      <c r="AA61" s="123">
        <f t="shared" si="5"/>
        <v>0.99167979580629051</v>
      </c>
      <c r="AB61" s="123">
        <f t="shared" si="5"/>
        <v>0.99252866266437956</v>
      </c>
      <c r="AC61" s="123">
        <f t="shared" si="5"/>
        <v>0.98583464566929124</v>
      </c>
    </row>
    <row r="62" spans="1:29" s="116" customFormat="1" ht="21" customHeight="1">
      <c r="A62" s="120">
        <v>48</v>
      </c>
      <c r="B62" s="121" t="s">
        <v>202</v>
      </c>
      <c r="C62" s="122">
        <v>6250</v>
      </c>
      <c r="D62" s="122">
        <v>0</v>
      </c>
      <c r="E62" s="122">
        <v>0</v>
      </c>
      <c r="F62" s="122">
        <v>0</v>
      </c>
      <c r="G62" s="122">
        <v>0</v>
      </c>
      <c r="H62" s="122">
        <v>6250</v>
      </c>
      <c r="I62" s="122">
        <v>5829</v>
      </c>
      <c r="J62" s="122">
        <v>421</v>
      </c>
      <c r="K62" s="122">
        <v>6736.0106639999995</v>
      </c>
      <c r="L62" s="122">
        <v>0</v>
      </c>
      <c r="M62" s="122">
        <v>0</v>
      </c>
      <c r="N62" s="122">
        <v>0</v>
      </c>
      <c r="O62" s="122">
        <v>0</v>
      </c>
      <c r="P62" s="122">
        <v>6736.0106639999995</v>
      </c>
      <c r="Q62" s="122">
        <v>6315.7616639999997</v>
      </c>
      <c r="R62" s="122">
        <v>420.24900000000002</v>
      </c>
      <c r="S62" s="122">
        <v>0</v>
      </c>
      <c r="T62" s="122">
        <v>0</v>
      </c>
      <c r="U62" s="122">
        <v>0</v>
      </c>
      <c r="V62" s="123">
        <f t="shared" si="6"/>
        <v>1.07776170624</v>
      </c>
      <c r="W62" s="123" t="str">
        <f t="shared" si="5"/>
        <v>-</v>
      </c>
      <c r="X62" s="123" t="str">
        <f t="shared" si="5"/>
        <v>-</v>
      </c>
      <c r="Y62" s="123" t="str">
        <f t="shared" si="5"/>
        <v>-</v>
      </c>
      <c r="Z62" s="123" t="str">
        <f t="shared" si="5"/>
        <v>-</v>
      </c>
      <c r="AA62" s="123">
        <f t="shared" si="5"/>
        <v>1.07776170624</v>
      </c>
      <c r="AB62" s="123">
        <f t="shared" si="5"/>
        <v>1.0835068903757077</v>
      </c>
      <c r="AC62" s="123">
        <f t="shared" si="5"/>
        <v>0.99821615201900238</v>
      </c>
    </row>
    <row r="63" spans="1:29" s="116" customFormat="1" ht="21" customHeight="1">
      <c r="A63" s="120">
        <v>49</v>
      </c>
      <c r="B63" s="121" t="s">
        <v>203</v>
      </c>
      <c r="C63" s="122">
        <v>2689</v>
      </c>
      <c r="D63" s="122">
        <v>0</v>
      </c>
      <c r="E63" s="122">
        <v>0</v>
      </c>
      <c r="F63" s="122">
        <v>0</v>
      </c>
      <c r="G63" s="122">
        <v>0</v>
      </c>
      <c r="H63" s="122">
        <v>2689</v>
      </c>
      <c r="I63" s="122">
        <v>1568</v>
      </c>
      <c r="J63" s="122">
        <v>1121</v>
      </c>
      <c r="K63" s="122">
        <v>2772.0292849999996</v>
      </c>
      <c r="L63" s="122">
        <v>98.91</v>
      </c>
      <c r="M63" s="122">
        <v>0</v>
      </c>
      <c r="N63" s="122">
        <v>0</v>
      </c>
      <c r="O63" s="122">
        <v>0</v>
      </c>
      <c r="P63" s="122">
        <v>2673.1192849999998</v>
      </c>
      <c r="Q63" s="122">
        <v>1558.406285</v>
      </c>
      <c r="R63" s="122">
        <v>1114.713</v>
      </c>
      <c r="S63" s="122">
        <v>0</v>
      </c>
      <c r="T63" s="122">
        <v>0</v>
      </c>
      <c r="U63" s="122">
        <v>0</v>
      </c>
      <c r="V63" s="123">
        <f t="shared" si="6"/>
        <v>1.0308773837857939</v>
      </c>
      <c r="W63" s="123" t="str">
        <f t="shared" si="5"/>
        <v>-</v>
      </c>
      <c r="X63" s="123" t="str">
        <f t="shared" si="5"/>
        <v>-</v>
      </c>
      <c r="Y63" s="123" t="str">
        <f t="shared" si="5"/>
        <v>-</v>
      </c>
      <c r="Z63" s="123" t="str">
        <f t="shared" si="5"/>
        <v>-</v>
      </c>
      <c r="AA63" s="123">
        <f t="shared" si="5"/>
        <v>0.99409419300855328</v>
      </c>
      <c r="AB63" s="123">
        <f t="shared" si="5"/>
        <v>0.99388155931122446</v>
      </c>
      <c r="AC63" s="123">
        <f t="shared" si="5"/>
        <v>0.99439161462979475</v>
      </c>
    </row>
    <row r="64" spans="1:29" s="116" customFormat="1" ht="21" customHeight="1">
      <c r="A64" s="120">
        <v>50</v>
      </c>
      <c r="B64" s="121" t="s">
        <v>204</v>
      </c>
      <c r="C64" s="122">
        <v>6300</v>
      </c>
      <c r="D64" s="122">
        <v>50</v>
      </c>
      <c r="E64" s="122">
        <v>0</v>
      </c>
      <c r="F64" s="122">
        <v>0</v>
      </c>
      <c r="G64" s="122">
        <v>0</v>
      </c>
      <c r="H64" s="122">
        <v>6250</v>
      </c>
      <c r="I64" s="122">
        <v>5829</v>
      </c>
      <c r="J64" s="122">
        <v>421</v>
      </c>
      <c r="K64" s="122">
        <v>5276.7690109999994</v>
      </c>
      <c r="L64" s="122">
        <v>50</v>
      </c>
      <c r="M64" s="122">
        <v>0</v>
      </c>
      <c r="N64" s="122">
        <v>0</v>
      </c>
      <c r="O64" s="122">
        <v>0</v>
      </c>
      <c r="P64" s="122">
        <v>5226.7690109999994</v>
      </c>
      <c r="Q64" s="122">
        <v>4806.0212629999996</v>
      </c>
      <c r="R64" s="122">
        <v>420.747748</v>
      </c>
      <c r="S64" s="122">
        <v>0</v>
      </c>
      <c r="T64" s="122">
        <v>0</v>
      </c>
      <c r="U64" s="122">
        <v>0</v>
      </c>
      <c r="V64" s="123">
        <f t="shared" si="6"/>
        <v>0.83758238269841256</v>
      </c>
      <c r="W64" s="123">
        <f t="shared" si="5"/>
        <v>1</v>
      </c>
      <c r="X64" s="123" t="str">
        <f t="shared" si="5"/>
        <v>-</v>
      </c>
      <c r="Y64" s="123" t="str">
        <f t="shared" si="5"/>
        <v>-</v>
      </c>
      <c r="Z64" s="123" t="str">
        <f t="shared" si="5"/>
        <v>-</v>
      </c>
      <c r="AA64" s="123">
        <f t="shared" si="5"/>
        <v>0.8362830417599999</v>
      </c>
      <c r="AB64" s="123">
        <f t="shared" si="5"/>
        <v>0.82450184645736824</v>
      </c>
      <c r="AC64" s="123">
        <f t="shared" si="5"/>
        <v>0.99940082660332541</v>
      </c>
    </row>
    <row r="65" spans="1:29" s="116" customFormat="1" ht="21" customHeight="1">
      <c r="A65" s="120">
        <v>51</v>
      </c>
      <c r="B65" s="121" t="s">
        <v>205</v>
      </c>
      <c r="C65" s="122">
        <v>4600</v>
      </c>
      <c r="D65" s="122">
        <v>0</v>
      </c>
      <c r="E65" s="122">
        <v>0</v>
      </c>
      <c r="F65" s="122">
        <v>0</v>
      </c>
      <c r="G65" s="122">
        <v>0</v>
      </c>
      <c r="H65" s="122">
        <v>4600</v>
      </c>
      <c r="I65" s="122">
        <v>2212</v>
      </c>
      <c r="J65" s="122">
        <v>2388</v>
      </c>
      <c r="K65" s="122">
        <v>4988.8989160000001</v>
      </c>
      <c r="L65" s="122">
        <v>0</v>
      </c>
      <c r="M65" s="122">
        <v>0</v>
      </c>
      <c r="N65" s="122">
        <v>0</v>
      </c>
      <c r="O65" s="122">
        <v>0</v>
      </c>
      <c r="P65" s="122">
        <v>4988.8989160000001</v>
      </c>
      <c r="Q65" s="122">
        <v>2602.230916</v>
      </c>
      <c r="R65" s="122">
        <v>2386.6680000000001</v>
      </c>
      <c r="S65" s="122">
        <v>0</v>
      </c>
      <c r="T65" s="122">
        <v>0</v>
      </c>
      <c r="U65" s="122">
        <v>0</v>
      </c>
      <c r="V65" s="123">
        <f t="shared" ref="V65:V66" si="7">IF(OR(K65=0,C65=0),"-",K65/C65)</f>
        <v>1.0845432426086956</v>
      </c>
      <c r="W65" s="123" t="str">
        <f t="shared" ref="W65:W66" si="8">IF(OR(L65=0,D65=0),"-",L65/D65)</f>
        <v>-</v>
      </c>
      <c r="X65" s="123" t="str">
        <f t="shared" ref="X65:X66" si="9">IF(OR(M65=0,E65=0),"-",M65/E65)</f>
        <v>-</v>
      </c>
      <c r="Y65" s="123" t="str">
        <f t="shared" ref="Y65:Y66" si="10">IF(OR(N65=0,F65=0),"-",N65/F65)</f>
        <v>-</v>
      </c>
      <c r="Z65" s="123" t="str">
        <f t="shared" ref="Z65:Z66" si="11">IF(OR(O65=0,G65=0),"-",O65/G65)</f>
        <v>-</v>
      </c>
      <c r="AA65" s="123">
        <f t="shared" ref="AA65:AA66" si="12">IF(OR(P65=0,H65=0),"-",P65/H65)</f>
        <v>1.0845432426086956</v>
      </c>
      <c r="AB65" s="123">
        <f t="shared" ref="AB65:AB66" si="13">IF(OR(Q65=0,I65=0),"-",Q65/I65)</f>
        <v>1.1764154231464738</v>
      </c>
      <c r="AC65" s="123">
        <f t="shared" ref="AC65:AC66" si="14">IF(OR(R65=0,J65=0),"-",R65/J65)</f>
        <v>0.99944221105527642</v>
      </c>
    </row>
    <row r="66" spans="1:29" s="116" customFormat="1" ht="21" customHeight="1">
      <c r="A66" s="120">
        <v>52</v>
      </c>
      <c r="B66" s="121" t="s">
        <v>206</v>
      </c>
      <c r="C66" s="122">
        <v>6381</v>
      </c>
      <c r="D66" s="122">
        <v>131</v>
      </c>
      <c r="E66" s="122">
        <v>0</v>
      </c>
      <c r="F66" s="122">
        <v>0</v>
      </c>
      <c r="G66" s="122">
        <v>0</v>
      </c>
      <c r="H66" s="122">
        <v>6250</v>
      </c>
      <c r="I66" s="122">
        <v>5829</v>
      </c>
      <c r="J66" s="122">
        <v>421</v>
      </c>
      <c r="K66" s="122">
        <v>6253.5425660000001</v>
      </c>
      <c r="L66" s="122">
        <v>130.304</v>
      </c>
      <c r="M66" s="122">
        <v>0</v>
      </c>
      <c r="N66" s="122">
        <v>0</v>
      </c>
      <c r="O66" s="122">
        <v>0</v>
      </c>
      <c r="P66" s="122">
        <v>6123.238566</v>
      </c>
      <c r="Q66" s="122">
        <v>5704.4911629999997</v>
      </c>
      <c r="R66" s="122">
        <v>418.74740300000002</v>
      </c>
      <c r="S66" s="122">
        <v>0</v>
      </c>
      <c r="T66" s="122">
        <v>0</v>
      </c>
      <c r="U66" s="122">
        <v>0</v>
      </c>
      <c r="V66" s="123">
        <f t="shared" si="7"/>
        <v>0.98002547657107042</v>
      </c>
      <c r="W66" s="123">
        <f t="shared" si="8"/>
        <v>0.99468702290076338</v>
      </c>
      <c r="X66" s="123" t="str">
        <f t="shared" si="9"/>
        <v>-</v>
      </c>
      <c r="Y66" s="123" t="str">
        <f t="shared" si="10"/>
        <v>-</v>
      </c>
      <c r="Z66" s="123" t="str">
        <f t="shared" si="11"/>
        <v>-</v>
      </c>
      <c r="AA66" s="123">
        <f t="shared" si="12"/>
        <v>0.97971817055999999</v>
      </c>
      <c r="AB66" s="123">
        <f t="shared" si="13"/>
        <v>0.97863976033624978</v>
      </c>
      <c r="AC66" s="123">
        <f t="shared" si="14"/>
        <v>0.99464941330166279</v>
      </c>
    </row>
    <row r="67" spans="1:29" s="116" customFormat="1" ht="50.25" customHeight="1">
      <c r="A67" s="117" t="s">
        <v>29</v>
      </c>
      <c r="B67" s="126" t="s">
        <v>254</v>
      </c>
      <c r="C67" s="122">
        <f t="shared" ref="C67:C72" si="15">SUM(D67:H67)</f>
        <v>0</v>
      </c>
      <c r="D67" s="122">
        <v>0</v>
      </c>
      <c r="E67" s="122">
        <v>0</v>
      </c>
      <c r="F67" s="122">
        <v>0</v>
      </c>
      <c r="G67" s="122">
        <v>0</v>
      </c>
      <c r="H67" s="122">
        <f t="shared" ref="H67:H72" si="16">I67+J67</f>
        <v>0</v>
      </c>
      <c r="I67" s="122">
        <v>0</v>
      </c>
      <c r="J67" s="122">
        <v>0</v>
      </c>
      <c r="K67" s="122">
        <f t="shared" ref="K67:K72" si="17">SUM(L67:P67)+S67+T67+U67</f>
        <v>0</v>
      </c>
      <c r="L67" s="122">
        <v>0</v>
      </c>
      <c r="M67" s="122">
        <v>0</v>
      </c>
      <c r="N67" s="122">
        <v>0</v>
      </c>
      <c r="O67" s="122">
        <v>0</v>
      </c>
      <c r="P67" s="122">
        <f t="shared" ref="P67:P72" si="18">Q67+R67</f>
        <v>0</v>
      </c>
      <c r="Q67" s="122">
        <v>0</v>
      </c>
      <c r="R67" s="122">
        <v>0</v>
      </c>
      <c r="S67" s="122">
        <v>0</v>
      </c>
      <c r="T67" s="122">
        <v>0</v>
      </c>
      <c r="U67" s="122">
        <v>0</v>
      </c>
      <c r="V67" s="114" t="str">
        <f t="shared" si="6"/>
        <v>-</v>
      </c>
      <c r="W67" s="114" t="str">
        <f t="shared" si="5"/>
        <v>-</v>
      </c>
      <c r="X67" s="114" t="str">
        <f t="shared" si="5"/>
        <v>-</v>
      </c>
      <c r="Y67" s="114" t="str">
        <f t="shared" si="5"/>
        <v>-</v>
      </c>
      <c r="Z67" s="114" t="str">
        <f t="shared" si="5"/>
        <v>-</v>
      </c>
      <c r="AA67" s="114" t="str">
        <f t="shared" si="5"/>
        <v>-</v>
      </c>
      <c r="AB67" s="114" t="str">
        <f t="shared" si="5"/>
        <v>-</v>
      </c>
      <c r="AC67" s="114" t="str">
        <f t="shared" si="5"/>
        <v>-</v>
      </c>
    </row>
    <row r="68" spans="1:29" s="116" customFormat="1" ht="48" customHeight="1">
      <c r="A68" s="117" t="s">
        <v>33</v>
      </c>
      <c r="B68" s="126" t="s">
        <v>255</v>
      </c>
      <c r="C68" s="122">
        <f t="shared" si="15"/>
        <v>0</v>
      </c>
      <c r="D68" s="122">
        <v>0</v>
      </c>
      <c r="E68" s="122">
        <v>0</v>
      </c>
      <c r="F68" s="122">
        <v>0</v>
      </c>
      <c r="G68" s="122">
        <v>0</v>
      </c>
      <c r="H68" s="122">
        <f t="shared" si="16"/>
        <v>0</v>
      </c>
      <c r="I68" s="122">
        <v>0</v>
      </c>
      <c r="J68" s="122">
        <v>0</v>
      </c>
      <c r="K68" s="122">
        <f t="shared" si="17"/>
        <v>0</v>
      </c>
      <c r="L68" s="122">
        <v>0</v>
      </c>
      <c r="M68" s="122">
        <v>0</v>
      </c>
      <c r="N68" s="122">
        <v>0</v>
      </c>
      <c r="O68" s="122">
        <v>0</v>
      </c>
      <c r="P68" s="122">
        <f t="shared" si="18"/>
        <v>0</v>
      </c>
      <c r="Q68" s="122">
        <v>0</v>
      </c>
      <c r="R68" s="122">
        <v>0</v>
      </c>
      <c r="S68" s="122">
        <v>0</v>
      </c>
      <c r="T68" s="122">
        <v>0</v>
      </c>
      <c r="U68" s="122">
        <v>0</v>
      </c>
      <c r="V68" s="114" t="str">
        <f t="shared" si="6"/>
        <v>-</v>
      </c>
      <c r="W68" s="114" t="str">
        <f t="shared" si="5"/>
        <v>-</v>
      </c>
      <c r="X68" s="114" t="str">
        <f t="shared" si="5"/>
        <v>-</v>
      </c>
      <c r="Y68" s="114" t="str">
        <f t="shared" si="5"/>
        <v>-</v>
      </c>
      <c r="Z68" s="114" t="str">
        <f t="shared" si="5"/>
        <v>-</v>
      </c>
      <c r="AA68" s="114" t="str">
        <f t="shared" si="5"/>
        <v>-</v>
      </c>
      <c r="AB68" s="114" t="str">
        <f t="shared" si="5"/>
        <v>-</v>
      </c>
      <c r="AC68" s="114" t="str">
        <f t="shared" si="5"/>
        <v>-</v>
      </c>
    </row>
    <row r="69" spans="1:29" s="116" customFormat="1" ht="48" customHeight="1">
      <c r="A69" s="117" t="s">
        <v>87</v>
      </c>
      <c r="B69" s="126" t="s">
        <v>256</v>
      </c>
      <c r="C69" s="122">
        <v>0</v>
      </c>
      <c r="D69" s="122">
        <v>0</v>
      </c>
      <c r="E69" s="122">
        <v>0</v>
      </c>
      <c r="F69" s="122">
        <v>0</v>
      </c>
      <c r="G69" s="122">
        <v>0</v>
      </c>
      <c r="H69" s="122">
        <f t="shared" si="16"/>
        <v>0</v>
      </c>
      <c r="I69" s="122">
        <v>0</v>
      </c>
      <c r="J69" s="122">
        <v>0</v>
      </c>
      <c r="K69" s="122">
        <f t="shared" si="17"/>
        <v>0</v>
      </c>
      <c r="L69" s="122">
        <v>0</v>
      </c>
      <c r="M69" s="122">
        <v>0</v>
      </c>
      <c r="N69" s="122">
        <v>0</v>
      </c>
      <c r="O69" s="122">
        <v>0</v>
      </c>
      <c r="P69" s="122">
        <f t="shared" si="18"/>
        <v>0</v>
      </c>
      <c r="Q69" s="122">
        <v>0</v>
      </c>
      <c r="R69" s="122">
        <v>0</v>
      </c>
      <c r="S69" s="122">
        <v>0</v>
      </c>
      <c r="T69" s="122">
        <v>0</v>
      </c>
      <c r="U69" s="122">
        <v>0</v>
      </c>
      <c r="V69" s="114" t="str">
        <f t="shared" si="6"/>
        <v>-</v>
      </c>
      <c r="W69" s="114" t="str">
        <f t="shared" si="5"/>
        <v>-</v>
      </c>
      <c r="X69" s="114" t="str">
        <f t="shared" si="5"/>
        <v>-</v>
      </c>
      <c r="Y69" s="114" t="str">
        <f t="shared" si="5"/>
        <v>-</v>
      </c>
      <c r="Z69" s="114" t="str">
        <f t="shared" si="5"/>
        <v>-</v>
      </c>
      <c r="AA69" s="114" t="str">
        <f t="shared" si="5"/>
        <v>-</v>
      </c>
      <c r="AB69" s="114" t="str">
        <f t="shared" si="5"/>
        <v>-</v>
      </c>
      <c r="AC69" s="114" t="str">
        <f t="shared" si="5"/>
        <v>-</v>
      </c>
    </row>
    <row r="70" spans="1:29" s="116" customFormat="1" ht="48" customHeight="1">
      <c r="A70" s="117" t="s">
        <v>114</v>
      </c>
      <c r="B70" s="126" t="s">
        <v>113</v>
      </c>
      <c r="C70" s="122">
        <f t="shared" si="15"/>
        <v>0</v>
      </c>
      <c r="D70" s="122">
        <v>0</v>
      </c>
      <c r="E70" s="122">
        <v>0</v>
      </c>
      <c r="F70" s="122">
        <v>0</v>
      </c>
      <c r="G70" s="122">
        <v>0</v>
      </c>
      <c r="H70" s="122">
        <f t="shared" si="16"/>
        <v>0</v>
      </c>
      <c r="I70" s="122">
        <v>0</v>
      </c>
      <c r="J70" s="122">
        <v>0</v>
      </c>
      <c r="K70" s="122">
        <f t="shared" si="17"/>
        <v>0</v>
      </c>
      <c r="L70" s="122">
        <v>0</v>
      </c>
      <c r="M70" s="122">
        <v>0</v>
      </c>
      <c r="N70" s="122">
        <v>0</v>
      </c>
      <c r="O70" s="122">
        <v>0</v>
      </c>
      <c r="P70" s="122">
        <f t="shared" si="18"/>
        <v>0</v>
      </c>
      <c r="Q70" s="122">
        <v>0</v>
      </c>
      <c r="R70" s="122">
        <v>0</v>
      </c>
      <c r="S70" s="122">
        <v>0</v>
      </c>
      <c r="T70" s="122">
        <v>0</v>
      </c>
      <c r="U70" s="122">
        <v>0</v>
      </c>
      <c r="V70" s="114" t="str">
        <f t="shared" si="6"/>
        <v>-</v>
      </c>
      <c r="W70" s="114" t="str">
        <f t="shared" si="5"/>
        <v>-</v>
      </c>
      <c r="X70" s="114" t="str">
        <f t="shared" si="5"/>
        <v>-</v>
      </c>
      <c r="Y70" s="114" t="str">
        <f t="shared" si="5"/>
        <v>-</v>
      </c>
      <c r="Z70" s="114" t="str">
        <f t="shared" si="5"/>
        <v>-</v>
      </c>
      <c r="AA70" s="114" t="str">
        <f t="shared" si="5"/>
        <v>-</v>
      </c>
      <c r="AB70" s="114" t="str">
        <f t="shared" si="5"/>
        <v>-</v>
      </c>
      <c r="AC70" s="114" t="str">
        <f t="shared" si="5"/>
        <v>-</v>
      </c>
    </row>
    <row r="71" spans="1:29" s="127" customFormat="1" ht="52.5" customHeight="1">
      <c r="A71" s="117" t="s">
        <v>145</v>
      </c>
      <c r="B71" s="126" t="s">
        <v>207</v>
      </c>
      <c r="C71" s="119">
        <v>35634</v>
      </c>
      <c r="D71" s="119">
        <v>0</v>
      </c>
      <c r="E71" s="119">
        <v>0</v>
      </c>
      <c r="F71" s="119">
        <v>0</v>
      </c>
      <c r="G71" s="119">
        <v>0</v>
      </c>
      <c r="H71" s="119">
        <v>0</v>
      </c>
      <c r="I71" s="119">
        <v>0</v>
      </c>
      <c r="J71" s="119">
        <v>0</v>
      </c>
      <c r="K71" s="119">
        <v>46152.683000000005</v>
      </c>
      <c r="L71" s="119">
        <v>0</v>
      </c>
      <c r="M71" s="119">
        <v>0</v>
      </c>
      <c r="N71" s="119">
        <v>0</v>
      </c>
      <c r="O71" s="119">
        <v>0</v>
      </c>
      <c r="P71" s="119">
        <v>0</v>
      </c>
      <c r="Q71" s="119">
        <v>0</v>
      </c>
      <c r="R71" s="119">
        <v>0</v>
      </c>
      <c r="S71" s="119">
        <v>46152.683000000005</v>
      </c>
      <c r="T71" s="119">
        <v>0</v>
      </c>
      <c r="U71" s="122">
        <v>0</v>
      </c>
      <c r="V71" s="114">
        <f t="shared" si="6"/>
        <v>1.29518670370994</v>
      </c>
      <c r="W71" s="114" t="str">
        <f t="shared" si="5"/>
        <v>-</v>
      </c>
      <c r="X71" s="114" t="str">
        <f t="shared" si="5"/>
        <v>-</v>
      </c>
      <c r="Y71" s="114" t="str">
        <f t="shared" si="5"/>
        <v>-</v>
      </c>
      <c r="Z71" s="114" t="str">
        <f t="shared" si="5"/>
        <v>-</v>
      </c>
      <c r="AA71" s="114" t="str">
        <f t="shared" si="5"/>
        <v>-</v>
      </c>
      <c r="AB71" s="114" t="str">
        <f t="shared" si="5"/>
        <v>-</v>
      </c>
      <c r="AC71" s="114" t="str">
        <f t="shared" si="5"/>
        <v>-</v>
      </c>
    </row>
    <row r="72" spans="1:29" ht="50.25" customHeight="1">
      <c r="A72" s="117" t="s">
        <v>257</v>
      </c>
      <c r="B72" s="126" t="s">
        <v>111</v>
      </c>
      <c r="C72" s="128">
        <f t="shared" si="15"/>
        <v>0</v>
      </c>
      <c r="D72" s="128">
        <v>0</v>
      </c>
      <c r="E72" s="128">
        <v>0</v>
      </c>
      <c r="F72" s="128">
        <v>0</v>
      </c>
      <c r="G72" s="128">
        <v>0</v>
      </c>
      <c r="H72" s="128">
        <f t="shared" si="16"/>
        <v>0</v>
      </c>
      <c r="I72" s="128">
        <v>0</v>
      </c>
      <c r="J72" s="128">
        <v>0</v>
      </c>
      <c r="K72" s="119">
        <f t="shared" si="17"/>
        <v>31469.201000000001</v>
      </c>
      <c r="L72" s="128">
        <v>0</v>
      </c>
      <c r="M72" s="128">
        <v>0</v>
      </c>
      <c r="N72" s="128">
        <v>0</v>
      </c>
      <c r="O72" s="128">
        <v>0</v>
      </c>
      <c r="P72" s="128">
        <f t="shared" si="18"/>
        <v>0</v>
      </c>
      <c r="Q72" s="128">
        <v>0</v>
      </c>
      <c r="R72" s="128">
        <v>0</v>
      </c>
      <c r="S72" s="128">
        <v>0</v>
      </c>
      <c r="T72" s="119">
        <v>31469.201000000001</v>
      </c>
      <c r="U72" s="119"/>
      <c r="V72" s="114" t="str">
        <f t="shared" si="6"/>
        <v>-</v>
      </c>
      <c r="W72" s="114" t="str">
        <f t="shared" si="5"/>
        <v>-</v>
      </c>
      <c r="X72" s="114" t="str">
        <f t="shared" si="5"/>
        <v>-</v>
      </c>
      <c r="Y72" s="114" t="str">
        <f t="shared" si="5"/>
        <v>-</v>
      </c>
      <c r="Z72" s="114" t="str">
        <f t="shared" si="5"/>
        <v>-</v>
      </c>
      <c r="AA72" s="114" t="str">
        <f t="shared" si="5"/>
        <v>-</v>
      </c>
      <c r="AB72" s="114" t="str">
        <f t="shared" si="5"/>
        <v>-</v>
      </c>
      <c r="AC72" s="114" t="str">
        <f t="shared" si="5"/>
        <v>-</v>
      </c>
    </row>
    <row r="73" spans="1:29" ht="41.25" customHeight="1">
      <c r="A73" s="129" t="s">
        <v>258</v>
      </c>
      <c r="B73" s="130" t="s">
        <v>139</v>
      </c>
      <c r="C73" s="131"/>
      <c r="D73" s="131"/>
      <c r="E73" s="131"/>
      <c r="F73" s="131"/>
      <c r="G73" s="131"/>
      <c r="H73" s="131"/>
      <c r="I73" s="131"/>
      <c r="J73" s="131"/>
      <c r="K73" s="132">
        <f>SUM(L73:P73)+S73+T73+U73</f>
        <v>2464.41</v>
      </c>
      <c r="L73" s="131"/>
      <c r="M73" s="131"/>
      <c r="N73" s="131"/>
      <c r="O73" s="131"/>
      <c r="P73" s="131"/>
      <c r="Q73" s="131"/>
      <c r="R73" s="131"/>
      <c r="S73" s="131"/>
      <c r="T73" s="132"/>
      <c r="U73" s="132">
        <v>2464.41</v>
      </c>
      <c r="V73" s="133" t="str">
        <f t="shared" si="6"/>
        <v>-</v>
      </c>
      <c r="W73" s="133" t="str">
        <f t="shared" si="5"/>
        <v>-</v>
      </c>
      <c r="X73" s="133" t="str">
        <f t="shared" si="5"/>
        <v>-</v>
      </c>
      <c r="Y73" s="133" t="str">
        <f t="shared" si="5"/>
        <v>-</v>
      </c>
      <c r="Z73" s="133" t="str">
        <f t="shared" si="5"/>
        <v>-</v>
      </c>
      <c r="AA73" s="133" t="str">
        <f t="shared" si="5"/>
        <v>-</v>
      </c>
      <c r="AB73" s="133" t="str">
        <f t="shared" si="5"/>
        <v>-</v>
      </c>
      <c r="AC73" s="133" t="str">
        <f t="shared" si="5"/>
        <v>-</v>
      </c>
    </row>
    <row r="74" spans="1:29" ht="16.5" hidden="1" customHeight="1" outlineLevel="1">
      <c r="A74" s="134"/>
      <c r="B74" s="135" t="s">
        <v>208</v>
      </c>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row>
    <row r="75" spans="1:29" ht="18.75" hidden="1" outlineLevel="1">
      <c r="A75" s="45"/>
      <c r="B75" s="136"/>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row>
    <row r="76" spans="1:29" ht="18.75" hidden="1" outlineLevel="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row>
    <row r="77" spans="1:29" ht="18.75" hidden="1" outlineLevel="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row>
    <row r="78" spans="1:29" ht="18.75" hidden="1" outlineLevel="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row>
    <row r="79" spans="1:29" ht="18.75" hidden="1" outlineLevel="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row>
    <row r="80" spans="1:29" ht="18.75" hidden="1" outlineLevel="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row>
    <row r="81" spans="1:29" ht="25.5" hidden="1" customHeight="1" outlineLevel="1">
      <c r="A81" s="136" t="s">
        <v>209</v>
      </c>
      <c r="B81" s="136"/>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row>
    <row r="82" spans="1:29" ht="18.75" hidden="1" outlineLevel="1">
      <c r="A82" s="136"/>
      <c r="B82" s="136" t="s">
        <v>210</v>
      </c>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row>
    <row r="83" spans="1:29" ht="18.75" hidden="1" outlineLevel="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row>
    <row r="84" spans="1:29" s="137" customFormat="1" ht="32.25" customHeight="1" collapsed="1">
      <c r="T84" s="138"/>
      <c r="U84" s="138"/>
      <c r="V84" s="138"/>
      <c r="W84" s="138"/>
      <c r="X84" s="138"/>
      <c r="Y84" s="138"/>
      <c r="Z84" s="138"/>
    </row>
    <row r="85" spans="1:29" s="137" customFormat="1" ht="25.5" hidden="1" customHeight="1" outlineLevel="1">
      <c r="U85" s="220"/>
      <c r="V85" s="220"/>
      <c r="W85" s="220"/>
      <c r="X85" s="220"/>
      <c r="Y85" s="220"/>
      <c r="Z85" s="220"/>
    </row>
    <row r="86" spans="1:29" ht="15.75" customHeight="1" collapsed="1">
      <c r="A86" s="45"/>
      <c r="B86" s="45"/>
      <c r="C86" s="45"/>
      <c r="D86" s="45"/>
      <c r="E86" s="45"/>
      <c r="F86" s="45"/>
      <c r="G86" s="45"/>
      <c r="H86" s="45"/>
      <c r="I86" s="45"/>
      <c r="J86" s="45"/>
      <c r="K86" s="45"/>
      <c r="L86" s="45"/>
      <c r="M86" s="45"/>
      <c r="N86" s="45"/>
      <c r="O86" s="45"/>
      <c r="P86" s="45"/>
      <c r="Q86" s="45"/>
      <c r="R86" s="45"/>
      <c r="S86" s="45"/>
      <c r="T86" s="139"/>
      <c r="U86" s="139"/>
      <c r="V86" s="139"/>
      <c r="W86" s="139"/>
      <c r="X86" s="139"/>
      <c r="Y86" s="139"/>
      <c r="Z86" s="139"/>
      <c r="AA86" s="45"/>
      <c r="AB86" s="45"/>
      <c r="AC86" s="45"/>
    </row>
    <row r="87" spans="1:29" ht="15.75" customHeight="1">
      <c r="A87" s="45"/>
      <c r="B87" s="45"/>
      <c r="C87" s="45"/>
      <c r="D87" s="45"/>
      <c r="E87" s="45"/>
      <c r="F87" s="45"/>
      <c r="G87" s="45"/>
      <c r="H87" s="45"/>
      <c r="I87" s="45"/>
      <c r="J87" s="45"/>
      <c r="K87" s="45"/>
      <c r="L87" s="45"/>
      <c r="M87" s="45"/>
      <c r="N87" s="45"/>
      <c r="O87" s="45"/>
      <c r="P87" s="45"/>
      <c r="Q87" s="45"/>
      <c r="R87" s="45"/>
      <c r="S87" s="45"/>
      <c r="T87" s="139"/>
      <c r="U87" s="139"/>
      <c r="V87" s="139"/>
      <c r="W87" s="139"/>
      <c r="X87" s="139"/>
      <c r="Y87" s="139"/>
      <c r="Z87" s="139"/>
      <c r="AA87" s="45"/>
      <c r="AB87" s="45"/>
      <c r="AC87" s="45"/>
    </row>
    <row r="88" spans="1:29"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row>
    <row r="89" spans="1:29" ht="18.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row>
  </sheetData>
  <mergeCells count="38">
    <mergeCell ref="A7:A11"/>
    <mergeCell ref="B7:B11"/>
    <mergeCell ref="C7:J7"/>
    <mergeCell ref="V7:AC7"/>
    <mergeCell ref="C8:C11"/>
    <mergeCell ref="D8:D11"/>
    <mergeCell ref="E8:E11"/>
    <mergeCell ref="F8:F11"/>
    <mergeCell ref="R9:R11"/>
    <mergeCell ref="G8:G11"/>
    <mergeCell ref="H8:J8"/>
    <mergeCell ref="K8:K11"/>
    <mergeCell ref="L8:L11"/>
    <mergeCell ref="M8:M11"/>
    <mergeCell ref="N8:N11"/>
    <mergeCell ref="U85:Z85"/>
    <mergeCell ref="W8:W11"/>
    <mergeCell ref="X8:X11"/>
    <mergeCell ref="Y8:Y11"/>
    <mergeCell ref="Z8:Z11"/>
    <mergeCell ref="U8:U11"/>
    <mergeCell ref="V8:V11"/>
    <mergeCell ref="A5:AC5"/>
    <mergeCell ref="Y1:AC1"/>
    <mergeCell ref="K7:U7"/>
    <mergeCell ref="AA9:AA11"/>
    <mergeCell ref="AB9:AB11"/>
    <mergeCell ref="AC9:AC11"/>
    <mergeCell ref="AA8:AC8"/>
    <mergeCell ref="H9:H11"/>
    <mergeCell ref="I9:I11"/>
    <mergeCell ref="J9:J11"/>
    <mergeCell ref="P9:P11"/>
    <mergeCell ref="Q9:Q11"/>
    <mergeCell ref="O8:O11"/>
    <mergeCell ref="P8:R8"/>
    <mergeCell ref="S8:S11"/>
    <mergeCell ref="T8:T11"/>
  </mergeCells>
  <printOptions horizontalCentered="1"/>
  <pageMargins left="0.34" right="0.34" top="0.45" bottom="0.4" header="0.35433070866141736" footer="0.27"/>
  <pageSetup paperSize="9" scale="36" fitToHeight="5" orientation="landscape" r:id="rId1"/>
  <headerFooter alignWithMargins="0">
    <oddFooter>&amp;C&amp;10&amp;P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39"/>
  <sheetViews>
    <sheetView topLeftCell="A19" zoomScale="70" zoomScaleNormal="70" zoomScalePageLayoutView="55" workbookViewId="0">
      <selection activeCell="I8" sqref="I8:I14"/>
    </sheetView>
  </sheetViews>
  <sheetFormatPr defaultRowHeight="15.75" outlineLevelRow="1"/>
  <cols>
    <col min="1" max="1" width="5.7109375" style="147" customWidth="1"/>
    <col min="2" max="2" width="27.7109375" style="147" customWidth="1"/>
    <col min="3" max="3" width="12.140625" style="147" customWidth="1"/>
    <col min="4" max="4" width="12" style="147" customWidth="1"/>
    <col min="5" max="5" width="11.140625" style="147" customWidth="1"/>
    <col min="6" max="6" width="10.7109375" style="147" customWidth="1"/>
    <col min="7" max="7" width="10.140625" style="147" customWidth="1"/>
    <col min="8" max="8" width="8.7109375" style="147" customWidth="1"/>
    <col min="9" max="9" width="12.140625" style="147" customWidth="1"/>
    <col min="10" max="10" width="12.28515625" style="147" customWidth="1"/>
    <col min="11" max="11" width="11.140625" style="147" customWidth="1"/>
    <col min="12" max="12" width="9.85546875" style="147" customWidth="1"/>
    <col min="13" max="13" width="10.85546875" style="147" customWidth="1"/>
    <col min="14" max="14" width="10.7109375" style="147" customWidth="1"/>
    <col min="15" max="17" width="9.7109375" style="147" customWidth="1"/>
    <col min="18" max="18" width="9.85546875" style="147" customWidth="1"/>
    <col min="19" max="19" width="9.7109375" style="147" customWidth="1"/>
    <col min="20" max="20" width="8.85546875" style="147" customWidth="1"/>
    <col min="21" max="250" width="9.140625" style="147"/>
    <col min="251" max="251" width="5.140625" style="147" customWidth="1"/>
    <col min="252" max="252" width="27.7109375" style="147" customWidth="1"/>
    <col min="253" max="253" width="12.140625" style="147" customWidth="1"/>
    <col min="254" max="254" width="12" style="147" customWidth="1"/>
    <col min="255" max="255" width="11.140625" style="147" customWidth="1"/>
    <col min="256" max="256" width="8.7109375" style="147" customWidth="1"/>
    <col min="257" max="257" width="10.85546875" style="147" customWidth="1"/>
    <col min="258" max="258" width="10.7109375" style="147" customWidth="1"/>
    <col min="259" max="259" width="10.140625" style="147" customWidth="1"/>
    <col min="260" max="260" width="8.7109375" style="147" customWidth="1"/>
    <col min="261" max="261" width="12.140625" style="147" customWidth="1"/>
    <col min="262" max="262" width="12.28515625" style="147" customWidth="1"/>
    <col min="263" max="263" width="11.140625" style="147" customWidth="1"/>
    <col min="264" max="264" width="8.85546875" style="147" customWidth="1"/>
    <col min="265" max="265" width="11.42578125" style="147" customWidth="1"/>
    <col min="266" max="266" width="9.85546875" style="147" customWidth="1"/>
    <col min="267" max="267" width="10.85546875" style="147" customWidth="1"/>
    <col min="268" max="268" width="10.7109375" style="147" customWidth="1"/>
    <col min="269" max="271" width="9.7109375" style="147" customWidth="1"/>
    <col min="272" max="273" width="8.7109375" style="147" customWidth="1"/>
    <col min="274" max="274" width="9.85546875" style="147" customWidth="1"/>
    <col min="275" max="275" width="9.7109375" style="147" customWidth="1"/>
    <col min="276" max="276" width="8.85546875" style="147" customWidth="1"/>
    <col min="277" max="506" width="9.140625" style="147"/>
    <col min="507" max="507" width="5.140625" style="147" customWidth="1"/>
    <col min="508" max="508" width="27.7109375" style="147" customWidth="1"/>
    <col min="509" max="509" width="12.140625" style="147" customWidth="1"/>
    <col min="510" max="510" width="12" style="147" customWidth="1"/>
    <col min="511" max="511" width="11.140625" style="147" customWidth="1"/>
    <col min="512" max="512" width="8.7109375" style="147" customWidth="1"/>
    <col min="513" max="513" width="10.85546875" style="147" customWidth="1"/>
    <col min="514" max="514" width="10.7109375" style="147" customWidth="1"/>
    <col min="515" max="515" width="10.140625" style="147" customWidth="1"/>
    <col min="516" max="516" width="8.7109375" style="147" customWidth="1"/>
    <col min="517" max="517" width="12.140625" style="147" customWidth="1"/>
    <col min="518" max="518" width="12.28515625" style="147" customWidth="1"/>
    <col min="519" max="519" width="11.140625" style="147" customWidth="1"/>
    <col min="520" max="520" width="8.85546875" style="147" customWidth="1"/>
    <col min="521" max="521" width="11.42578125" style="147" customWidth="1"/>
    <col min="522" max="522" width="9.85546875" style="147" customWidth="1"/>
    <col min="523" max="523" width="10.85546875" style="147" customWidth="1"/>
    <col min="524" max="524" width="10.7109375" style="147" customWidth="1"/>
    <col min="525" max="527" width="9.7109375" style="147" customWidth="1"/>
    <col min="528" max="529" width="8.7109375" style="147" customWidth="1"/>
    <col min="530" max="530" width="9.85546875" style="147" customWidth="1"/>
    <col min="531" max="531" width="9.7109375" style="147" customWidth="1"/>
    <col min="532" max="532" width="8.85546875" style="147" customWidth="1"/>
    <col min="533" max="762" width="9.140625" style="147"/>
    <col min="763" max="763" width="5.140625" style="147" customWidth="1"/>
    <col min="764" max="764" width="27.7109375" style="147" customWidth="1"/>
    <col min="765" max="765" width="12.140625" style="147" customWidth="1"/>
    <col min="766" max="766" width="12" style="147" customWidth="1"/>
    <col min="767" max="767" width="11.140625" style="147" customWidth="1"/>
    <col min="768" max="768" width="8.7109375" style="147" customWidth="1"/>
    <col min="769" max="769" width="10.85546875" style="147" customWidth="1"/>
    <col min="770" max="770" width="10.7109375" style="147" customWidth="1"/>
    <col min="771" max="771" width="10.140625" style="147" customWidth="1"/>
    <col min="772" max="772" width="8.7109375" style="147" customWidth="1"/>
    <col min="773" max="773" width="12.140625" style="147" customWidth="1"/>
    <col min="774" max="774" width="12.28515625" style="147" customWidth="1"/>
    <col min="775" max="775" width="11.140625" style="147" customWidth="1"/>
    <col min="776" max="776" width="8.85546875" style="147" customWidth="1"/>
    <col min="777" max="777" width="11.42578125" style="147" customWidth="1"/>
    <col min="778" max="778" width="9.85546875" style="147" customWidth="1"/>
    <col min="779" max="779" width="10.85546875" style="147" customWidth="1"/>
    <col min="780" max="780" width="10.7109375" style="147" customWidth="1"/>
    <col min="781" max="783" width="9.7109375" style="147" customWidth="1"/>
    <col min="784" max="785" width="8.7109375" style="147" customWidth="1"/>
    <col min="786" max="786" width="9.85546875" style="147" customWidth="1"/>
    <col min="787" max="787" width="9.7109375" style="147" customWidth="1"/>
    <col min="788" max="788" width="8.85546875" style="147" customWidth="1"/>
    <col min="789" max="1018" width="9.140625" style="147"/>
    <col min="1019" max="1019" width="5.140625" style="147" customWidth="1"/>
    <col min="1020" max="1020" width="27.7109375" style="147" customWidth="1"/>
    <col min="1021" max="1021" width="12.140625" style="147" customWidth="1"/>
    <col min="1022" max="1022" width="12" style="147" customWidth="1"/>
    <col min="1023" max="1023" width="11.140625" style="147" customWidth="1"/>
    <col min="1024" max="1024" width="8.7109375" style="147" customWidth="1"/>
    <col min="1025" max="1025" width="10.85546875" style="147" customWidth="1"/>
    <col min="1026" max="1026" width="10.7109375" style="147" customWidth="1"/>
    <col min="1027" max="1027" width="10.140625" style="147" customWidth="1"/>
    <col min="1028" max="1028" width="8.7109375" style="147" customWidth="1"/>
    <col min="1029" max="1029" width="12.140625" style="147" customWidth="1"/>
    <col min="1030" max="1030" width="12.28515625" style="147" customWidth="1"/>
    <col min="1031" max="1031" width="11.140625" style="147" customWidth="1"/>
    <col min="1032" max="1032" width="8.85546875" style="147" customWidth="1"/>
    <col min="1033" max="1033" width="11.42578125" style="147" customWidth="1"/>
    <col min="1034" max="1034" width="9.85546875" style="147" customWidth="1"/>
    <col min="1035" max="1035" width="10.85546875" style="147" customWidth="1"/>
    <col min="1036" max="1036" width="10.7109375" style="147" customWidth="1"/>
    <col min="1037" max="1039" width="9.7109375" style="147" customWidth="1"/>
    <col min="1040" max="1041" width="8.7109375" style="147" customWidth="1"/>
    <col min="1042" max="1042" width="9.85546875" style="147" customWidth="1"/>
    <col min="1043" max="1043" width="9.7109375" style="147" customWidth="1"/>
    <col min="1044" max="1044" width="8.85546875" style="147" customWidth="1"/>
    <col min="1045" max="1274" width="9.140625" style="147"/>
    <col min="1275" max="1275" width="5.140625" style="147" customWidth="1"/>
    <col min="1276" max="1276" width="27.7109375" style="147" customWidth="1"/>
    <col min="1277" max="1277" width="12.140625" style="147" customWidth="1"/>
    <col min="1278" max="1278" width="12" style="147" customWidth="1"/>
    <col min="1279" max="1279" width="11.140625" style="147" customWidth="1"/>
    <col min="1280" max="1280" width="8.7109375" style="147" customWidth="1"/>
    <col min="1281" max="1281" width="10.85546875" style="147" customWidth="1"/>
    <col min="1282" max="1282" width="10.7109375" style="147" customWidth="1"/>
    <col min="1283" max="1283" width="10.140625" style="147" customWidth="1"/>
    <col min="1284" max="1284" width="8.7109375" style="147" customWidth="1"/>
    <col min="1285" max="1285" width="12.140625" style="147" customWidth="1"/>
    <col min="1286" max="1286" width="12.28515625" style="147" customWidth="1"/>
    <col min="1287" max="1287" width="11.140625" style="147" customWidth="1"/>
    <col min="1288" max="1288" width="8.85546875" style="147" customWidth="1"/>
    <col min="1289" max="1289" width="11.42578125" style="147" customWidth="1"/>
    <col min="1290" max="1290" width="9.85546875" style="147" customWidth="1"/>
    <col min="1291" max="1291" width="10.85546875" style="147" customWidth="1"/>
    <col min="1292" max="1292" width="10.7109375" style="147" customWidth="1"/>
    <col min="1293" max="1295" width="9.7109375" style="147" customWidth="1"/>
    <col min="1296" max="1297" width="8.7109375" style="147" customWidth="1"/>
    <col min="1298" max="1298" width="9.85546875" style="147" customWidth="1"/>
    <col min="1299" max="1299" width="9.7109375" style="147" customWidth="1"/>
    <col min="1300" max="1300" width="8.85546875" style="147" customWidth="1"/>
    <col min="1301" max="1530" width="9.140625" style="147"/>
    <col min="1531" max="1531" width="5.140625" style="147" customWidth="1"/>
    <col min="1532" max="1532" width="27.7109375" style="147" customWidth="1"/>
    <col min="1533" max="1533" width="12.140625" style="147" customWidth="1"/>
    <col min="1534" max="1534" width="12" style="147" customWidth="1"/>
    <col min="1535" max="1535" width="11.140625" style="147" customWidth="1"/>
    <col min="1536" max="1536" width="8.7109375" style="147" customWidth="1"/>
    <col min="1537" max="1537" width="10.85546875" style="147" customWidth="1"/>
    <col min="1538" max="1538" width="10.7109375" style="147" customWidth="1"/>
    <col min="1539" max="1539" width="10.140625" style="147" customWidth="1"/>
    <col min="1540" max="1540" width="8.7109375" style="147" customWidth="1"/>
    <col min="1541" max="1541" width="12.140625" style="147" customWidth="1"/>
    <col min="1542" max="1542" width="12.28515625" style="147" customWidth="1"/>
    <col min="1543" max="1543" width="11.140625" style="147" customWidth="1"/>
    <col min="1544" max="1544" width="8.85546875" style="147" customWidth="1"/>
    <col min="1545" max="1545" width="11.42578125" style="147" customWidth="1"/>
    <col min="1546" max="1546" width="9.85546875" style="147" customWidth="1"/>
    <col min="1547" max="1547" width="10.85546875" style="147" customWidth="1"/>
    <col min="1548" max="1548" width="10.7109375" style="147" customWidth="1"/>
    <col min="1549" max="1551" width="9.7109375" style="147" customWidth="1"/>
    <col min="1552" max="1553" width="8.7109375" style="147" customWidth="1"/>
    <col min="1554" max="1554" width="9.85546875" style="147" customWidth="1"/>
    <col min="1555" max="1555" width="9.7109375" style="147" customWidth="1"/>
    <col min="1556" max="1556" width="8.85546875" style="147" customWidth="1"/>
    <col min="1557" max="1786" width="9.140625" style="147"/>
    <col min="1787" max="1787" width="5.140625" style="147" customWidth="1"/>
    <col min="1788" max="1788" width="27.7109375" style="147" customWidth="1"/>
    <col min="1789" max="1789" width="12.140625" style="147" customWidth="1"/>
    <col min="1790" max="1790" width="12" style="147" customWidth="1"/>
    <col min="1791" max="1791" width="11.140625" style="147" customWidth="1"/>
    <col min="1792" max="1792" width="8.7109375" style="147" customWidth="1"/>
    <col min="1793" max="1793" width="10.85546875" style="147" customWidth="1"/>
    <col min="1794" max="1794" width="10.7109375" style="147" customWidth="1"/>
    <col min="1795" max="1795" width="10.140625" style="147" customWidth="1"/>
    <col min="1796" max="1796" width="8.7109375" style="147" customWidth="1"/>
    <col min="1797" max="1797" width="12.140625" style="147" customWidth="1"/>
    <col min="1798" max="1798" width="12.28515625" style="147" customWidth="1"/>
    <col min="1799" max="1799" width="11.140625" style="147" customWidth="1"/>
    <col min="1800" max="1800" width="8.85546875" style="147" customWidth="1"/>
    <col min="1801" max="1801" width="11.42578125" style="147" customWidth="1"/>
    <col min="1802" max="1802" width="9.85546875" style="147" customWidth="1"/>
    <col min="1803" max="1803" width="10.85546875" style="147" customWidth="1"/>
    <col min="1804" max="1804" width="10.7109375" style="147" customWidth="1"/>
    <col min="1805" max="1807" width="9.7109375" style="147" customWidth="1"/>
    <col min="1808" max="1809" width="8.7109375" style="147" customWidth="1"/>
    <col min="1810" max="1810" width="9.85546875" style="147" customWidth="1"/>
    <col min="1811" max="1811" width="9.7109375" style="147" customWidth="1"/>
    <col min="1812" max="1812" width="8.85546875" style="147" customWidth="1"/>
    <col min="1813" max="2042" width="9.140625" style="147"/>
    <col min="2043" max="2043" width="5.140625" style="147" customWidth="1"/>
    <col min="2044" max="2044" width="27.7109375" style="147" customWidth="1"/>
    <col min="2045" max="2045" width="12.140625" style="147" customWidth="1"/>
    <col min="2046" max="2046" width="12" style="147" customWidth="1"/>
    <col min="2047" max="2047" width="11.140625" style="147" customWidth="1"/>
    <col min="2048" max="2048" width="8.7109375" style="147" customWidth="1"/>
    <col min="2049" max="2049" width="10.85546875" style="147" customWidth="1"/>
    <col min="2050" max="2050" width="10.7109375" style="147" customWidth="1"/>
    <col min="2051" max="2051" width="10.140625" style="147" customWidth="1"/>
    <col min="2052" max="2052" width="8.7109375" style="147" customWidth="1"/>
    <col min="2053" max="2053" width="12.140625" style="147" customWidth="1"/>
    <col min="2054" max="2054" width="12.28515625" style="147" customWidth="1"/>
    <col min="2055" max="2055" width="11.140625" style="147" customWidth="1"/>
    <col min="2056" max="2056" width="8.85546875" style="147" customWidth="1"/>
    <col min="2057" max="2057" width="11.42578125" style="147" customWidth="1"/>
    <col min="2058" max="2058" width="9.85546875" style="147" customWidth="1"/>
    <col min="2059" max="2059" width="10.85546875" style="147" customWidth="1"/>
    <col min="2060" max="2060" width="10.7109375" style="147" customWidth="1"/>
    <col min="2061" max="2063" width="9.7109375" style="147" customWidth="1"/>
    <col min="2064" max="2065" width="8.7109375" style="147" customWidth="1"/>
    <col min="2066" max="2066" width="9.85546875" style="147" customWidth="1"/>
    <col min="2067" max="2067" width="9.7109375" style="147" customWidth="1"/>
    <col min="2068" max="2068" width="8.85546875" style="147" customWidth="1"/>
    <col min="2069" max="2298" width="9.140625" style="147"/>
    <col min="2299" max="2299" width="5.140625" style="147" customWidth="1"/>
    <col min="2300" max="2300" width="27.7109375" style="147" customWidth="1"/>
    <col min="2301" max="2301" width="12.140625" style="147" customWidth="1"/>
    <col min="2302" max="2302" width="12" style="147" customWidth="1"/>
    <col min="2303" max="2303" width="11.140625" style="147" customWidth="1"/>
    <col min="2304" max="2304" width="8.7109375" style="147" customWidth="1"/>
    <col min="2305" max="2305" width="10.85546875" style="147" customWidth="1"/>
    <col min="2306" max="2306" width="10.7109375" style="147" customWidth="1"/>
    <col min="2307" max="2307" width="10.140625" style="147" customWidth="1"/>
    <col min="2308" max="2308" width="8.7109375" style="147" customWidth="1"/>
    <col min="2309" max="2309" width="12.140625" style="147" customWidth="1"/>
    <col min="2310" max="2310" width="12.28515625" style="147" customWidth="1"/>
    <col min="2311" max="2311" width="11.140625" style="147" customWidth="1"/>
    <col min="2312" max="2312" width="8.85546875" style="147" customWidth="1"/>
    <col min="2313" max="2313" width="11.42578125" style="147" customWidth="1"/>
    <col min="2314" max="2314" width="9.85546875" style="147" customWidth="1"/>
    <col min="2315" max="2315" width="10.85546875" style="147" customWidth="1"/>
    <col min="2316" max="2316" width="10.7109375" style="147" customWidth="1"/>
    <col min="2317" max="2319" width="9.7109375" style="147" customWidth="1"/>
    <col min="2320" max="2321" width="8.7109375" style="147" customWidth="1"/>
    <col min="2322" max="2322" width="9.85546875" style="147" customWidth="1"/>
    <col min="2323" max="2323" width="9.7109375" style="147" customWidth="1"/>
    <col min="2324" max="2324" width="8.85546875" style="147" customWidth="1"/>
    <col min="2325" max="2554" width="9.140625" style="147"/>
    <col min="2555" max="2555" width="5.140625" style="147" customWidth="1"/>
    <col min="2556" max="2556" width="27.7109375" style="147" customWidth="1"/>
    <col min="2557" max="2557" width="12.140625" style="147" customWidth="1"/>
    <col min="2558" max="2558" width="12" style="147" customWidth="1"/>
    <col min="2559" max="2559" width="11.140625" style="147" customWidth="1"/>
    <col min="2560" max="2560" width="8.7109375" style="147" customWidth="1"/>
    <col min="2561" max="2561" width="10.85546875" style="147" customWidth="1"/>
    <col min="2562" max="2562" width="10.7109375" style="147" customWidth="1"/>
    <col min="2563" max="2563" width="10.140625" style="147" customWidth="1"/>
    <col min="2564" max="2564" width="8.7109375" style="147" customWidth="1"/>
    <col min="2565" max="2565" width="12.140625" style="147" customWidth="1"/>
    <col min="2566" max="2566" width="12.28515625" style="147" customWidth="1"/>
    <col min="2567" max="2567" width="11.140625" style="147" customWidth="1"/>
    <col min="2568" max="2568" width="8.85546875" style="147" customWidth="1"/>
    <col min="2569" max="2569" width="11.42578125" style="147" customWidth="1"/>
    <col min="2570" max="2570" width="9.85546875" style="147" customWidth="1"/>
    <col min="2571" max="2571" width="10.85546875" style="147" customWidth="1"/>
    <col min="2572" max="2572" width="10.7109375" style="147" customWidth="1"/>
    <col min="2573" max="2575" width="9.7109375" style="147" customWidth="1"/>
    <col min="2576" max="2577" width="8.7109375" style="147" customWidth="1"/>
    <col min="2578" max="2578" width="9.85546875" style="147" customWidth="1"/>
    <col min="2579" max="2579" width="9.7109375" style="147" customWidth="1"/>
    <col min="2580" max="2580" width="8.85546875" style="147" customWidth="1"/>
    <col min="2581" max="2810" width="9.140625" style="147"/>
    <col min="2811" max="2811" width="5.140625" style="147" customWidth="1"/>
    <col min="2812" max="2812" width="27.7109375" style="147" customWidth="1"/>
    <col min="2813" max="2813" width="12.140625" style="147" customWidth="1"/>
    <col min="2814" max="2814" width="12" style="147" customWidth="1"/>
    <col min="2815" max="2815" width="11.140625" style="147" customWidth="1"/>
    <col min="2816" max="2816" width="8.7109375" style="147" customWidth="1"/>
    <col min="2817" max="2817" width="10.85546875" style="147" customWidth="1"/>
    <col min="2818" max="2818" width="10.7109375" style="147" customWidth="1"/>
    <col min="2819" max="2819" width="10.140625" style="147" customWidth="1"/>
    <col min="2820" max="2820" width="8.7109375" style="147" customWidth="1"/>
    <col min="2821" max="2821" width="12.140625" style="147" customWidth="1"/>
    <col min="2822" max="2822" width="12.28515625" style="147" customWidth="1"/>
    <col min="2823" max="2823" width="11.140625" style="147" customWidth="1"/>
    <col min="2824" max="2824" width="8.85546875" style="147" customWidth="1"/>
    <col min="2825" max="2825" width="11.42578125" style="147" customWidth="1"/>
    <col min="2826" max="2826" width="9.85546875" style="147" customWidth="1"/>
    <col min="2827" max="2827" width="10.85546875" style="147" customWidth="1"/>
    <col min="2828" max="2828" width="10.7109375" style="147" customWidth="1"/>
    <col min="2829" max="2831" width="9.7109375" style="147" customWidth="1"/>
    <col min="2832" max="2833" width="8.7109375" style="147" customWidth="1"/>
    <col min="2834" max="2834" width="9.85546875" style="147" customWidth="1"/>
    <col min="2835" max="2835" width="9.7109375" style="147" customWidth="1"/>
    <col min="2836" max="2836" width="8.85546875" style="147" customWidth="1"/>
    <col min="2837" max="3066" width="9.140625" style="147"/>
    <col min="3067" max="3067" width="5.140625" style="147" customWidth="1"/>
    <col min="3068" max="3068" width="27.7109375" style="147" customWidth="1"/>
    <col min="3069" max="3069" width="12.140625" style="147" customWidth="1"/>
    <col min="3070" max="3070" width="12" style="147" customWidth="1"/>
    <col min="3071" max="3071" width="11.140625" style="147" customWidth="1"/>
    <col min="3072" max="3072" width="8.7109375" style="147" customWidth="1"/>
    <col min="3073" max="3073" width="10.85546875" style="147" customWidth="1"/>
    <col min="3074" max="3074" width="10.7109375" style="147" customWidth="1"/>
    <col min="3075" max="3075" width="10.140625" style="147" customWidth="1"/>
    <col min="3076" max="3076" width="8.7109375" style="147" customWidth="1"/>
    <col min="3077" max="3077" width="12.140625" style="147" customWidth="1"/>
    <col min="3078" max="3078" width="12.28515625" style="147" customWidth="1"/>
    <col min="3079" max="3079" width="11.140625" style="147" customWidth="1"/>
    <col min="3080" max="3080" width="8.85546875" style="147" customWidth="1"/>
    <col min="3081" max="3081" width="11.42578125" style="147" customWidth="1"/>
    <col min="3082" max="3082" width="9.85546875" style="147" customWidth="1"/>
    <col min="3083" max="3083" width="10.85546875" style="147" customWidth="1"/>
    <col min="3084" max="3084" width="10.7109375" style="147" customWidth="1"/>
    <col min="3085" max="3087" width="9.7109375" style="147" customWidth="1"/>
    <col min="3088" max="3089" width="8.7109375" style="147" customWidth="1"/>
    <col min="3090" max="3090" width="9.85546875" style="147" customWidth="1"/>
    <col min="3091" max="3091" width="9.7109375" style="147" customWidth="1"/>
    <col min="3092" max="3092" width="8.85546875" style="147" customWidth="1"/>
    <col min="3093" max="3322" width="9.140625" style="147"/>
    <col min="3323" max="3323" width="5.140625" style="147" customWidth="1"/>
    <col min="3324" max="3324" width="27.7109375" style="147" customWidth="1"/>
    <col min="3325" max="3325" width="12.140625" style="147" customWidth="1"/>
    <col min="3326" max="3326" width="12" style="147" customWidth="1"/>
    <col min="3327" max="3327" width="11.140625" style="147" customWidth="1"/>
    <col min="3328" max="3328" width="8.7109375" style="147" customWidth="1"/>
    <col min="3329" max="3329" width="10.85546875" style="147" customWidth="1"/>
    <col min="3330" max="3330" width="10.7109375" style="147" customWidth="1"/>
    <col min="3331" max="3331" width="10.140625" style="147" customWidth="1"/>
    <col min="3332" max="3332" width="8.7109375" style="147" customWidth="1"/>
    <col min="3333" max="3333" width="12.140625" style="147" customWidth="1"/>
    <col min="3334" max="3334" width="12.28515625" style="147" customWidth="1"/>
    <col min="3335" max="3335" width="11.140625" style="147" customWidth="1"/>
    <col min="3336" max="3336" width="8.85546875" style="147" customWidth="1"/>
    <col min="3337" max="3337" width="11.42578125" style="147" customWidth="1"/>
    <col min="3338" max="3338" width="9.85546875" style="147" customWidth="1"/>
    <col min="3339" max="3339" width="10.85546875" style="147" customWidth="1"/>
    <col min="3340" max="3340" width="10.7109375" style="147" customWidth="1"/>
    <col min="3341" max="3343" width="9.7109375" style="147" customWidth="1"/>
    <col min="3344" max="3345" width="8.7109375" style="147" customWidth="1"/>
    <col min="3346" max="3346" width="9.85546875" style="147" customWidth="1"/>
    <col min="3347" max="3347" width="9.7109375" style="147" customWidth="1"/>
    <col min="3348" max="3348" width="8.85546875" style="147" customWidth="1"/>
    <col min="3349" max="3578" width="9.140625" style="147"/>
    <col min="3579" max="3579" width="5.140625" style="147" customWidth="1"/>
    <col min="3580" max="3580" width="27.7109375" style="147" customWidth="1"/>
    <col min="3581" max="3581" width="12.140625" style="147" customWidth="1"/>
    <col min="3582" max="3582" width="12" style="147" customWidth="1"/>
    <col min="3583" max="3583" width="11.140625" style="147" customWidth="1"/>
    <col min="3584" max="3584" width="8.7109375" style="147" customWidth="1"/>
    <col min="3585" max="3585" width="10.85546875" style="147" customWidth="1"/>
    <col min="3586" max="3586" width="10.7109375" style="147" customWidth="1"/>
    <col min="3587" max="3587" width="10.140625" style="147" customWidth="1"/>
    <col min="3588" max="3588" width="8.7109375" style="147" customWidth="1"/>
    <col min="3589" max="3589" width="12.140625" style="147" customWidth="1"/>
    <col min="3590" max="3590" width="12.28515625" style="147" customWidth="1"/>
    <col min="3591" max="3591" width="11.140625" style="147" customWidth="1"/>
    <col min="3592" max="3592" width="8.85546875" style="147" customWidth="1"/>
    <col min="3593" max="3593" width="11.42578125" style="147" customWidth="1"/>
    <col min="3594" max="3594" width="9.85546875" style="147" customWidth="1"/>
    <col min="3595" max="3595" width="10.85546875" style="147" customWidth="1"/>
    <col min="3596" max="3596" width="10.7109375" style="147" customWidth="1"/>
    <col min="3597" max="3599" width="9.7109375" style="147" customWidth="1"/>
    <col min="3600" max="3601" width="8.7109375" style="147" customWidth="1"/>
    <col min="3602" max="3602" width="9.85546875" style="147" customWidth="1"/>
    <col min="3603" max="3603" width="9.7109375" style="147" customWidth="1"/>
    <col min="3604" max="3604" width="8.85546875" style="147" customWidth="1"/>
    <col min="3605" max="3834" width="9.140625" style="147"/>
    <col min="3835" max="3835" width="5.140625" style="147" customWidth="1"/>
    <col min="3836" max="3836" width="27.7109375" style="147" customWidth="1"/>
    <col min="3837" max="3837" width="12.140625" style="147" customWidth="1"/>
    <col min="3838" max="3838" width="12" style="147" customWidth="1"/>
    <col min="3839" max="3839" width="11.140625" style="147" customWidth="1"/>
    <col min="3840" max="3840" width="8.7109375" style="147" customWidth="1"/>
    <col min="3841" max="3841" width="10.85546875" style="147" customWidth="1"/>
    <col min="3842" max="3842" width="10.7109375" style="147" customWidth="1"/>
    <col min="3843" max="3843" width="10.140625" style="147" customWidth="1"/>
    <col min="3844" max="3844" width="8.7109375" style="147" customWidth="1"/>
    <col min="3845" max="3845" width="12.140625" style="147" customWidth="1"/>
    <col min="3846" max="3846" width="12.28515625" style="147" customWidth="1"/>
    <col min="3847" max="3847" width="11.140625" style="147" customWidth="1"/>
    <col min="3848" max="3848" width="8.85546875" style="147" customWidth="1"/>
    <col min="3849" max="3849" width="11.42578125" style="147" customWidth="1"/>
    <col min="3850" max="3850" width="9.85546875" style="147" customWidth="1"/>
    <col min="3851" max="3851" width="10.85546875" style="147" customWidth="1"/>
    <col min="3852" max="3852" width="10.7109375" style="147" customWidth="1"/>
    <col min="3853" max="3855" width="9.7109375" style="147" customWidth="1"/>
    <col min="3856" max="3857" width="8.7109375" style="147" customWidth="1"/>
    <col min="3858" max="3858" width="9.85546875" style="147" customWidth="1"/>
    <col min="3859" max="3859" width="9.7109375" style="147" customWidth="1"/>
    <col min="3860" max="3860" width="8.85546875" style="147" customWidth="1"/>
    <col min="3861" max="4090" width="9.140625" style="147"/>
    <col min="4091" max="4091" width="5.140625" style="147" customWidth="1"/>
    <col min="4092" max="4092" width="27.7109375" style="147" customWidth="1"/>
    <col min="4093" max="4093" width="12.140625" style="147" customWidth="1"/>
    <col min="4094" max="4094" width="12" style="147" customWidth="1"/>
    <col min="4095" max="4095" width="11.140625" style="147" customWidth="1"/>
    <col min="4096" max="4096" width="8.7109375" style="147" customWidth="1"/>
    <col min="4097" max="4097" width="10.85546875" style="147" customWidth="1"/>
    <col min="4098" max="4098" width="10.7109375" style="147" customWidth="1"/>
    <col min="4099" max="4099" width="10.140625" style="147" customWidth="1"/>
    <col min="4100" max="4100" width="8.7109375" style="147" customWidth="1"/>
    <col min="4101" max="4101" width="12.140625" style="147" customWidth="1"/>
    <col min="4102" max="4102" width="12.28515625" style="147" customWidth="1"/>
    <col min="4103" max="4103" width="11.140625" style="147" customWidth="1"/>
    <col min="4104" max="4104" width="8.85546875" style="147" customWidth="1"/>
    <col min="4105" max="4105" width="11.42578125" style="147" customWidth="1"/>
    <col min="4106" max="4106" width="9.85546875" style="147" customWidth="1"/>
    <col min="4107" max="4107" width="10.85546875" style="147" customWidth="1"/>
    <col min="4108" max="4108" width="10.7109375" style="147" customWidth="1"/>
    <col min="4109" max="4111" width="9.7109375" style="147" customWidth="1"/>
    <col min="4112" max="4113" width="8.7109375" style="147" customWidth="1"/>
    <col min="4114" max="4114" width="9.85546875" style="147" customWidth="1"/>
    <col min="4115" max="4115" width="9.7109375" style="147" customWidth="1"/>
    <col min="4116" max="4116" width="8.85546875" style="147" customWidth="1"/>
    <col min="4117" max="4346" width="9.140625" style="147"/>
    <col min="4347" max="4347" width="5.140625" style="147" customWidth="1"/>
    <col min="4348" max="4348" width="27.7109375" style="147" customWidth="1"/>
    <col min="4349" max="4349" width="12.140625" style="147" customWidth="1"/>
    <col min="4350" max="4350" width="12" style="147" customWidth="1"/>
    <col min="4351" max="4351" width="11.140625" style="147" customWidth="1"/>
    <col min="4352" max="4352" width="8.7109375" style="147" customWidth="1"/>
    <col min="4353" max="4353" width="10.85546875" style="147" customWidth="1"/>
    <col min="4354" max="4354" width="10.7109375" style="147" customWidth="1"/>
    <col min="4355" max="4355" width="10.140625" style="147" customWidth="1"/>
    <col min="4356" max="4356" width="8.7109375" style="147" customWidth="1"/>
    <col min="4357" max="4357" width="12.140625" style="147" customWidth="1"/>
    <col min="4358" max="4358" width="12.28515625" style="147" customWidth="1"/>
    <col min="4359" max="4359" width="11.140625" style="147" customWidth="1"/>
    <col min="4360" max="4360" width="8.85546875" style="147" customWidth="1"/>
    <col min="4361" max="4361" width="11.42578125" style="147" customWidth="1"/>
    <col min="4362" max="4362" width="9.85546875" style="147" customWidth="1"/>
    <col min="4363" max="4363" width="10.85546875" style="147" customWidth="1"/>
    <col min="4364" max="4364" width="10.7109375" style="147" customWidth="1"/>
    <col min="4365" max="4367" width="9.7109375" style="147" customWidth="1"/>
    <col min="4368" max="4369" width="8.7109375" style="147" customWidth="1"/>
    <col min="4370" max="4370" width="9.85546875" style="147" customWidth="1"/>
    <col min="4371" max="4371" width="9.7109375" style="147" customWidth="1"/>
    <col min="4372" max="4372" width="8.85546875" style="147" customWidth="1"/>
    <col min="4373" max="4602" width="9.140625" style="147"/>
    <col min="4603" max="4603" width="5.140625" style="147" customWidth="1"/>
    <col min="4604" max="4604" width="27.7109375" style="147" customWidth="1"/>
    <col min="4605" max="4605" width="12.140625" style="147" customWidth="1"/>
    <col min="4606" max="4606" width="12" style="147" customWidth="1"/>
    <col min="4607" max="4607" width="11.140625" style="147" customWidth="1"/>
    <col min="4608" max="4608" width="8.7109375" style="147" customWidth="1"/>
    <col min="4609" max="4609" width="10.85546875" style="147" customWidth="1"/>
    <col min="4610" max="4610" width="10.7109375" style="147" customWidth="1"/>
    <col min="4611" max="4611" width="10.140625" style="147" customWidth="1"/>
    <col min="4612" max="4612" width="8.7109375" style="147" customWidth="1"/>
    <col min="4613" max="4613" width="12.140625" style="147" customWidth="1"/>
    <col min="4614" max="4614" width="12.28515625" style="147" customWidth="1"/>
    <col min="4615" max="4615" width="11.140625" style="147" customWidth="1"/>
    <col min="4616" max="4616" width="8.85546875" style="147" customWidth="1"/>
    <col min="4617" max="4617" width="11.42578125" style="147" customWidth="1"/>
    <col min="4618" max="4618" width="9.85546875" style="147" customWidth="1"/>
    <col min="4619" max="4619" width="10.85546875" style="147" customWidth="1"/>
    <col min="4620" max="4620" width="10.7109375" style="147" customWidth="1"/>
    <col min="4621" max="4623" width="9.7109375" style="147" customWidth="1"/>
    <col min="4624" max="4625" width="8.7109375" style="147" customWidth="1"/>
    <col min="4626" max="4626" width="9.85546875" style="147" customWidth="1"/>
    <col min="4627" max="4627" width="9.7109375" style="147" customWidth="1"/>
    <col min="4628" max="4628" width="8.85546875" style="147" customWidth="1"/>
    <col min="4629" max="4858" width="9.140625" style="147"/>
    <col min="4859" max="4859" width="5.140625" style="147" customWidth="1"/>
    <col min="4860" max="4860" width="27.7109375" style="147" customWidth="1"/>
    <col min="4861" max="4861" width="12.140625" style="147" customWidth="1"/>
    <col min="4862" max="4862" width="12" style="147" customWidth="1"/>
    <col min="4863" max="4863" width="11.140625" style="147" customWidth="1"/>
    <col min="4864" max="4864" width="8.7109375" style="147" customWidth="1"/>
    <col min="4865" max="4865" width="10.85546875" style="147" customWidth="1"/>
    <col min="4866" max="4866" width="10.7109375" style="147" customWidth="1"/>
    <col min="4867" max="4867" width="10.140625" style="147" customWidth="1"/>
    <col min="4868" max="4868" width="8.7109375" style="147" customWidth="1"/>
    <col min="4869" max="4869" width="12.140625" style="147" customWidth="1"/>
    <col min="4870" max="4870" width="12.28515625" style="147" customWidth="1"/>
    <col min="4871" max="4871" width="11.140625" style="147" customWidth="1"/>
    <col min="4872" max="4872" width="8.85546875" style="147" customWidth="1"/>
    <col min="4873" max="4873" width="11.42578125" style="147" customWidth="1"/>
    <col min="4874" max="4874" width="9.85546875" style="147" customWidth="1"/>
    <col min="4875" max="4875" width="10.85546875" style="147" customWidth="1"/>
    <col min="4876" max="4876" width="10.7109375" style="147" customWidth="1"/>
    <col min="4877" max="4879" width="9.7109375" style="147" customWidth="1"/>
    <col min="4880" max="4881" width="8.7109375" style="147" customWidth="1"/>
    <col min="4882" max="4882" width="9.85546875" style="147" customWidth="1"/>
    <col min="4883" max="4883" width="9.7109375" style="147" customWidth="1"/>
    <col min="4884" max="4884" width="8.85546875" style="147" customWidth="1"/>
    <col min="4885" max="5114" width="9.140625" style="147"/>
    <col min="5115" max="5115" width="5.140625" style="147" customWidth="1"/>
    <col min="5116" max="5116" width="27.7109375" style="147" customWidth="1"/>
    <col min="5117" max="5117" width="12.140625" style="147" customWidth="1"/>
    <col min="5118" max="5118" width="12" style="147" customWidth="1"/>
    <col min="5119" max="5119" width="11.140625" style="147" customWidth="1"/>
    <col min="5120" max="5120" width="8.7109375" style="147" customWidth="1"/>
    <col min="5121" max="5121" width="10.85546875" style="147" customWidth="1"/>
    <col min="5122" max="5122" width="10.7109375" style="147" customWidth="1"/>
    <col min="5123" max="5123" width="10.140625" style="147" customWidth="1"/>
    <col min="5124" max="5124" width="8.7109375" style="147" customWidth="1"/>
    <col min="5125" max="5125" width="12.140625" style="147" customWidth="1"/>
    <col min="5126" max="5126" width="12.28515625" style="147" customWidth="1"/>
    <col min="5127" max="5127" width="11.140625" style="147" customWidth="1"/>
    <col min="5128" max="5128" width="8.85546875" style="147" customWidth="1"/>
    <col min="5129" max="5129" width="11.42578125" style="147" customWidth="1"/>
    <col min="5130" max="5130" width="9.85546875" style="147" customWidth="1"/>
    <col min="5131" max="5131" width="10.85546875" style="147" customWidth="1"/>
    <col min="5132" max="5132" width="10.7109375" style="147" customWidth="1"/>
    <col min="5133" max="5135" width="9.7109375" style="147" customWidth="1"/>
    <col min="5136" max="5137" width="8.7109375" style="147" customWidth="1"/>
    <col min="5138" max="5138" width="9.85546875" style="147" customWidth="1"/>
    <col min="5139" max="5139" width="9.7109375" style="147" customWidth="1"/>
    <col min="5140" max="5140" width="8.85546875" style="147" customWidth="1"/>
    <col min="5141" max="5370" width="9.140625" style="147"/>
    <col min="5371" max="5371" width="5.140625" style="147" customWidth="1"/>
    <col min="5372" max="5372" width="27.7109375" style="147" customWidth="1"/>
    <col min="5373" max="5373" width="12.140625" style="147" customWidth="1"/>
    <col min="5374" max="5374" width="12" style="147" customWidth="1"/>
    <col min="5375" max="5375" width="11.140625" style="147" customWidth="1"/>
    <col min="5376" max="5376" width="8.7109375" style="147" customWidth="1"/>
    <col min="5377" max="5377" width="10.85546875" style="147" customWidth="1"/>
    <col min="5378" max="5378" width="10.7109375" style="147" customWidth="1"/>
    <col min="5379" max="5379" width="10.140625" style="147" customWidth="1"/>
    <col min="5380" max="5380" width="8.7109375" style="147" customWidth="1"/>
    <col min="5381" max="5381" width="12.140625" style="147" customWidth="1"/>
    <col min="5382" max="5382" width="12.28515625" style="147" customWidth="1"/>
    <col min="5383" max="5383" width="11.140625" style="147" customWidth="1"/>
    <col min="5384" max="5384" width="8.85546875" style="147" customWidth="1"/>
    <col min="5385" max="5385" width="11.42578125" style="147" customWidth="1"/>
    <col min="5386" max="5386" width="9.85546875" style="147" customWidth="1"/>
    <col min="5387" max="5387" width="10.85546875" style="147" customWidth="1"/>
    <col min="5388" max="5388" width="10.7109375" style="147" customWidth="1"/>
    <col min="5389" max="5391" width="9.7109375" style="147" customWidth="1"/>
    <col min="5392" max="5393" width="8.7109375" style="147" customWidth="1"/>
    <col min="5394" max="5394" width="9.85546875" style="147" customWidth="1"/>
    <col min="5395" max="5395" width="9.7109375" style="147" customWidth="1"/>
    <col min="5396" max="5396" width="8.85546875" style="147" customWidth="1"/>
    <col min="5397" max="5626" width="9.140625" style="147"/>
    <col min="5627" max="5627" width="5.140625" style="147" customWidth="1"/>
    <col min="5628" max="5628" width="27.7109375" style="147" customWidth="1"/>
    <col min="5629" max="5629" width="12.140625" style="147" customWidth="1"/>
    <col min="5630" max="5630" width="12" style="147" customWidth="1"/>
    <col min="5631" max="5631" width="11.140625" style="147" customWidth="1"/>
    <col min="5632" max="5632" width="8.7109375" style="147" customWidth="1"/>
    <col min="5633" max="5633" width="10.85546875" style="147" customWidth="1"/>
    <col min="5634" max="5634" width="10.7109375" style="147" customWidth="1"/>
    <col min="5635" max="5635" width="10.140625" style="147" customWidth="1"/>
    <col min="5636" max="5636" width="8.7109375" style="147" customWidth="1"/>
    <col min="5637" max="5637" width="12.140625" style="147" customWidth="1"/>
    <col min="5638" max="5638" width="12.28515625" style="147" customWidth="1"/>
    <col min="5639" max="5639" width="11.140625" style="147" customWidth="1"/>
    <col min="5640" max="5640" width="8.85546875" style="147" customWidth="1"/>
    <col min="5641" max="5641" width="11.42578125" style="147" customWidth="1"/>
    <col min="5642" max="5642" width="9.85546875" style="147" customWidth="1"/>
    <col min="5643" max="5643" width="10.85546875" style="147" customWidth="1"/>
    <col min="5644" max="5644" width="10.7109375" style="147" customWidth="1"/>
    <col min="5645" max="5647" width="9.7109375" style="147" customWidth="1"/>
    <col min="5648" max="5649" width="8.7109375" style="147" customWidth="1"/>
    <col min="5650" max="5650" width="9.85546875" style="147" customWidth="1"/>
    <col min="5651" max="5651" width="9.7109375" style="147" customWidth="1"/>
    <col min="5652" max="5652" width="8.85546875" style="147" customWidth="1"/>
    <col min="5653" max="5882" width="9.140625" style="147"/>
    <col min="5883" max="5883" width="5.140625" style="147" customWidth="1"/>
    <col min="5884" max="5884" width="27.7109375" style="147" customWidth="1"/>
    <col min="5885" max="5885" width="12.140625" style="147" customWidth="1"/>
    <col min="5886" max="5886" width="12" style="147" customWidth="1"/>
    <col min="5887" max="5887" width="11.140625" style="147" customWidth="1"/>
    <col min="5888" max="5888" width="8.7109375" style="147" customWidth="1"/>
    <col min="5889" max="5889" width="10.85546875" style="147" customWidth="1"/>
    <col min="5890" max="5890" width="10.7109375" style="147" customWidth="1"/>
    <col min="5891" max="5891" width="10.140625" style="147" customWidth="1"/>
    <col min="5892" max="5892" width="8.7109375" style="147" customWidth="1"/>
    <col min="5893" max="5893" width="12.140625" style="147" customWidth="1"/>
    <col min="5894" max="5894" width="12.28515625" style="147" customWidth="1"/>
    <col min="5895" max="5895" width="11.140625" style="147" customWidth="1"/>
    <col min="5896" max="5896" width="8.85546875" style="147" customWidth="1"/>
    <col min="5897" max="5897" width="11.42578125" style="147" customWidth="1"/>
    <col min="5898" max="5898" width="9.85546875" style="147" customWidth="1"/>
    <col min="5899" max="5899" width="10.85546875" style="147" customWidth="1"/>
    <col min="5900" max="5900" width="10.7109375" style="147" customWidth="1"/>
    <col min="5901" max="5903" width="9.7109375" style="147" customWidth="1"/>
    <col min="5904" max="5905" width="8.7109375" style="147" customWidth="1"/>
    <col min="5906" max="5906" width="9.85546875" style="147" customWidth="1"/>
    <col min="5907" max="5907" width="9.7109375" style="147" customWidth="1"/>
    <col min="5908" max="5908" width="8.85546875" style="147" customWidth="1"/>
    <col min="5909" max="6138" width="9.140625" style="147"/>
    <col min="6139" max="6139" width="5.140625" style="147" customWidth="1"/>
    <col min="6140" max="6140" width="27.7109375" style="147" customWidth="1"/>
    <col min="6141" max="6141" width="12.140625" style="147" customWidth="1"/>
    <col min="6142" max="6142" width="12" style="147" customWidth="1"/>
    <col min="6143" max="6143" width="11.140625" style="147" customWidth="1"/>
    <col min="6144" max="6144" width="8.7109375" style="147" customWidth="1"/>
    <col min="6145" max="6145" width="10.85546875" style="147" customWidth="1"/>
    <col min="6146" max="6146" width="10.7109375" style="147" customWidth="1"/>
    <col min="6147" max="6147" width="10.140625" style="147" customWidth="1"/>
    <col min="6148" max="6148" width="8.7109375" style="147" customWidth="1"/>
    <col min="6149" max="6149" width="12.140625" style="147" customWidth="1"/>
    <col min="6150" max="6150" width="12.28515625" style="147" customWidth="1"/>
    <col min="6151" max="6151" width="11.140625" style="147" customWidth="1"/>
    <col min="6152" max="6152" width="8.85546875" style="147" customWidth="1"/>
    <col min="6153" max="6153" width="11.42578125" style="147" customWidth="1"/>
    <col min="6154" max="6154" width="9.85546875" style="147" customWidth="1"/>
    <col min="6155" max="6155" width="10.85546875" style="147" customWidth="1"/>
    <col min="6156" max="6156" width="10.7109375" style="147" customWidth="1"/>
    <col min="6157" max="6159" width="9.7109375" style="147" customWidth="1"/>
    <col min="6160" max="6161" width="8.7109375" style="147" customWidth="1"/>
    <col min="6162" max="6162" width="9.85546875" style="147" customWidth="1"/>
    <col min="6163" max="6163" width="9.7109375" style="147" customWidth="1"/>
    <col min="6164" max="6164" width="8.85546875" style="147" customWidth="1"/>
    <col min="6165" max="6394" width="9.140625" style="147"/>
    <col min="6395" max="6395" width="5.140625" style="147" customWidth="1"/>
    <col min="6396" max="6396" width="27.7109375" style="147" customWidth="1"/>
    <col min="6397" max="6397" width="12.140625" style="147" customWidth="1"/>
    <col min="6398" max="6398" width="12" style="147" customWidth="1"/>
    <col min="6399" max="6399" width="11.140625" style="147" customWidth="1"/>
    <col min="6400" max="6400" width="8.7109375" style="147" customWidth="1"/>
    <col min="6401" max="6401" width="10.85546875" style="147" customWidth="1"/>
    <col min="6402" max="6402" width="10.7109375" style="147" customWidth="1"/>
    <col min="6403" max="6403" width="10.140625" style="147" customWidth="1"/>
    <col min="6404" max="6404" width="8.7109375" style="147" customWidth="1"/>
    <col min="6405" max="6405" width="12.140625" style="147" customWidth="1"/>
    <col min="6406" max="6406" width="12.28515625" style="147" customWidth="1"/>
    <col min="6407" max="6407" width="11.140625" style="147" customWidth="1"/>
    <col min="6408" max="6408" width="8.85546875" style="147" customWidth="1"/>
    <col min="6409" max="6409" width="11.42578125" style="147" customWidth="1"/>
    <col min="6410" max="6410" width="9.85546875" style="147" customWidth="1"/>
    <col min="6411" max="6411" width="10.85546875" style="147" customWidth="1"/>
    <col min="6412" max="6412" width="10.7109375" style="147" customWidth="1"/>
    <col min="6413" max="6415" width="9.7109375" style="147" customWidth="1"/>
    <col min="6416" max="6417" width="8.7109375" style="147" customWidth="1"/>
    <col min="6418" max="6418" width="9.85546875" style="147" customWidth="1"/>
    <col min="6419" max="6419" width="9.7109375" style="147" customWidth="1"/>
    <col min="6420" max="6420" width="8.85546875" style="147" customWidth="1"/>
    <col min="6421" max="6650" width="9.140625" style="147"/>
    <col min="6651" max="6651" width="5.140625" style="147" customWidth="1"/>
    <col min="6652" max="6652" width="27.7109375" style="147" customWidth="1"/>
    <col min="6653" max="6653" width="12.140625" style="147" customWidth="1"/>
    <col min="6654" max="6654" width="12" style="147" customWidth="1"/>
    <col min="6655" max="6655" width="11.140625" style="147" customWidth="1"/>
    <col min="6656" max="6656" width="8.7109375" style="147" customWidth="1"/>
    <col min="6657" max="6657" width="10.85546875" style="147" customWidth="1"/>
    <col min="6658" max="6658" width="10.7109375" style="147" customWidth="1"/>
    <col min="6659" max="6659" width="10.140625" style="147" customWidth="1"/>
    <col min="6660" max="6660" width="8.7109375" style="147" customWidth="1"/>
    <col min="6661" max="6661" width="12.140625" style="147" customWidth="1"/>
    <col min="6662" max="6662" width="12.28515625" style="147" customWidth="1"/>
    <col min="6663" max="6663" width="11.140625" style="147" customWidth="1"/>
    <col min="6664" max="6664" width="8.85546875" style="147" customWidth="1"/>
    <col min="6665" max="6665" width="11.42578125" style="147" customWidth="1"/>
    <col min="6666" max="6666" width="9.85546875" style="147" customWidth="1"/>
    <col min="6667" max="6667" width="10.85546875" style="147" customWidth="1"/>
    <col min="6668" max="6668" width="10.7109375" style="147" customWidth="1"/>
    <col min="6669" max="6671" width="9.7109375" style="147" customWidth="1"/>
    <col min="6672" max="6673" width="8.7109375" style="147" customWidth="1"/>
    <col min="6674" max="6674" width="9.85546875" style="147" customWidth="1"/>
    <col min="6675" max="6675" width="9.7109375" style="147" customWidth="1"/>
    <col min="6676" max="6676" width="8.85546875" style="147" customWidth="1"/>
    <col min="6677" max="6906" width="9.140625" style="147"/>
    <col min="6907" max="6907" width="5.140625" style="147" customWidth="1"/>
    <col min="6908" max="6908" width="27.7109375" style="147" customWidth="1"/>
    <col min="6909" max="6909" width="12.140625" style="147" customWidth="1"/>
    <col min="6910" max="6910" width="12" style="147" customWidth="1"/>
    <col min="6911" max="6911" width="11.140625" style="147" customWidth="1"/>
    <col min="6912" max="6912" width="8.7109375" style="147" customWidth="1"/>
    <col min="6913" max="6913" width="10.85546875" style="147" customWidth="1"/>
    <col min="6914" max="6914" width="10.7109375" style="147" customWidth="1"/>
    <col min="6915" max="6915" width="10.140625" style="147" customWidth="1"/>
    <col min="6916" max="6916" width="8.7109375" style="147" customWidth="1"/>
    <col min="6917" max="6917" width="12.140625" style="147" customWidth="1"/>
    <col min="6918" max="6918" width="12.28515625" style="147" customWidth="1"/>
    <col min="6919" max="6919" width="11.140625" style="147" customWidth="1"/>
    <col min="6920" max="6920" width="8.85546875" style="147" customWidth="1"/>
    <col min="6921" max="6921" width="11.42578125" style="147" customWidth="1"/>
    <col min="6922" max="6922" width="9.85546875" style="147" customWidth="1"/>
    <col min="6923" max="6923" width="10.85546875" style="147" customWidth="1"/>
    <col min="6924" max="6924" width="10.7109375" style="147" customWidth="1"/>
    <col min="6925" max="6927" width="9.7109375" style="147" customWidth="1"/>
    <col min="6928" max="6929" width="8.7109375" style="147" customWidth="1"/>
    <col min="6930" max="6930" width="9.85546875" style="147" customWidth="1"/>
    <col min="6931" max="6931" width="9.7109375" style="147" customWidth="1"/>
    <col min="6932" max="6932" width="8.85546875" style="147" customWidth="1"/>
    <col min="6933" max="7162" width="9.140625" style="147"/>
    <col min="7163" max="7163" width="5.140625" style="147" customWidth="1"/>
    <col min="7164" max="7164" width="27.7109375" style="147" customWidth="1"/>
    <col min="7165" max="7165" width="12.140625" style="147" customWidth="1"/>
    <col min="7166" max="7166" width="12" style="147" customWidth="1"/>
    <col min="7167" max="7167" width="11.140625" style="147" customWidth="1"/>
    <col min="7168" max="7168" width="8.7109375" style="147" customWidth="1"/>
    <col min="7169" max="7169" width="10.85546875" style="147" customWidth="1"/>
    <col min="7170" max="7170" width="10.7109375" style="147" customWidth="1"/>
    <col min="7171" max="7171" width="10.140625" style="147" customWidth="1"/>
    <col min="7172" max="7172" width="8.7109375" style="147" customWidth="1"/>
    <col min="7173" max="7173" width="12.140625" style="147" customWidth="1"/>
    <col min="7174" max="7174" width="12.28515625" style="147" customWidth="1"/>
    <col min="7175" max="7175" width="11.140625" style="147" customWidth="1"/>
    <col min="7176" max="7176" width="8.85546875" style="147" customWidth="1"/>
    <col min="7177" max="7177" width="11.42578125" style="147" customWidth="1"/>
    <col min="7178" max="7178" width="9.85546875" style="147" customWidth="1"/>
    <col min="7179" max="7179" width="10.85546875" style="147" customWidth="1"/>
    <col min="7180" max="7180" width="10.7109375" style="147" customWidth="1"/>
    <col min="7181" max="7183" width="9.7109375" style="147" customWidth="1"/>
    <col min="7184" max="7185" width="8.7109375" style="147" customWidth="1"/>
    <col min="7186" max="7186" width="9.85546875" style="147" customWidth="1"/>
    <col min="7187" max="7187" width="9.7109375" style="147" customWidth="1"/>
    <col min="7188" max="7188" width="8.85546875" style="147" customWidth="1"/>
    <col min="7189" max="7418" width="9.140625" style="147"/>
    <col min="7419" max="7419" width="5.140625" style="147" customWidth="1"/>
    <col min="7420" max="7420" width="27.7109375" style="147" customWidth="1"/>
    <col min="7421" max="7421" width="12.140625" style="147" customWidth="1"/>
    <col min="7422" max="7422" width="12" style="147" customWidth="1"/>
    <col min="7423" max="7423" width="11.140625" style="147" customWidth="1"/>
    <col min="7424" max="7424" width="8.7109375" style="147" customWidth="1"/>
    <col min="7425" max="7425" width="10.85546875" style="147" customWidth="1"/>
    <col min="7426" max="7426" width="10.7109375" style="147" customWidth="1"/>
    <col min="7427" max="7427" width="10.140625" style="147" customWidth="1"/>
    <col min="7428" max="7428" width="8.7109375" style="147" customWidth="1"/>
    <col min="7429" max="7429" width="12.140625" style="147" customWidth="1"/>
    <col min="7430" max="7430" width="12.28515625" style="147" customWidth="1"/>
    <col min="7431" max="7431" width="11.140625" style="147" customWidth="1"/>
    <col min="7432" max="7432" width="8.85546875" style="147" customWidth="1"/>
    <col min="7433" max="7433" width="11.42578125" style="147" customWidth="1"/>
    <col min="7434" max="7434" width="9.85546875" style="147" customWidth="1"/>
    <col min="7435" max="7435" width="10.85546875" style="147" customWidth="1"/>
    <col min="7436" max="7436" width="10.7109375" style="147" customWidth="1"/>
    <col min="7437" max="7439" width="9.7109375" style="147" customWidth="1"/>
    <col min="7440" max="7441" width="8.7109375" style="147" customWidth="1"/>
    <col min="7442" max="7442" width="9.85546875" style="147" customWidth="1"/>
    <col min="7443" max="7443" width="9.7109375" style="147" customWidth="1"/>
    <col min="7444" max="7444" width="8.85546875" style="147" customWidth="1"/>
    <col min="7445" max="7674" width="9.140625" style="147"/>
    <col min="7675" max="7675" width="5.140625" style="147" customWidth="1"/>
    <col min="7676" max="7676" width="27.7109375" style="147" customWidth="1"/>
    <col min="7677" max="7677" width="12.140625" style="147" customWidth="1"/>
    <col min="7678" max="7678" width="12" style="147" customWidth="1"/>
    <col min="7679" max="7679" width="11.140625" style="147" customWidth="1"/>
    <col min="7680" max="7680" width="8.7109375" style="147" customWidth="1"/>
    <col min="7681" max="7681" width="10.85546875" style="147" customWidth="1"/>
    <col min="7682" max="7682" width="10.7109375" style="147" customWidth="1"/>
    <col min="7683" max="7683" width="10.140625" style="147" customWidth="1"/>
    <col min="7684" max="7684" width="8.7109375" style="147" customWidth="1"/>
    <col min="7685" max="7685" width="12.140625" style="147" customWidth="1"/>
    <col min="7686" max="7686" width="12.28515625" style="147" customWidth="1"/>
    <col min="7687" max="7687" width="11.140625" style="147" customWidth="1"/>
    <col min="7688" max="7688" width="8.85546875" style="147" customWidth="1"/>
    <col min="7689" max="7689" width="11.42578125" style="147" customWidth="1"/>
    <col min="7690" max="7690" width="9.85546875" style="147" customWidth="1"/>
    <col min="7691" max="7691" width="10.85546875" style="147" customWidth="1"/>
    <col min="7692" max="7692" width="10.7109375" style="147" customWidth="1"/>
    <col min="7693" max="7695" width="9.7109375" style="147" customWidth="1"/>
    <col min="7696" max="7697" width="8.7109375" style="147" customWidth="1"/>
    <col min="7698" max="7698" width="9.85546875" style="147" customWidth="1"/>
    <col min="7699" max="7699" width="9.7109375" style="147" customWidth="1"/>
    <col min="7700" max="7700" width="8.85546875" style="147" customWidth="1"/>
    <col min="7701" max="7930" width="9.140625" style="147"/>
    <col min="7931" max="7931" width="5.140625" style="147" customWidth="1"/>
    <col min="7932" max="7932" width="27.7109375" style="147" customWidth="1"/>
    <col min="7933" max="7933" width="12.140625" style="147" customWidth="1"/>
    <col min="7934" max="7934" width="12" style="147" customWidth="1"/>
    <col min="7935" max="7935" width="11.140625" style="147" customWidth="1"/>
    <col min="7936" max="7936" width="8.7109375" style="147" customWidth="1"/>
    <col min="7937" max="7937" width="10.85546875" style="147" customWidth="1"/>
    <col min="7938" max="7938" width="10.7109375" style="147" customWidth="1"/>
    <col min="7939" max="7939" width="10.140625" style="147" customWidth="1"/>
    <col min="7940" max="7940" width="8.7109375" style="147" customWidth="1"/>
    <col min="7941" max="7941" width="12.140625" style="147" customWidth="1"/>
    <col min="7942" max="7942" width="12.28515625" style="147" customWidth="1"/>
    <col min="7943" max="7943" width="11.140625" style="147" customWidth="1"/>
    <col min="7944" max="7944" width="8.85546875" style="147" customWidth="1"/>
    <col min="7945" max="7945" width="11.42578125" style="147" customWidth="1"/>
    <col min="7946" max="7946" width="9.85546875" style="147" customWidth="1"/>
    <col min="7947" max="7947" width="10.85546875" style="147" customWidth="1"/>
    <col min="7948" max="7948" width="10.7109375" style="147" customWidth="1"/>
    <col min="7949" max="7951" width="9.7109375" style="147" customWidth="1"/>
    <col min="7952" max="7953" width="8.7109375" style="147" customWidth="1"/>
    <col min="7954" max="7954" width="9.85546875" style="147" customWidth="1"/>
    <col min="7955" max="7955" width="9.7109375" style="147" customWidth="1"/>
    <col min="7956" max="7956" width="8.85546875" style="147" customWidth="1"/>
    <col min="7957" max="8186" width="9.140625" style="147"/>
    <col min="8187" max="8187" width="5.140625" style="147" customWidth="1"/>
    <col min="8188" max="8188" width="27.7109375" style="147" customWidth="1"/>
    <col min="8189" max="8189" width="12.140625" style="147" customWidth="1"/>
    <col min="8190" max="8190" width="12" style="147" customWidth="1"/>
    <col min="8191" max="8191" width="11.140625" style="147" customWidth="1"/>
    <col min="8192" max="8192" width="8.7109375" style="147" customWidth="1"/>
    <col min="8193" max="8193" width="10.85546875" style="147" customWidth="1"/>
    <col min="8194" max="8194" width="10.7109375" style="147" customWidth="1"/>
    <col min="8195" max="8195" width="10.140625" style="147" customWidth="1"/>
    <col min="8196" max="8196" width="8.7109375" style="147" customWidth="1"/>
    <col min="8197" max="8197" width="12.140625" style="147" customWidth="1"/>
    <col min="8198" max="8198" width="12.28515625" style="147" customWidth="1"/>
    <col min="8199" max="8199" width="11.140625" style="147" customWidth="1"/>
    <col min="8200" max="8200" width="8.85546875" style="147" customWidth="1"/>
    <col min="8201" max="8201" width="11.42578125" style="147" customWidth="1"/>
    <col min="8202" max="8202" width="9.85546875" style="147" customWidth="1"/>
    <col min="8203" max="8203" width="10.85546875" style="147" customWidth="1"/>
    <col min="8204" max="8204" width="10.7109375" style="147" customWidth="1"/>
    <col min="8205" max="8207" width="9.7109375" style="147" customWidth="1"/>
    <col min="8208" max="8209" width="8.7109375" style="147" customWidth="1"/>
    <col min="8210" max="8210" width="9.85546875" style="147" customWidth="1"/>
    <col min="8211" max="8211" width="9.7109375" style="147" customWidth="1"/>
    <col min="8212" max="8212" width="8.85546875" style="147" customWidth="1"/>
    <col min="8213" max="8442" width="9.140625" style="147"/>
    <col min="8443" max="8443" width="5.140625" style="147" customWidth="1"/>
    <col min="8444" max="8444" width="27.7109375" style="147" customWidth="1"/>
    <col min="8445" max="8445" width="12.140625" style="147" customWidth="1"/>
    <col min="8446" max="8446" width="12" style="147" customWidth="1"/>
    <col min="8447" max="8447" width="11.140625" style="147" customWidth="1"/>
    <col min="8448" max="8448" width="8.7109375" style="147" customWidth="1"/>
    <col min="8449" max="8449" width="10.85546875" style="147" customWidth="1"/>
    <col min="8450" max="8450" width="10.7109375" style="147" customWidth="1"/>
    <col min="8451" max="8451" width="10.140625" style="147" customWidth="1"/>
    <col min="8452" max="8452" width="8.7109375" style="147" customWidth="1"/>
    <col min="8453" max="8453" width="12.140625" style="147" customWidth="1"/>
    <col min="8454" max="8454" width="12.28515625" style="147" customWidth="1"/>
    <col min="8455" max="8455" width="11.140625" style="147" customWidth="1"/>
    <col min="8456" max="8456" width="8.85546875" style="147" customWidth="1"/>
    <col min="8457" max="8457" width="11.42578125" style="147" customWidth="1"/>
    <col min="8458" max="8458" width="9.85546875" style="147" customWidth="1"/>
    <col min="8459" max="8459" width="10.85546875" style="147" customWidth="1"/>
    <col min="8460" max="8460" width="10.7109375" style="147" customWidth="1"/>
    <col min="8461" max="8463" width="9.7109375" style="147" customWidth="1"/>
    <col min="8464" max="8465" width="8.7109375" style="147" customWidth="1"/>
    <col min="8466" max="8466" width="9.85546875" style="147" customWidth="1"/>
    <col min="8467" max="8467" width="9.7109375" style="147" customWidth="1"/>
    <col min="8468" max="8468" width="8.85546875" style="147" customWidth="1"/>
    <col min="8469" max="8698" width="9.140625" style="147"/>
    <col min="8699" max="8699" width="5.140625" style="147" customWidth="1"/>
    <col min="8700" max="8700" width="27.7109375" style="147" customWidth="1"/>
    <col min="8701" max="8701" width="12.140625" style="147" customWidth="1"/>
    <col min="8702" max="8702" width="12" style="147" customWidth="1"/>
    <col min="8703" max="8703" width="11.140625" style="147" customWidth="1"/>
    <col min="8704" max="8704" width="8.7109375" style="147" customWidth="1"/>
    <col min="8705" max="8705" width="10.85546875" style="147" customWidth="1"/>
    <col min="8706" max="8706" width="10.7109375" style="147" customWidth="1"/>
    <col min="8707" max="8707" width="10.140625" style="147" customWidth="1"/>
    <col min="8708" max="8708" width="8.7109375" style="147" customWidth="1"/>
    <col min="8709" max="8709" width="12.140625" style="147" customWidth="1"/>
    <col min="8710" max="8710" width="12.28515625" style="147" customWidth="1"/>
    <col min="8711" max="8711" width="11.140625" style="147" customWidth="1"/>
    <col min="8712" max="8712" width="8.85546875" style="147" customWidth="1"/>
    <col min="8713" max="8713" width="11.42578125" style="147" customWidth="1"/>
    <col min="8714" max="8714" width="9.85546875" style="147" customWidth="1"/>
    <col min="8715" max="8715" width="10.85546875" style="147" customWidth="1"/>
    <col min="8716" max="8716" width="10.7109375" style="147" customWidth="1"/>
    <col min="8717" max="8719" width="9.7109375" style="147" customWidth="1"/>
    <col min="8720" max="8721" width="8.7109375" style="147" customWidth="1"/>
    <col min="8722" max="8722" width="9.85546875" style="147" customWidth="1"/>
    <col min="8723" max="8723" width="9.7109375" style="147" customWidth="1"/>
    <col min="8724" max="8724" width="8.85546875" style="147" customWidth="1"/>
    <col min="8725" max="8954" width="9.140625" style="147"/>
    <col min="8955" max="8955" width="5.140625" style="147" customWidth="1"/>
    <col min="8956" max="8956" width="27.7109375" style="147" customWidth="1"/>
    <col min="8957" max="8957" width="12.140625" style="147" customWidth="1"/>
    <col min="8958" max="8958" width="12" style="147" customWidth="1"/>
    <col min="8959" max="8959" width="11.140625" style="147" customWidth="1"/>
    <col min="8960" max="8960" width="8.7109375" style="147" customWidth="1"/>
    <col min="8961" max="8961" width="10.85546875" style="147" customWidth="1"/>
    <col min="8962" max="8962" width="10.7109375" style="147" customWidth="1"/>
    <col min="8963" max="8963" width="10.140625" style="147" customWidth="1"/>
    <col min="8964" max="8964" width="8.7109375" style="147" customWidth="1"/>
    <col min="8965" max="8965" width="12.140625" style="147" customWidth="1"/>
    <col min="8966" max="8966" width="12.28515625" style="147" customWidth="1"/>
    <col min="8967" max="8967" width="11.140625" style="147" customWidth="1"/>
    <col min="8968" max="8968" width="8.85546875" style="147" customWidth="1"/>
    <col min="8969" max="8969" width="11.42578125" style="147" customWidth="1"/>
    <col min="8970" max="8970" width="9.85546875" style="147" customWidth="1"/>
    <col min="8971" max="8971" width="10.85546875" style="147" customWidth="1"/>
    <col min="8972" max="8972" width="10.7109375" style="147" customWidth="1"/>
    <col min="8973" max="8975" width="9.7109375" style="147" customWidth="1"/>
    <col min="8976" max="8977" width="8.7109375" style="147" customWidth="1"/>
    <col min="8978" max="8978" width="9.85546875" style="147" customWidth="1"/>
    <col min="8979" max="8979" width="9.7109375" style="147" customWidth="1"/>
    <col min="8980" max="8980" width="8.85546875" style="147" customWidth="1"/>
    <col min="8981" max="9210" width="9.140625" style="147"/>
    <col min="9211" max="9211" width="5.140625" style="147" customWidth="1"/>
    <col min="9212" max="9212" width="27.7109375" style="147" customWidth="1"/>
    <col min="9213" max="9213" width="12.140625" style="147" customWidth="1"/>
    <col min="9214" max="9214" width="12" style="147" customWidth="1"/>
    <col min="9215" max="9215" width="11.140625" style="147" customWidth="1"/>
    <col min="9216" max="9216" width="8.7109375" style="147" customWidth="1"/>
    <col min="9217" max="9217" width="10.85546875" style="147" customWidth="1"/>
    <col min="9218" max="9218" width="10.7109375" style="147" customWidth="1"/>
    <col min="9219" max="9219" width="10.140625" style="147" customWidth="1"/>
    <col min="9220" max="9220" width="8.7109375" style="147" customWidth="1"/>
    <col min="9221" max="9221" width="12.140625" style="147" customWidth="1"/>
    <col min="9222" max="9222" width="12.28515625" style="147" customWidth="1"/>
    <col min="9223" max="9223" width="11.140625" style="147" customWidth="1"/>
    <col min="9224" max="9224" width="8.85546875" style="147" customWidth="1"/>
    <col min="9225" max="9225" width="11.42578125" style="147" customWidth="1"/>
    <col min="9226" max="9226" width="9.85546875" style="147" customWidth="1"/>
    <col min="9227" max="9227" width="10.85546875" style="147" customWidth="1"/>
    <col min="9228" max="9228" width="10.7109375" style="147" customWidth="1"/>
    <col min="9229" max="9231" width="9.7109375" style="147" customWidth="1"/>
    <col min="9232" max="9233" width="8.7109375" style="147" customWidth="1"/>
    <col min="9234" max="9234" width="9.85546875" style="147" customWidth="1"/>
    <col min="9235" max="9235" width="9.7109375" style="147" customWidth="1"/>
    <col min="9236" max="9236" width="8.85546875" style="147" customWidth="1"/>
    <col min="9237" max="9466" width="9.140625" style="147"/>
    <col min="9467" max="9467" width="5.140625" style="147" customWidth="1"/>
    <col min="9468" max="9468" width="27.7109375" style="147" customWidth="1"/>
    <col min="9469" max="9469" width="12.140625" style="147" customWidth="1"/>
    <col min="9470" max="9470" width="12" style="147" customWidth="1"/>
    <col min="9471" max="9471" width="11.140625" style="147" customWidth="1"/>
    <col min="9472" max="9472" width="8.7109375" style="147" customWidth="1"/>
    <col min="9473" max="9473" width="10.85546875" style="147" customWidth="1"/>
    <col min="9474" max="9474" width="10.7109375" style="147" customWidth="1"/>
    <col min="9475" max="9475" width="10.140625" style="147" customWidth="1"/>
    <col min="9476" max="9476" width="8.7109375" style="147" customWidth="1"/>
    <col min="9477" max="9477" width="12.140625" style="147" customWidth="1"/>
    <col min="9478" max="9478" width="12.28515625" style="147" customWidth="1"/>
    <col min="9479" max="9479" width="11.140625" style="147" customWidth="1"/>
    <col min="9480" max="9480" width="8.85546875" style="147" customWidth="1"/>
    <col min="9481" max="9481" width="11.42578125" style="147" customWidth="1"/>
    <col min="9482" max="9482" width="9.85546875" style="147" customWidth="1"/>
    <col min="9483" max="9483" width="10.85546875" style="147" customWidth="1"/>
    <col min="9484" max="9484" width="10.7109375" style="147" customWidth="1"/>
    <col min="9485" max="9487" width="9.7109375" style="147" customWidth="1"/>
    <col min="9488" max="9489" width="8.7109375" style="147" customWidth="1"/>
    <col min="9490" max="9490" width="9.85546875" style="147" customWidth="1"/>
    <col min="9491" max="9491" width="9.7109375" style="147" customWidth="1"/>
    <col min="9492" max="9492" width="8.85546875" style="147" customWidth="1"/>
    <col min="9493" max="9722" width="9.140625" style="147"/>
    <col min="9723" max="9723" width="5.140625" style="147" customWidth="1"/>
    <col min="9724" max="9724" width="27.7109375" style="147" customWidth="1"/>
    <col min="9725" max="9725" width="12.140625" style="147" customWidth="1"/>
    <col min="9726" max="9726" width="12" style="147" customWidth="1"/>
    <col min="9727" max="9727" width="11.140625" style="147" customWidth="1"/>
    <col min="9728" max="9728" width="8.7109375" style="147" customWidth="1"/>
    <col min="9729" max="9729" width="10.85546875" style="147" customWidth="1"/>
    <col min="9730" max="9730" width="10.7109375" style="147" customWidth="1"/>
    <col min="9731" max="9731" width="10.140625" style="147" customWidth="1"/>
    <col min="9732" max="9732" width="8.7109375" style="147" customWidth="1"/>
    <col min="9733" max="9733" width="12.140625" style="147" customWidth="1"/>
    <col min="9734" max="9734" width="12.28515625" style="147" customWidth="1"/>
    <col min="9735" max="9735" width="11.140625" style="147" customWidth="1"/>
    <col min="9736" max="9736" width="8.85546875" style="147" customWidth="1"/>
    <col min="9737" max="9737" width="11.42578125" style="147" customWidth="1"/>
    <col min="9738" max="9738" width="9.85546875" style="147" customWidth="1"/>
    <col min="9739" max="9739" width="10.85546875" style="147" customWidth="1"/>
    <col min="9740" max="9740" width="10.7109375" style="147" customWidth="1"/>
    <col min="9741" max="9743" width="9.7109375" style="147" customWidth="1"/>
    <col min="9744" max="9745" width="8.7109375" style="147" customWidth="1"/>
    <col min="9746" max="9746" width="9.85546875" style="147" customWidth="1"/>
    <col min="9747" max="9747" width="9.7109375" style="147" customWidth="1"/>
    <col min="9748" max="9748" width="8.85546875" style="147" customWidth="1"/>
    <col min="9749" max="9978" width="9.140625" style="147"/>
    <col min="9979" max="9979" width="5.140625" style="147" customWidth="1"/>
    <col min="9980" max="9980" width="27.7109375" style="147" customWidth="1"/>
    <col min="9981" max="9981" width="12.140625" style="147" customWidth="1"/>
    <col min="9982" max="9982" width="12" style="147" customWidth="1"/>
    <col min="9983" max="9983" width="11.140625" style="147" customWidth="1"/>
    <col min="9984" max="9984" width="8.7109375" style="147" customWidth="1"/>
    <col min="9985" max="9985" width="10.85546875" style="147" customWidth="1"/>
    <col min="9986" max="9986" width="10.7109375" style="147" customWidth="1"/>
    <col min="9987" max="9987" width="10.140625" style="147" customWidth="1"/>
    <col min="9988" max="9988" width="8.7109375" style="147" customWidth="1"/>
    <col min="9989" max="9989" width="12.140625" style="147" customWidth="1"/>
    <col min="9990" max="9990" width="12.28515625" style="147" customWidth="1"/>
    <col min="9991" max="9991" width="11.140625" style="147" customWidth="1"/>
    <col min="9992" max="9992" width="8.85546875" style="147" customWidth="1"/>
    <col min="9993" max="9993" width="11.42578125" style="147" customWidth="1"/>
    <col min="9994" max="9994" width="9.85546875" style="147" customWidth="1"/>
    <col min="9995" max="9995" width="10.85546875" style="147" customWidth="1"/>
    <col min="9996" max="9996" width="10.7109375" style="147" customWidth="1"/>
    <col min="9997" max="9999" width="9.7109375" style="147" customWidth="1"/>
    <col min="10000" max="10001" width="8.7109375" style="147" customWidth="1"/>
    <col min="10002" max="10002" width="9.85546875" style="147" customWidth="1"/>
    <col min="10003" max="10003" width="9.7109375" style="147" customWidth="1"/>
    <col min="10004" max="10004" width="8.85546875" style="147" customWidth="1"/>
    <col min="10005" max="10234" width="9.140625" style="147"/>
    <col min="10235" max="10235" width="5.140625" style="147" customWidth="1"/>
    <col min="10236" max="10236" width="27.7109375" style="147" customWidth="1"/>
    <col min="10237" max="10237" width="12.140625" style="147" customWidth="1"/>
    <col min="10238" max="10238" width="12" style="147" customWidth="1"/>
    <col min="10239" max="10239" width="11.140625" style="147" customWidth="1"/>
    <col min="10240" max="10240" width="8.7109375" style="147" customWidth="1"/>
    <col min="10241" max="10241" width="10.85546875" style="147" customWidth="1"/>
    <col min="10242" max="10242" width="10.7109375" style="147" customWidth="1"/>
    <col min="10243" max="10243" width="10.140625" style="147" customWidth="1"/>
    <col min="10244" max="10244" width="8.7109375" style="147" customWidth="1"/>
    <col min="10245" max="10245" width="12.140625" style="147" customWidth="1"/>
    <col min="10246" max="10246" width="12.28515625" style="147" customWidth="1"/>
    <col min="10247" max="10247" width="11.140625" style="147" customWidth="1"/>
    <col min="10248" max="10248" width="8.85546875" style="147" customWidth="1"/>
    <col min="10249" max="10249" width="11.42578125" style="147" customWidth="1"/>
    <col min="10250" max="10250" width="9.85546875" style="147" customWidth="1"/>
    <col min="10251" max="10251" width="10.85546875" style="147" customWidth="1"/>
    <col min="10252" max="10252" width="10.7109375" style="147" customWidth="1"/>
    <col min="10253" max="10255" width="9.7109375" style="147" customWidth="1"/>
    <col min="10256" max="10257" width="8.7109375" style="147" customWidth="1"/>
    <col min="10258" max="10258" width="9.85546875" style="147" customWidth="1"/>
    <col min="10259" max="10259" width="9.7109375" style="147" customWidth="1"/>
    <col min="10260" max="10260" width="8.85546875" style="147" customWidth="1"/>
    <col min="10261" max="10490" width="9.140625" style="147"/>
    <col min="10491" max="10491" width="5.140625" style="147" customWidth="1"/>
    <col min="10492" max="10492" width="27.7109375" style="147" customWidth="1"/>
    <col min="10493" max="10493" width="12.140625" style="147" customWidth="1"/>
    <col min="10494" max="10494" width="12" style="147" customWidth="1"/>
    <col min="10495" max="10495" width="11.140625" style="147" customWidth="1"/>
    <col min="10496" max="10496" width="8.7109375" style="147" customWidth="1"/>
    <col min="10497" max="10497" width="10.85546875" style="147" customWidth="1"/>
    <col min="10498" max="10498" width="10.7109375" style="147" customWidth="1"/>
    <col min="10499" max="10499" width="10.140625" style="147" customWidth="1"/>
    <col min="10500" max="10500" width="8.7109375" style="147" customWidth="1"/>
    <col min="10501" max="10501" width="12.140625" style="147" customWidth="1"/>
    <col min="10502" max="10502" width="12.28515625" style="147" customWidth="1"/>
    <col min="10503" max="10503" width="11.140625" style="147" customWidth="1"/>
    <col min="10504" max="10504" width="8.85546875" style="147" customWidth="1"/>
    <col min="10505" max="10505" width="11.42578125" style="147" customWidth="1"/>
    <col min="10506" max="10506" width="9.85546875" style="147" customWidth="1"/>
    <col min="10507" max="10507" width="10.85546875" style="147" customWidth="1"/>
    <col min="10508" max="10508" width="10.7109375" style="147" customWidth="1"/>
    <col min="10509" max="10511" width="9.7109375" style="147" customWidth="1"/>
    <col min="10512" max="10513" width="8.7109375" style="147" customWidth="1"/>
    <col min="10514" max="10514" width="9.85546875" style="147" customWidth="1"/>
    <col min="10515" max="10515" width="9.7109375" style="147" customWidth="1"/>
    <col min="10516" max="10516" width="8.85546875" style="147" customWidth="1"/>
    <col min="10517" max="10746" width="9.140625" style="147"/>
    <col min="10747" max="10747" width="5.140625" style="147" customWidth="1"/>
    <col min="10748" max="10748" width="27.7109375" style="147" customWidth="1"/>
    <col min="10749" max="10749" width="12.140625" style="147" customWidth="1"/>
    <col min="10750" max="10750" width="12" style="147" customWidth="1"/>
    <col min="10751" max="10751" width="11.140625" style="147" customWidth="1"/>
    <col min="10752" max="10752" width="8.7109375" style="147" customWidth="1"/>
    <col min="10753" max="10753" width="10.85546875" style="147" customWidth="1"/>
    <col min="10754" max="10754" width="10.7109375" style="147" customWidth="1"/>
    <col min="10755" max="10755" width="10.140625" style="147" customWidth="1"/>
    <col min="10756" max="10756" width="8.7109375" style="147" customWidth="1"/>
    <col min="10757" max="10757" width="12.140625" style="147" customWidth="1"/>
    <col min="10758" max="10758" width="12.28515625" style="147" customWidth="1"/>
    <col min="10759" max="10759" width="11.140625" style="147" customWidth="1"/>
    <col min="10760" max="10760" width="8.85546875" style="147" customWidth="1"/>
    <col min="10761" max="10761" width="11.42578125" style="147" customWidth="1"/>
    <col min="10762" max="10762" width="9.85546875" style="147" customWidth="1"/>
    <col min="10763" max="10763" width="10.85546875" style="147" customWidth="1"/>
    <col min="10764" max="10764" width="10.7109375" style="147" customWidth="1"/>
    <col min="10765" max="10767" width="9.7109375" style="147" customWidth="1"/>
    <col min="10768" max="10769" width="8.7109375" style="147" customWidth="1"/>
    <col min="10770" max="10770" width="9.85546875" style="147" customWidth="1"/>
    <col min="10771" max="10771" width="9.7109375" style="147" customWidth="1"/>
    <col min="10772" max="10772" width="8.85546875" style="147" customWidth="1"/>
    <col min="10773" max="11002" width="9.140625" style="147"/>
    <col min="11003" max="11003" width="5.140625" style="147" customWidth="1"/>
    <col min="11004" max="11004" width="27.7109375" style="147" customWidth="1"/>
    <col min="11005" max="11005" width="12.140625" style="147" customWidth="1"/>
    <col min="11006" max="11006" width="12" style="147" customWidth="1"/>
    <col min="11007" max="11007" width="11.140625" style="147" customWidth="1"/>
    <col min="11008" max="11008" width="8.7109375" style="147" customWidth="1"/>
    <col min="11009" max="11009" width="10.85546875" style="147" customWidth="1"/>
    <col min="11010" max="11010" width="10.7109375" style="147" customWidth="1"/>
    <col min="11011" max="11011" width="10.140625" style="147" customWidth="1"/>
    <col min="11012" max="11012" width="8.7109375" style="147" customWidth="1"/>
    <col min="11013" max="11013" width="12.140625" style="147" customWidth="1"/>
    <col min="11014" max="11014" width="12.28515625" style="147" customWidth="1"/>
    <col min="11015" max="11015" width="11.140625" style="147" customWidth="1"/>
    <col min="11016" max="11016" width="8.85546875" style="147" customWidth="1"/>
    <col min="11017" max="11017" width="11.42578125" style="147" customWidth="1"/>
    <col min="11018" max="11018" width="9.85546875" style="147" customWidth="1"/>
    <col min="11019" max="11019" width="10.85546875" style="147" customWidth="1"/>
    <col min="11020" max="11020" width="10.7109375" style="147" customWidth="1"/>
    <col min="11021" max="11023" width="9.7109375" style="147" customWidth="1"/>
    <col min="11024" max="11025" width="8.7109375" style="147" customWidth="1"/>
    <col min="11026" max="11026" width="9.85546875" style="147" customWidth="1"/>
    <col min="11027" max="11027" width="9.7109375" style="147" customWidth="1"/>
    <col min="11028" max="11028" width="8.85546875" style="147" customWidth="1"/>
    <col min="11029" max="11258" width="9.140625" style="147"/>
    <col min="11259" max="11259" width="5.140625" style="147" customWidth="1"/>
    <col min="11260" max="11260" width="27.7109375" style="147" customWidth="1"/>
    <col min="11261" max="11261" width="12.140625" style="147" customWidth="1"/>
    <col min="11262" max="11262" width="12" style="147" customWidth="1"/>
    <col min="11263" max="11263" width="11.140625" style="147" customWidth="1"/>
    <col min="11264" max="11264" width="8.7109375" style="147" customWidth="1"/>
    <col min="11265" max="11265" width="10.85546875" style="147" customWidth="1"/>
    <col min="11266" max="11266" width="10.7109375" style="147" customWidth="1"/>
    <col min="11267" max="11267" width="10.140625" style="147" customWidth="1"/>
    <col min="11268" max="11268" width="8.7109375" style="147" customWidth="1"/>
    <col min="11269" max="11269" width="12.140625" style="147" customWidth="1"/>
    <col min="11270" max="11270" width="12.28515625" style="147" customWidth="1"/>
    <col min="11271" max="11271" width="11.140625" style="147" customWidth="1"/>
    <col min="11272" max="11272" width="8.85546875" style="147" customWidth="1"/>
    <col min="11273" max="11273" width="11.42578125" style="147" customWidth="1"/>
    <col min="11274" max="11274" width="9.85546875" style="147" customWidth="1"/>
    <col min="11275" max="11275" width="10.85546875" style="147" customWidth="1"/>
    <col min="11276" max="11276" width="10.7109375" style="147" customWidth="1"/>
    <col min="11277" max="11279" width="9.7109375" style="147" customWidth="1"/>
    <col min="11280" max="11281" width="8.7109375" style="147" customWidth="1"/>
    <col min="11282" max="11282" width="9.85546875" style="147" customWidth="1"/>
    <col min="11283" max="11283" width="9.7109375" style="147" customWidth="1"/>
    <col min="11284" max="11284" width="8.85546875" style="147" customWidth="1"/>
    <col min="11285" max="11514" width="9.140625" style="147"/>
    <col min="11515" max="11515" width="5.140625" style="147" customWidth="1"/>
    <col min="11516" max="11516" width="27.7109375" style="147" customWidth="1"/>
    <col min="11517" max="11517" width="12.140625" style="147" customWidth="1"/>
    <col min="11518" max="11518" width="12" style="147" customWidth="1"/>
    <col min="11519" max="11519" width="11.140625" style="147" customWidth="1"/>
    <col min="11520" max="11520" width="8.7109375" style="147" customWidth="1"/>
    <col min="11521" max="11521" width="10.85546875" style="147" customWidth="1"/>
    <col min="11522" max="11522" width="10.7109375" style="147" customWidth="1"/>
    <col min="11523" max="11523" width="10.140625" style="147" customWidth="1"/>
    <col min="11524" max="11524" width="8.7109375" style="147" customWidth="1"/>
    <col min="11525" max="11525" width="12.140625" style="147" customWidth="1"/>
    <col min="11526" max="11526" width="12.28515625" style="147" customWidth="1"/>
    <col min="11527" max="11527" width="11.140625" style="147" customWidth="1"/>
    <col min="11528" max="11528" width="8.85546875" style="147" customWidth="1"/>
    <col min="11529" max="11529" width="11.42578125" style="147" customWidth="1"/>
    <col min="11530" max="11530" width="9.85546875" style="147" customWidth="1"/>
    <col min="11531" max="11531" width="10.85546875" style="147" customWidth="1"/>
    <col min="11532" max="11532" width="10.7109375" style="147" customWidth="1"/>
    <col min="11533" max="11535" width="9.7109375" style="147" customWidth="1"/>
    <col min="11536" max="11537" width="8.7109375" style="147" customWidth="1"/>
    <col min="11538" max="11538" width="9.85546875" style="147" customWidth="1"/>
    <col min="11539" max="11539" width="9.7109375" style="147" customWidth="1"/>
    <col min="11540" max="11540" width="8.85546875" style="147" customWidth="1"/>
    <col min="11541" max="11770" width="9.140625" style="147"/>
    <col min="11771" max="11771" width="5.140625" style="147" customWidth="1"/>
    <col min="11772" max="11772" width="27.7109375" style="147" customWidth="1"/>
    <col min="11773" max="11773" width="12.140625" style="147" customWidth="1"/>
    <col min="11774" max="11774" width="12" style="147" customWidth="1"/>
    <col min="11775" max="11775" width="11.140625" style="147" customWidth="1"/>
    <col min="11776" max="11776" width="8.7109375" style="147" customWidth="1"/>
    <col min="11777" max="11777" width="10.85546875" style="147" customWidth="1"/>
    <col min="11778" max="11778" width="10.7109375" style="147" customWidth="1"/>
    <col min="11779" max="11779" width="10.140625" style="147" customWidth="1"/>
    <col min="11780" max="11780" width="8.7109375" style="147" customWidth="1"/>
    <col min="11781" max="11781" width="12.140625" style="147" customWidth="1"/>
    <col min="11782" max="11782" width="12.28515625" style="147" customWidth="1"/>
    <col min="11783" max="11783" width="11.140625" style="147" customWidth="1"/>
    <col min="11784" max="11784" width="8.85546875" style="147" customWidth="1"/>
    <col min="11785" max="11785" width="11.42578125" style="147" customWidth="1"/>
    <col min="11786" max="11786" width="9.85546875" style="147" customWidth="1"/>
    <col min="11787" max="11787" width="10.85546875" style="147" customWidth="1"/>
    <col min="11788" max="11788" width="10.7109375" style="147" customWidth="1"/>
    <col min="11789" max="11791" width="9.7109375" style="147" customWidth="1"/>
    <col min="11792" max="11793" width="8.7109375" style="147" customWidth="1"/>
    <col min="11794" max="11794" width="9.85546875" style="147" customWidth="1"/>
    <col min="11795" max="11795" width="9.7109375" style="147" customWidth="1"/>
    <col min="11796" max="11796" width="8.85546875" style="147" customWidth="1"/>
    <col min="11797" max="12026" width="9.140625" style="147"/>
    <col min="12027" max="12027" width="5.140625" style="147" customWidth="1"/>
    <col min="12028" max="12028" width="27.7109375" style="147" customWidth="1"/>
    <col min="12029" max="12029" width="12.140625" style="147" customWidth="1"/>
    <col min="12030" max="12030" width="12" style="147" customWidth="1"/>
    <col min="12031" max="12031" width="11.140625" style="147" customWidth="1"/>
    <col min="12032" max="12032" width="8.7109375" style="147" customWidth="1"/>
    <col min="12033" max="12033" width="10.85546875" style="147" customWidth="1"/>
    <col min="12034" max="12034" width="10.7109375" style="147" customWidth="1"/>
    <col min="12035" max="12035" width="10.140625" style="147" customWidth="1"/>
    <col min="12036" max="12036" width="8.7109375" style="147" customWidth="1"/>
    <col min="12037" max="12037" width="12.140625" style="147" customWidth="1"/>
    <col min="12038" max="12038" width="12.28515625" style="147" customWidth="1"/>
    <col min="12039" max="12039" width="11.140625" style="147" customWidth="1"/>
    <col min="12040" max="12040" width="8.85546875" style="147" customWidth="1"/>
    <col min="12041" max="12041" width="11.42578125" style="147" customWidth="1"/>
    <col min="12042" max="12042" width="9.85546875" style="147" customWidth="1"/>
    <col min="12043" max="12043" width="10.85546875" style="147" customWidth="1"/>
    <col min="12044" max="12044" width="10.7109375" style="147" customWidth="1"/>
    <col min="12045" max="12047" width="9.7109375" style="147" customWidth="1"/>
    <col min="12048" max="12049" width="8.7109375" style="147" customWidth="1"/>
    <col min="12050" max="12050" width="9.85546875" style="147" customWidth="1"/>
    <col min="12051" max="12051" width="9.7109375" style="147" customWidth="1"/>
    <col min="12052" max="12052" width="8.85546875" style="147" customWidth="1"/>
    <col min="12053" max="12282" width="9.140625" style="147"/>
    <col min="12283" max="12283" width="5.140625" style="147" customWidth="1"/>
    <col min="12284" max="12284" width="27.7109375" style="147" customWidth="1"/>
    <col min="12285" max="12285" width="12.140625" style="147" customWidth="1"/>
    <col min="12286" max="12286" width="12" style="147" customWidth="1"/>
    <col min="12287" max="12287" width="11.140625" style="147" customWidth="1"/>
    <col min="12288" max="12288" width="8.7109375" style="147" customWidth="1"/>
    <col min="12289" max="12289" width="10.85546875" style="147" customWidth="1"/>
    <col min="12290" max="12290" width="10.7109375" style="147" customWidth="1"/>
    <col min="12291" max="12291" width="10.140625" style="147" customWidth="1"/>
    <col min="12292" max="12292" width="8.7109375" style="147" customWidth="1"/>
    <col min="12293" max="12293" width="12.140625" style="147" customWidth="1"/>
    <col min="12294" max="12294" width="12.28515625" style="147" customWidth="1"/>
    <col min="12295" max="12295" width="11.140625" style="147" customWidth="1"/>
    <col min="12296" max="12296" width="8.85546875" style="147" customWidth="1"/>
    <col min="12297" max="12297" width="11.42578125" style="147" customWidth="1"/>
    <col min="12298" max="12298" width="9.85546875" style="147" customWidth="1"/>
    <col min="12299" max="12299" width="10.85546875" style="147" customWidth="1"/>
    <col min="12300" max="12300" width="10.7109375" style="147" customWidth="1"/>
    <col min="12301" max="12303" width="9.7109375" style="147" customWidth="1"/>
    <col min="12304" max="12305" width="8.7109375" style="147" customWidth="1"/>
    <col min="12306" max="12306" width="9.85546875" style="147" customWidth="1"/>
    <col min="12307" max="12307" width="9.7109375" style="147" customWidth="1"/>
    <col min="12308" max="12308" width="8.85546875" style="147" customWidth="1"/>
    <col min="12309" max="12538" width="9.140625" style="147"/>
    <col min="12539" max="12539" width="5.140625" style="147" customWidth="1"/>
    <col min="12540" max="12540" width="27.7109375" style="147" customWidth="1"/>
    <col min="12541" max="12541" width="12.140625" style="147" customWidth="1"/>
    <col min="12542" max="12542" width="12" style="147" customWidth="1"/>
    <col min="12543" max="12543" width="11.140625" style="147" customWidth="1"/>
    <col min="12544" max="12544" width="8.7109375" style="147" customWidth="1"/>
    <col min="12545" max="12545" width="10.85546875" style="147" customWidth="1"/>
    <col min="12546" max="12546" width="10.7109375" style="147" customWidth="1"/>
    <col min="12547" max="12547" width="10.140625" style="147" customWidth="1"/>
    <col min="12548" max="12548" width="8.7109375" style="147" customWidth="1"/>
    <col min="12549" max="12549" width="12.140625" style="147" customWidth="1"/>
    <col min="12550" max="12550" width="12.28515625" style="147" customWidth="1"/>
    <col min="12551" max="12551" width="11.140625" style="147" customWidth="1"/>
    <col min="12552" max="12552" width="8.85546875" style="147" customWidth="1"/>
    <col min="12553" max="12553" width="11.42578125" style="147" customWidth="1"/>
    <col min="12554" max="12554" width="9.85546875" style="147" customWidth="1"/>
    <col min="12555" max="12555" width="10.85546875" style="147" customWidth="1"/>
    <col min="12556" max="12556" width="10.7109375" style="147" customWidth="1"/>
    <col min="12557" max="12559" width="9.7109375" style="147" customWidth="1"/>
    <col min="12560" max="12561" width="8.7109375" style="147" customWidth="1"/>
    <col min="12562" max="12562" width="9.85546875" style="147" customWidth="1"/>
    <col min="12563" max="12563" width="9.7109375" style="147" customWidth="1"/>
    <col min="12564" max="12564" width="8.85546875" style="147" customWidth="1"/>
    <col min="12565" max="12794" width="9.140625" style="147"/>
    <col min="12795" max="12795" width="5.140625" style="147" customWidth="1"/>
    <col min="12796" max="12796" width="27.7109375" style="147" customWidth="1"/>
    <col min="12797" max="12797" width="12.140625" style="147" customWidth="1"/>
    <col min="12798" max="12798" width="12" style="147" customWidth="1"/>
    <col min="12799" max="12799" width="11.140625" style="147" customWidth="1"/>
    <col min="12800" max="12800" width="8.7109375" style="147" customWidth="1"/>
    <col min="12801" max="12801" width="10.85546875" style="147" customWidth="1"/>
    <col min="12802" max="12802" width="10.7109375" style="147" customWidth="1"/>
    <col min="12803" max="12803" width="10.140625" style="147" customWidth="1"/>
    <col min="12804" max="12804" width="8.7109375" style="147" customWidth="1"/>
    <col min="12805" max="12805" width="12.140625" style="147" customWidth="1"/>
    <col min="12806" max="12806" width="12.28515625" style="147" customWidth="1"/>
    <col min="12807" max="12807" width="11.140625" style="147" customWidth="1"/>
    <col min="12808" max="12808" width="8.85546875" style="147" customWidth="1"/>
    <col min="12809" max="12809" width="11.42578125" style="147" customWidth="1"/>
    <col min="12810" max="12810" width="9.85546875" style="147" customWidth="1"/>
    <col min="12811" max="12811" width="10.85546875" style="147" customWidth="1"/>
    <col min="12812" max="12812" width="10.7109375" style="147" customWidth="1"/>
    <col min="12813" max="12815" width="9.7109375" style="147" customWidth="1"/>
    <col min="12816" max="12817" width="8.7109375" style="147" customWidth="1"/>
    <col min="12818" max="12818" width="9.85546875" style="147" customWidth="1"/>
    <col min="12819" max="12819" width="9.7109375" style="147" customWidth="1"/>
    <col min="12820" max="12820" width="8.85546875" style="147" customWidth="1"/>
    <col min="12821" max="13050" width="9.140625" style="147"/>
    <col min="13051" max="13051" width="5.140625" style="147" customWidth="1"/>
    <col min="13052" max="13052" width="27.7109375" style="147" customWidth="1"/>
    <col min="13053" max="13053" width="12.140625" style="147" customWidth="1"/>
    <col min="13054" max="13054" width="12" style="147" customWidth="1"/>
    <col min="13055" max="13055" width="11.140625" style="147" customWidth="1"/>
    <col min="13056" max="13056" width="8.7109375" style="147" customWidth="1"/>
    <col min="13057" max="13057" width="10.85546875" style="147" customWidth="1"/>
    <col min="13058" max="13058" width="10.7109375" style="147" customWidth="1"/>
    <col min="13059" max="13059" width="10.140625" style="147" customWidth="1"/>
    <col min="13060" max="13060" width="8.7109375" style="147" customWidth="1"/>
    <col min="13061" max="13061" width="12.140625" style="147" customWidth="1"/>
    <col min="13062" max="13062" width="12.28515625" style="147" customWidth="1"/>
    <col min="13063" max="13063" width="11.140625" style="147" customWidth="1"/>
    <col min="13064" max="13064" width="8.85546875" style="147" customWidth="1"/>
    <col min="13065" max="13065" width="11.42578125" style="147" customWidth="1"/>
    <col min="13066" max="13066" width="9.85546875" style="147" customWidth="1"/>
    <col min="13067" max="13067" width="10.85546875" style="147" customWidth="1"/>
    <col min="13068" max="13068" width="10.7109375" style="147" customWidth="1"/>
    <col min="13069" max="13071" width="9.7109375" style="147" customWidth="1"/>
    <col min="13072" max="13073" width="8.7109375" style="147" customWidth="1"/>
    <col min="13074" max="13074" width="9.85546875" style="147" customWidth="1"/>
    <col min="13075" max="13075" width="9.7109375" style="147" customWidth="1"/>
    <col min="13076" max="13076" width="8.85546875" style="147" customWidth="1"/>
    <col min="13077" max="13306" width="9.140625" style="147"/>
    <col min="13307" max="13307" width="5.140625" style="147" customWidth="1"/>
    <col min="13308" max="13308" width="27.7109375" style="147" customWidth="1"/>
    <col min="13309" max="13309" width="12.140625" style="147" customWidth="1"/>
    <col min="13310" max="13310" width="12" style="147" customWidth="1"/>
    <col min="13311" max="13311" width="11.140625" style="147" customWidth="1"/>
    <col min="13312" max="13312" width="8.7109375" style="147" customWidth="1"/>
    <col min="13313" max="13313" width="10.85546875" style="147" customWidth="1"/>
    <col min="13314" max="13314" width="10.7109375" style="147" customWidth="1"/>
    <col min="13315" max="13315" width="10.140625" style="147" customWidth="1"/>
    <col min="13316" max="13316" width="8.7109375" style="147" customWidth="1"/>
    <col min="13317" max="13317" width="12.140625" style="147" customWidth="1"/>
    <col min="13318" max="13318" width="12.28515625" style="147" customWidth="1"/>
    <col min="13319" max="13319" width="11.140625" style="147" customWidth="1"/>
    <col min="13320" max="13320" width="8.85546875" style="147" customWidth="1"/>
    <col min="13321" max="13321" width="11.42578125" style="147" customWidth="1"/>
    <col min="13322" max="13322" width="9.85546875" style="147" customWidth="1"/>
    <col min="13323" max="13323" width="10.85546875" style="147" customWidth="1"/>
    <col min="13324" max="13324" width="10.7109375" style="147" customWidth="1"/>
    <col min="13325" max="13327" width="9.7109375" style="147" customWidth="1"/>
    <col min="13328" max="13329" width="8.7109375" style="147" customWidth="1"/>
    <col min="13330" max="13330" width="9.85546875" style="147" customWidth="1"/>
    <col min="13331" max="13331" width="9.7109375" style="147" customWidth="1"/>
    <col min="13332" max="13332" width="8.85546875" style="147" customWidth="1"/>
    <col min="13333" max="13562" width="9.140625" style="147"/>
    <col min="13563" max="13563" width="5.140625" style="147" customWidth="1"/>
    <col min="13564" max="13564" width="27.7109375" style="147" customWidth="1"/>
    <col min="13565" max="13565" width="12.140625" style="147" customWidth="1"/>
    <col min="13566" max="13566" width="12" style="147" customWidth="1"/>
    <col min="13567" max="13567" width="11.140625" style="147" customWidth="1"/>
    <col min="13568" max="13568" width="8.7109375" style="147" customWidth="1"/>
    <col min="13569" max="13569" width="10.85546875" style="147" customWidth="1"/>
    <col min="13570" max="13570" width="10.7109375" style="147" customWidth="1"/>
    <col min="13571" max="13571" width="10.140625" style="147" customWidth="1"/>
    <col min="13572" max="13572" width="8.7109375" style="147" customWidth="1"/>
    <col min="13573" max="13573" width="12.140625" style="147" customWidth="1"/>
    <col min="13574" max="13574" width="12.28515625" style="147" customWidth="1"/>
    <col min="13575" max="13575" width="11.140625" style="147" customWidth="1"/>
    <col min="13576" max="13576" width="8.85546875" style="147" customWidth="1"/>
    <col min="13577" max="13577" width="11.42578125" style="147" customWidth="1"/>
    <col min="13578" max="13578" width="9.85546875" style="147" customWidth="1"/>
    <col min="13579" max="13579" width="10.85546875" style="147" customWidth="1"/>
    <col min="13580" max="13580" width="10.7109375" style="147" customWidth="1"/>
    <col min="13581" max="13583" width="9.7109375" style="147" customWidth="1"/>
    <col min="13584" max="13585" width="8.7109375" style="147" customWidth="1"/>
    <col min="13586" max="13586" width="9.85546875" style="147" customWidth="1"/>
    <col min="13587" max="13587" width="9.7109375" style="147" customWidth="1"/>
    <col min="13588" max="13588" width="8.85546875" style="147" customWidth="1"/>
    <col min="13589" max="13818" width="9.140625" style="147"/>
    <col min="13819" max="13819" width="5.140625" style="147" customWidth="1"/>
    <col min="13820" max="13820" width="27.7109375" style="147" customWidth="1"/>
    <col min="13821" max="13821" width="12.140625" style="147" customWidth="1"/>
    <col min="13822" max="13822" width="12" style="147" customWidth="1"/>
    <col min="13823" max="13823" width="11.140625" style="147" customWidth="1"/>
    <col min="13824" max="13824" width="8.7109375" style="147" customWidth="1"/>
    <col min="13825" max="13825" width="10.85546875" style="147" customWidth="1"/>
    <col min="13826" max="13826" width="10.7109375" style="147" customWidth="1"/>
    <col min="13827" max="13827" width="10.140625" style="147" customWidth="1"/>
    <col min="13828" max="13828" width="8.7109375" style="147" customWidth="1"/>
    <col min="13829" max="13829" width="12.140625" style="147" customWidth="1"/>
    <col min="13830" max="13830" width="12.28515625" style="147" customWidth="1"/>
    <col min="13831" max="13831" width="11.140625" style="147" customWidth="1"/>
    <col min="13832" max="13832" width="8.85546875" style="147" customWidth="1"/>
    <col min="13833" max="13833" width="11.42578125" style="147" customWidth="1"/>
    <col min="13834" max="13834" width="9.85546875" style="147" customWidth="1"/>
    <col min="13835" max="13835" width="10.85546875" style="147" customWidth="1"/>
    <col min="13836" max="13836" width="10.7109375" style="147" customWidth="1"/>
    <col min="13837" max="13839" width="9.7109375" style="147" customWidth="1"/>
    <col min="13840" max="13841" width="8.7109375" style="147" customWidth="1"/>
    <col min="13842" max="13842" width="9.85546875" style="147" customWidth="1"/>
    <col min="13843" max="13843" width="9.7109375" style="147" customWidth="1"/>
    <col min="13844" max="13844" width="8.85546875" style="147" customWidth="1"/>
    <col min="13845" max="14074" width="9.140625" style="147"/>
    <col min="14075" max="14075" width="5.140625" style="147" customWidth="1"/>
    <col min="14076" max="14076" width="27.7109375" style="147" customWidth="1"/>
    <col min="14077" max="14077" width="12.140625" style="147" customWidth="1"/>
    <col min="14078" max="14078" width="12" style="147" customWidth="1"/>
    <col min="14079" max="14079" width="11.140625" style="147" customWidth="1"/>
    <col min="14080" max="14080" width="8.7109375" style="147" customWidth="1"/>
    <col min="14081" max="14081" width="10.85546875" style="147" customWidth="1"/>
    <col min="14082" max="14082" width="10.7109375" style="147" customWidth="1"/>
    <col min="14083" max="14083" width="10.140625" style="147" customWidth="1"/>
    <col min="14084" max="14084" width="8.7109375" style="147" customWidth="1"/>
    <col min="14085" max="14085" width="12.140625" style="147" customWidth="1"/>
    <col min="14086" max="14086" width="12.28515625" style="147" customWidth="1"/>
    <col min="14087" max="14087" width="11.140625" style="147" customWidth="1"/>
    <col min="14088" max="14088" width="8.85546875" style="147" customWidth="1"/>
    <col min="14089" max="14089" width="11.42578125" style="147" customWidth="1"/>
    <col min="14090" max="14090" width="9.85546875" style="147" customWidth="1"/>
    <col min="14091" max="14091" width="10.85546875" style="147" customWidth="1"/>
    <col min="14092" max="14092" width="10.7109375" style="147" customWidth="1"/>
    <col min="14093" max="14095" width="9.7109375" style="147" customWidth="1"/>
    <col min="14096" max="14097" width="8.7109375" style="147" customWidth="1"/>
    <col min="14098" max="14098" width="9.85546875" style="147" customWidth="1"/>
    <col min="14099" max="14099" width="9.7109375" style="147" customWidth="1"/>
    <col min="14100" max="14100" width="8.85546875" style="147" customWidth="1"/>
    <col min="14101" max="14330" width="9.140625" style="147"/>
    <col min="14331" max="14331" width="5.140625" style="147" customWidth="1"/>
    <col min="14332" max="14332" width="27.7109375" style="147" customWidth="1"/>
    <col min="14333" max="14333" width="12.140625" style="147" customWidth="1"/>
    <col min="14334" max="14334" width="12" style="147" customWidth="1"/>
    <col min="14335" max="14335" width="11.140625" style="147" customWidth="1"/>
    <col min="14336" max="14336" width="8.7109375" style="147" customWidth="1"/>
    <col min="14337" max="14337" width="10.85546875" style="147" customWidth="1"/>
    <col min="14338" max="14338" width="10.7109375" style="147" customWidth="1"/>
    <col min="14339" max="14339" width="10.140625" style="147" customWidth="1"/>
    <col min="14340" max="14340" width="8.7109375" style="147" customWidth="1"/>
    <col min="14341" max="14341" width="12.140625" style="147" customWidth="1"/>
    <col min="14342" max="14342" width="12.28515625" style="147" customWidth="1"/>
    <col min="14343" max="14343" width="11.140625" style="147" customWidth="1"/>
    <col min="14344" max="14344" width="8.85546875" style="147" customWidth="1"/>
    <col min="14345" max="14345" width="11.42578125" style="147" customWidth="1"/>
    <col min="14346" max="14346" width="9.85546875" style="147" customWidth="1"/>
    <col min="14347" max="14347" width="10.85546875" style="147" customWidth="1"/>
    <col min="14348" max="14348" width="10.7109375" style="147" customWidth="1"/>
    <col min="14349" max="14351" width="9.7109375" style="147" customWidth="1"/>
    <col min="14352" max="14353" width="8.7109375" style="147" customWidth="1"/>
    <col min="14354" max="14354" width="9.85546875" style="147" customWidth="1"/>
    <col min="14355" max="14355" width="9.7109375" style="147" customWidth="1"/>
    <col min="14356" max="14356" width="8.85546875" style="147" customWidth="1"/>
    <col min="14357" max="14586" width="9.140625" style="147"/>
    <col min="14587" max="14587" width="5.140625" style="147" customWidth="1"/>
    <col min="14588" max="14588" width="27.7109375" style="147" customWidth="1"/>
    <col min="14589" max="14589" width="12.140625" style="147" customWidth="1"/>
    <col min="14590" max="14590" width="12" style="147" customWidth="1"/>
    <col min="14591" max="14591" width="11.140625" style="147" customWidth="1"/>
    <col min="14592" max="14592" width="8.7109375" style="147" customWidth="1"/>
    <col min="14593" max="14593" width="10.85546875" style="147" customWidth="1"/>
    <col min="14594" max="14594" width="10.7109375" style="147" customWidth="1"/>
    <col min="14595" max="14595" width="10.140625" style="147" customWidth="1"/>
    <col min="14596" max="14596" width="8.7109375" style="147" customWidth="1"/>
    <col min="14597" max="14597" width="12.140625" style="147" customWidth="1"/>
    <col min="14598" max="14598" width="12.28515625" style="147" customWidth="1"/>
    <col min="14599" max="14599" width="11.140625" style="147" customWidth="1"/>
    <col min="14600" max="14600" width="8.85546875" style="147" customWidth="1"/>
    <col min="14601" max="14601" width="11.42578125" style="147" customWidth="1"/>
    <col min="14602" max="14602" width="9.85546875" style="147" customWidth="1"/>
    <col min="14603" max="14603" width="10.85546875" style="147" customWidth="1"/>
    <col min="14604" max="14604" width="10.7109375" style="147" customWidth="1"/>
    <col min="14605" max="14607" width="9.7109375" style="147" customWidth="1"/>
    <col min="14608" max="14609" width="8.7109375" style="147" customWidth="1"/>
    <col min="14610" max="14610" width="9.85546875" style="147" customWidth="1"/>
    <col min="14611" max="14611" width="9.7109375" style="147" customWidth="1"/>
    <col min="14612" max="14612" width="8.85546875" style="147" customWidth="1"/>
    <col min="14613" max="14842" width="9.140625" style="147"/>
    <col min="14843" max="14843" width="5.140625" style="147" customWidth="1"/>
    <col min="14844" max="14844" width="27.7109375" style="147" customWidth="1"/>
    <col min="14845" max="14845" width="12.140625" style="147" customWidth="1"/>
    <col min="14846" max="14846" width="12" style="147" customWidth="1"/>
    <col min="14847" max="14847" width="11.140625" style="147" customWidth="1"/>
    <col min="14848" max="14848" width="8.7109375" style="147" customWidth="1"/>
    <col min="14849" max="14849" width="10.85546875" style="147" customWidth="1"/>
    <col min="14850" max="14850" width="10.7109375" style="147" customWidth="1"/>
    <col min="14851" max="14851" width="10.140625" style="147" customWidth="1"/>
    <col min="14852" max="14852" width="8.7109375" style="147" customWidth="1"/>
    <col min="14853" max="14853" width="12.140625" style="147" customWidth="1"/>
    <col min="14854" max="14854" width="12.28515625" style="147" customWidth="1"/>
    <col min="14855" max="14855" width="11.140625" style="147" customWidth="1"/>
    <col min="14856" max="14856" width="8.85546875" style="147" customWidth="1"/>
    <col min="14857" max="14857" width="11.42578125" style="147" customWidth="1"/>
    <col min="14858" max="14858" width="9.85546875" style="147" customWidth="1"/>
    <col min="14859" max="14859" width="10.85546875" style="147" customWidth="1"/>
    <col min="14860" max="14860" width="10.7109375" style="147" customWidth="1"/>
    <col min="14861" max="14863" width="9.7109375" style="147" customWidth="1"/>
    <col min="14864" max="14865" width="8.7109375" style="147" customWidth="1"/>
    <col min="14866" max="14866" width="9.85546875" style="147" customWidth="1"/>
    <col min="14867" max="14867" width="9.7109375" style="147" customWidth="1"/>
    <col min="14868" max="14868" width="8.85546875" style="147" customWidth="1"/>
    <col min="14869" max="15098" width="9.140625" style="147"/>
    <col min="15099" max="15099" width="5.140625" style="147" customWidth="1"/>
    <col min="15100" max="15100" width="27.7109375" style="147" customWidth="1"/>
    <col min="15101" max="15101" width="12.140625" style="147" customWidth="1"/>
    <col min="15102" max="15102" width="12" style="147" customWidth="1"/>
    <col min="15103" max="15103" width="11.140625" style="147" customWidth="1"/>
    <col min="15104" max="15104" width="8.7109375" style="147" customWidth="1"/>
    <col min="15105" max="15105" width="10.85546875" style="147" customWidth="1"/>
    <col min="15106" max="15106" width="10.7109375" style="147" customWidth="1"/>
    <col min="15107" max="15107" width="10.140625" style="147" customWidth="1"/>
    <col min="15108" max="15108" width="8.7109375" style="147" customWidth="1"/>
    <col min="15109" max="15109" width="12.140625" style="147" customWidth="1"/>
    <col min="15110" max="15110" width="12.28515625" style="147" customWidth="1"/>
    <col min="15111" max="15111" width="11.140625" style="147" customWidth="1"/>
    <col min="15112" max="15112" width="8.85546875" style="147" customWidth="1"/>
    <col min="15113" max="15113" width="11.42578125" style="147" customWidth="1"/>
    <col min="15114" max="15114" width="9.85546875" style="147" customWidth="1"/>
    <col min="15115" max="15115" width="10.85546875" style="147" customWidth="1"/>
    <col min="15116" max="15116" width="10.7109375" style="147" customWidth="1"/>
    <col min="15117" max="15119" width="9.7109375" style="147" customWidth="1"/>
    <col min="15120" max="15121" width="8.7109375" style="147" customWidth="1"/>
    <col min="15122" max="15122" width="9.85546875" style="147" customWidth="1"/>
    <col min="15123" max="15123" width="9.7109375" style="147" customWidth="1"/>
    <col min="15124" max="15124" width="8.85546875" style="147" customWidth="1"/>
    <col min="15125" max="15354" width="9.140625" style="147"/>
    <col min="15355" max="15355" width="5.140625" style="147" customWidth="1"/>
    <col min="15356" max="15356" width="27.7109375" style="147" customWidth="1"/>
    <col min="15357" max="15357" width="12.140625" style="147" customWidth="1"/>
    <col min="15358" max="15358" width="12" style="147" customWidth="1"/>
    <col min="15359" max="15359" width="11.140625" style="147" customWidth="1"/>
    <col min="15360" max="15360" width="8.7109375" style="147" customWidth="1"/>
    <col min="15361" max="15361" width="10.85546875" style="147" customWidth="1"/>
    <col min="15362" max="15362" width="10.7109375" style="147" customWidth="1"/>
    <col min="15363" max="15363" width="10.140625" style="147" customWidth="1"/>
    <col min="15364" max="15364" width="8.7109375" style="147" customWidth="1"/>
    <col min="15365" max="15365" width="12.140625" style="147" customWidth="1"/>
    <col min="15366" max="15366" width="12.28515625" style="147" customWidth="1"/>
    <col min="15367" max="15367" width="11.140625" style="147" customWidth="1"/>
    <col min="15368" max="15368" width="8.85546875" style="147" customWidth="1"/>
    <col min="15369" max="15369" width="11.42578125" style="147" customWidth="1"/>
    <col min="15370" max="15370" width="9.85546875" style="147" customWidth="1"/>
    <col min="15371" max="15371" width="10.85546875" style="147" customWidth="1"/>
    <col min="15372" max="15372" width="10.7109375" style="147" customWidth="1"/>
    <col min="15373" max="15375" width="9.7109375" style="147" customWidth="1"/>
    <col min="15376" max="15377" width="8.7109375" style="147" customWidth="1"/>
    <col min="15378" max="15378" width="9.85546875" style="147" customWidth="1"/>
    <col min="15379" max="15379" width="9.7109375" style="147" customWidth="1"/>
    <col min="15380" max="15380" width="8.85546875" style="147" customWidth="1"/>
    <col min="15381" max="15610" width="9.140625" style="147"/>
    <col min="15611" max="15611" width="5.140625" style="147" customWidth="1"/>
    <col min="15612" max="15612" width="27.7109375" style="147" customWidth="1"/>
    <col min="15613" max="15613" width="12.140625" style="147" customWidth="1"/>
    <col min="15614" max="15614" width="12" style="147" customWidth="1"/>
    <col min="15615" max="15615" width="11.140625" style="147" customWidth="1"/>
    <col min="15616" max="15616" width="8.7109375" style="147" customWidth="1"/>
    <col min="15617" max="15617" width="10.85546875" style="147" customWidth="1"/>
    <col min="15618" max="15618" width="10.7109375" style="147" customWidth="1"/>
    <col min="15619" max="15619" width="10.140625" style="147" customWidth="1"/>
    <col min="15620" max="15620" width="8.7109375" style="147" customWidth="1"/>
    <col min="15621" max="15621" width="12.140625" style="147" customWidth="1"/>
    <col min="15622" max="15622" width="12.28515625" style="147" customWidth="1"/>
    <col min="15623" max="15623" width="11.140625" style="147" customWidth="1"/>
    <col min="15624" max="15624" width="8.85546875" style="147" customWidth="1"/>
    <col min="15625" max="15625" width="11.42578125" style="147" customWidth="1"/>
    <col min="15626" max="15626" width="9.85546875" style="147" customWidth="1"/>
    <col min="15627" max="15627" width="10.85546875" style="147" customWidth="1"/>
    <col min="15628" max="15628" width="10.7109375" style="147" customWidth="1"/>
    <col min="15629" max="15631" width="9.7109375" style="147" customWidth="1"/>
    <col min="15632" max="15633" width="8.7109375" style="147" customWidth="1"/>
    <col min="15634" max="15634" width="9.85546875" style="147" customWidth="1"/>
    <col min="15635" max="15635" width="9.7109375" style="147" customWidth="1"/>
    <col min="15636" max="15636" width="8.85546875" style="147" customWidth="1"/>
    <col min="15637" max="15866" width="9.140625" style="147"/>
    <col min="15867" max="15867" width="5.140625" style="147" customWidth="1"/>
    <col min="15868" max="15868" width="27.7109375" style="147" customWidth="1"/>
    <col min="15869" max="15869" width="12.140625" style="147" customWidth="1"/>
    <col min="15870" max="15870" width="12" style="147" customWidth="1"/>
    <col min="15871" max="15871" width="11.140625" style="147" customWidth="1"/>
    <col min="15872" max="15872" width="8.7109375" style="147" customWidth="1"/>
    <col min="15873" max="15873" width="10.85546875" style="147" customWidth="1"/>
    <col min="15874" max="15874" width="10.7109375" style="147" customWidth="1"/>
    <col min="15875" max="15875" width="10.140625" style="147" customWidth="1"/>
    <col min="15876" max="15876" width="8.7109375" style="147" customWidth="1"/>
    <col min="15877" max="15877" width="12.140625" style="147" customWidth="1"/>
    <col min="15878" max="15878" width="12.28515625" style="147" customWidth="1"/>
    <col min="15879" max="15879" width="11.140625" style="147" customWidth="1"/>
    <col min="15880" max="15880" width="8.85546875" style="147" customWidth="1"/>
    <col min="15881" max="15881" width="11.42578125" style="147" customWidth="1"/>
    <col min="15882" max="15882" width="9.85546875" style="147" customWidth="1"/>
    <col min="15883" max="15883" width="10.85546875" style="147" customWidth="1"/>
    <col min="15884" max="15884" width="10.7109375" style="147" customWidth="1"/>
    <col min="15885" max="15887" width="9.7109375" style="147" customWidth="1"/>
    <col min="15888" max="15889" width="8.7109375" style="147" customWidth="1"/>
    <col min="15890" max="15890" width="9.85546875" style="147" customWidth="1"/>
    <col min="15891" max="15891" width="9.7109375" style="147" customWidth="1"/>
    <col min="15892" max="15892" width="8.85546875" style="147" customWidth="1"/>
    <col min="15893" max="16122" width="9.140625" style="147"/>
    <col min="16123" max="16123" width="5.140625" style="147" customWidth="1"/>
    <col min="16124" max="16124" width="27.7109375" style="147" customWidth="1"/>
    <col min="16125" max="16125" width="12.140625" style="147" customWidth="1"/>
    <col min="16126" max="16126" width="12" style="147" customWidth="1"/>
    <col min="16127" max="16127" width="11.140625" style="147" customWidth="1"/>
    <col min="16128" max="16128" width="8.7109375" style="147" customWidth="1"/>
    <col min="16129" max="16129" width="10.85546875" style="147" customWidth="1"/>
    <col min="16130" max="16130" width="10.7109375" style="147" customWidth="1"/>
    <col min="16131" max="16131" width="10.140625" style="147" customWidth="1"/>
    <col min="16132" max="16132" width="8.7109375" style="147" customWidth="1"/>
    <col min="16133" max="16133" width="12.140625" style="147" customWidth="1"/>
    <col min="16134" max="16134" width="12.28515625" style="147" customWidth="1"/>
    <col min="16135" max="16135" width="11.140625" style="147" customWidth="1"/>
    <col min="16136" max="16136" width="8.85546875" style="147" customWidth="1"/>
    <col min="16137" max="16137" width="11.42578125" style="147" customWidth="1"/>
    <col min="16138" max="16138" width="9.85546875" style="147" customWidth="1"/>
    <col min="16139" max="16139" width="10.85546875" style="147" customWidth="1"/>
    <col min="16140" max="16140" width="10.7109375" style="147" customWidth="1"/>
    <col min="16141" max="16143" width="9.7109375" style="147" customWidth="1"/>
    <col min="16144" max="16145" width="8.7109375" style="147" customWidth="1"/>
    <col min="16146" max="16146" width="9.85546875" style="147" customWidth="1"/>
    <col min="16147" max="16147" width="9.7109375" style="147" customWidth="1"/>
    <col min="16148" max="16148" width="8.85546875" style="147" customWidth="1"/>
    <col min="16149" max="16384" width="9.140625" style="147"/>
  </cols>
  <sheetData>
    <row r="1" spans="1:23" s="144" customFormat="1" ht="26.25" customHeight="1">
      <c r="A1" s="140" t="s">
        <v>129</v>
      </c>
      <c r="B1" s="141"/>
      <c r="C1" s="142"/>
      <c r="D1" s="142"/>
      <c r="E1" s="141"/>
      <c r="F1" s="141"/>
      <c r="G1" s="141"/>
      <c r="H1" s="142"/>
      <c r="I1" s="142"/>
      <c r="J1" s="142"/>
      <c r="K1" s="141"/>
      <c r="L1" s="141"/>
      <c r="M1" s="141"/>
      <c r="N1" s="142"/>
      <c r="O1" s="142"/>
      <c r="P1" s="141"/>
      <c r="Q1" s="231" t="s">
        <v>115</v>
      </c>
      <c r="R1" s="231"/>
      <c r="S1" s="231"/>
      <c r="T1" s="231"/>
      <c r="U1" s="143"/>
    </row>
    <row r="2" spans="1:23" ht="10.5" customHeight="1">
      <c r="A2" s="145"/>
      <c r="B2" s="145"/>
      <c r="C2" s="146"/>
      <c r="D2" s="146"/>
      <c r="E2" s="146"/>
      <c r="F2" s="146"/>
      <c r="G2" s="146"/>
      <c r="H2" s="146"/>
      <c r="I2" s="146"/>
      <c r="J2" s="146"/>
      <c r="K2" s="146"/>
      <c r="L2" s="146"/>
      <c r="M2" s="146"/>
      <c r="N2" s="146"/>
      <c r="O2" s="146"/>
      <c r="P2" s="146"/>
      <c r="Q2" s="146"/>
      <c r="R2" s="146"/>
      <c r="S2" s="146"/>
      <c r="T2" s="146"/>
    </row>
    <row r="3" spans="1:23" s="151" customFormat="1" ht="33.75" customHeight="1">
      <c r="A3" s="148" t="s">
        <v>271</v>
      </c>
      <c r="B3" s="149"/>
      <c r="C3" s="150"/>
      <c r="D3" s="150"/>
      <c r="E3" s="150"/>
      <c r="F3" s="150"/>
      <c r="G3" s="150"/>
      <c r="H3" s="150"/>
      <c r="I3" s="150"/>
      <c r="J3" s="150"/>
      <c r="K3" s="150"/>
      <c r="L3" s="150"/>
      <c r="M3" s="150"/>
      <c r="N3" s="150"/>
      <c r="O3" s="150"/>
      <c r="P3" s="150"/>
      <c r="Q3" s="150"/>
      <c r="R3" s="150"/>
      <c r="S3" s="150"/>
      <c r="T3" s="150"/>
    </row>
    <row r="4" spans="1:23" s="152" customFormat="1" ht="24" customHeight="1">
      <c r="A4" s="232" t="s">
        <v>1</v>
      </c>
      <c r="B4" s="232"/>
      <c r="C4" s="232"/>
      <c r="D4" s="232"/>
      <c r="E4" s="232"/>
      <c r="F4" s="232"/>
      <c r="G4" s="232"/>
      <c r="H4" s="232"/>
      <c r="I4" s="232"/>
      <c r="J4" s="232"/>
      <c r="K4" s="232"/>
      <c r="L4" s="232"/>
      <c r="M4" s="232"/>
      <c r="N4" s="232"/>
      <c r="O4" s="232"/>
      <c r="P4" s="232"/>
      <c r="Q4" s="232"/>
      <c r="R4" s="232"/>
      <c r="S4" s="232"/>
      <c r="T4" s="232"/>
      <c r="V4" s="153"/>
    </row>
    <row r="5" spans="1:23" s="152" customFormat="1" ht="24" customHeight="1">
      <c r="A5" s="227" t="str">
        <f>'96'!A5:E5</f>
        <v>(Kèm theo Quyết định số        /QĐ-UBND ngày      /    /2021 của UBND huyện Kon Rẫy)</v>
      </c>
      <c r="B5" s="227"/>
      <c r="C5" s="227"/>
      <c r="D5" s="227"/>
      <c r="E5" s="227"/>
      <c r="F5" s="227"/>
      <c r="G5" s="227"/>
      <c r="H5" s="227"/>
      <c r="I5" s="227"/>
      <c r="J5" s="227"/>
      <c r="K5" s="227"/>
      <c r="L5" s="227"/>
      <c r="M5" s="227"/>
      <c r="N5" s="227"/>
      <c r="O5" s="227"/>
      <c r="P5" s="227"/>
      <c r="Q5" s="227"/>
      <c r="R5" s="227"/>
      <c r="S5" s="227"/>
      <c r="T5" s="227"/>
    </row>
    <row r="6" spans="1:23" ht="19.5" customHeight="1">
      <c r="A6" s="154"/>
      <c r="B6" s="154"/>
      <c r="C6" s="155"/>
      <c r="D6" s="155"/>
      <c r="E6" s="233"/>
      <c r="F6" s="233"/>
      <c r="G6" s="233"/>
      <c r="H6" s="233"/>
      <c r="I6" s="155"/>
      <c r="J6" s="155"/>
      <c r="K6" s="233"/>
      <c r="L6" s="233"/>
      <c r="M6" s="233"/>
      <c r="N6" s="233"/>
      <c r="O6" s="155"/>
      <c r="P6" s="234" t="s">
        <v>2</v>
      </c>
      <c r="Q6" s="234"/>
      <c r="R6" s="234"/>
      <c r="S6" s="234"/>
      <c r="T6" s="234"/>
    </row>
    <row r="7" spans="1:23" s="156" customFormat="1" ht="20.25" customHeight="1">
      <c r="A7" s="228" t="s">
        <v>213</v>
      </c>
      <c r="B7" s="228" t="s">
        <v>214</v>
      </c>
      <c r="C7" s="230" t="s">
        <v>36</v>
      </c>
      <c r="D7" s="230"/>
      <c r="E7" s="230"/>
      <c r="F7" s="230"/>
      <c r="G7" s="230"/>
      <c r="H7" s="230"/>
      <c r="I7" s="230" t="s">
        <v>6</v>
      </c>
      <c r="J7" s="230"/>
      <c r="K7" s="230"/>
      <c r="L7" s="230"/>
      <c r="M7" s="230"/>
      <c r="N7" s="230"/>
      <c r="O7" s="230" t="s">
        <v>7</v>
      </c>
      <c r="P7" s="230"/>
      <c r="Q7" s="230"/>
      <c r="R7" s="230"/>
      <c r="S7" s="230"/>
      <c r="T7" s="230"/>
    </row>
    <row r="8" spans="1:23" s="156" customFormat="1" ht="27" customHeight="1">
      <c r="A8" s="228"/>
      <c r="B8" s="228"/>
      <c r="C8" s="228" t="s">
        <v>117</v>
      </c>
      <c r="D8" s="228" t="s">
        <v>215</v>
      </c>
      <c r="E8" s="228" t="s">
        <v>118</v>
      </c>
      <c r="F8" s="228"/>
      <c r="G8" s="228"/>
      <c r="H8" s="228"/>
      <c r="I8" s="228" t="s">
        <v>117</v>
      </c>
      <c r="J8" s="228" t="s">
        <v>215</v>
      </c>
      <c r="K8" s="228" t="s">
        <v>118</v>
      </c>
      <c r="L8" s="228"/>
      <c r="M8" s="228"/>
      <c r="N8" s="228"/>
      <c r="O8" s="228" t="s">
        <v>117</v>
      </c>
      <c r="P8" s="228" t="s">
        <v>215</v>
      </c>
      <c r="Q8" s="228" t="s">
        <v>118</v>
      </c>
      <c r="R8" s="228"/>
      <c r="S8" s="228"/>
      <c r="T8" s="228"/>
    </row>
    <row r="9" spans="1:23" s="156" customFormat="1" ht="27.75" customHeight="1">
      <c r="A9" s="228"/>
      <c r="B9" s="228"/>
      <c r="C9" s="228"/>
      <c r="D9" s="228"/>
      <c r="E9" s="228" t="s">
        <v>117</v>
      </c>
      <c r="F9" s="229" t="s">
        <v>216</v>
      </c>
      <c r="G9" s="229" t="s">
        <v>217</v>
      </c>
      <c r="H9" s="229" t="s">
        <v>218</v>
      </c>
      <c r="I9" s="228"/>
      <c r="J9" s="228"/>
      <c r="K9" s="228" t="s">
        <v>117</v>
      </c>
      <c r="L9" s="229" t="s">
        <v>216</v>
      </c>
      <c r="M9" s="229" t="s">
        <v>217</v>
      </c>
      <c r="N9" s="229" t="s">
        <v>218</v>
      </c>
      <c r="O9" s="228"/>
      <c r="P9" s="228"/>
      <c r="Q9" s="228" t="s">
        <v>117</v>
      </c>
      <c r="R9" s="229" t="s">
        <v>216</v>
      </c>
      <c r="S9" s="229" t="s">
        <v>217</v>
      </c>
      <c r="T9" s="229" t="s">
        <v>218</v>
      </c>
    </row>
    <row r="10" spans="1:23" s="156" customFormat="1" ht="27.75" customHeight="1">
      <c r="A10" s="228"/>
      <c r="B10" s="228"/>
      <c r="C10" s="228"/>
      <c r="D10" s="228"/>
      <c r="E10" s="228"/>
      <c r="F10" s="229"/>
      <c r="G10" s="229"/>
      <c r="H10" s="229"/>
      <c r="I10" s="228"/>
      <c r="J10" s="228"/>
      <c r="K10" s="228"/>
      <c r="L10" s="229"/>
      <c r="M10" s="229"/>
      <c r="N10" s="229"/>
      <c r="O10" s="228"/>
      <c r="P10" s="228"/>
      <c r="Q10" s="228"/>
      <c r="R10" s="229"/>
      <c r="S10" s="229"/>
      <c r="T10" s="229"/>
    </row>
    <row r="11" spans="1:23" s="156" customFormat="1" ht="27.75" customHeight="1">
      <c r="A11" s="228"/>
      <c r="B11" s="228"/>
      <c r="C11" s="228"/>
      <c r="D11" s="228"/>
      <c r="E11" s="228"/>
      <c r="F11" s="229"/>
      <c r="G11" s="229"/>
      <c r="H11" s="229"/>
      <c r="I11" s="228"/>
      <c r="J11" s="228"/>
      <c r="K11" s="228"/>
      <c r="L11" s="229"/>
      <c r="M11" s="229"/>
      <c r="N11" s="229"/>
      <c r="O11" s="228"/>
      <c r="P11" s="228"/>
      <c r="Q11" s="228"/>
      <c r="R11" s="229"/>
      <c r="S11" s="229"/>
      <c r="T11" s="229"/>
    </row>
    <row r="12" spans="1:23" s="156" customFormat="1" ht="27.75" customHeight="1">
      <c r="A12" s="228"/>
      <c r="B12" s="228"/>
      <c r="C12" s="228"/>
      <c r="D12" s="228"/>
      <c r="E12" s="228"/>
      <c r="F12" s="229"/>
      <c r="G12" s="229"/>
      <c r="H12" s="229"/>
      <c r="I12" s="228"/>
      <c r="J12" s="228"/>
      <c r="K12" s="228"/>
      <c r="L12" s="229"/>
      <c r="M12" s="229"/>
      <c r="N12" s="229"/>
      <c r="O12" s="228"/>
      <c r="P12" s="228"/>
      <c r="Q12" s="228"/>
      <c r="R12" s="229"/>
      <c r="S12" s="229"/>
      <c r="T12" s="229"/>
    </row>
    <row r="13" spans="1:23" s="156" customFormat="1" ht="27.75" customHeight="1">
      <c r="A13" s="228"/>
      <c r="B13" s="228"/>
      <c r="C13" s="228"/>
      <c r="D13" s="228"/>
      <c r="E13" s="228"/>
      <c r="F13" s="229"/>
      <c r="G13" s="229"/>
      <c r="H13" s="229"/>
      <c r="I13" s="228"/>
      <c r="J13" s="228"/>
      <c r="K13" s="228"/>
      <c r="L13" s="229"/>
      <c r="M13" s="229"/>
      <c r="N13" s="229"/>
      <c r="O13" s="228"/>
      <c r="P13" s="228"/>
      <c r="Q13" s="228"/>
      <c r="R13" s="229"/>
      <c r="S13" s="229"/>
      <c r="T13" s="229"/>
    </row>
    <row r="14" spans="1:23" s="156" customFormat="1" ht="27.75" customHeight="1">
      <c r="A14" s="228"/>
      <c r="B14" s="228"/>
      <c r="C14" s="228"/>
      <c r="D14" s="228"/>
      <c r="E14" s="228"/>
      <c r="F14" s="229"/>
      <c r="G14" s="229"/>
      <c r="H14" s="229"/>
      <c r="I14" s="228"/>
      <c r="J14" s="228"/>
      <c r="K14" s="228"/>
      <c r="L14" s="229"/>
      <c r="M14" s="229"/>
      <c r="N14" s="229"/>
      <c r="O14" s="228"/>
      <c r="P14" s="228"/>
      <c r="Q14" s="228"/>
      <c r="R14" s="229"/>
      <c r="S14" s="229"/>
      <c r="T14" s="229"/>
    </row>
    <row r="15" spans="1:23" s="158" customFormat="1" ht="18.75" customHeight="1">
      <c r="A15" s="157" t="s">
        <v>8</v>
      </c>
      <c r="B15" s="157" t="s">
        <v>9</v>
      </c>
      <c r="C15" s="157">
        <v>1</v>
      </c>
      <c r="D15" s="157">
        <f>C15+1</f>
        <v>2</v>
      </c>
      <c r="E15" s="157">
        <f t="shared" ref="E15:N15" si="0">D15+1</f>
        <v>3</v>
      </c>
      <c r="F15" s="157">
        <f t="shared" si="0"/>
        <v>4</v>
      </c>
      <c r="G15" s="157">
        <f t="shared" si="0"/>
        <v>5</v>
      </c>
      <c r="H15" s="157">
        <f t="shared" si="0"/>
        <v>6</v>
      </c>
      <c r="I15" s="157">
        <f t="shared" si="0"/>
        <v>7</v>
      </c>
      <c r="J15" s="157">
        <f t="shared" si="0"/>
        <v>8</v>
      </c>
      <c r="K15" s="157">
        <f t="shared" si="0"/>
        <v>9</v>
      </c>
      <c r="L15" s="157">
        <f t="shared" si="0"/>
        <v>10</v>
      </c>
      <c r="M15" s="157">
        <f t="shared" si="0"/>
        <v>11</v>
      </c>
      <c r="N15" s="157">
        <f t="shared" si="0"/>
        <v>12</v>
      </c>
      <c r="O15" s="157" t="s">
        <v>119</v>
      </c>
      <c r="P15" s="157" t="s">
        <v>120</v>
      </c>
      <c r="Q15" s="157" t="s">
        <v>121</v>
      </c>
      <c r="R15" s="157" t="s">
        <v>122</v>
      </c>
      <c r="S15" s="157" t="s">
        <v>123</v>
      </c>
      <c r="T15" s="157" t="s">
        <v>124</v>
      </c>
    </row>
    <row r="16" spans="1:23" s="163" customFormat="1" ht="35.25" customHeight="1">
      <c r="A16" s="159"/>
      <c r="B16" s="160" t="s">
        <v>110</v>
      </c>
      <c r="C16" s="161">
        <f t="shared" ref="C16:H16" si="1">SUM(C17:C23)</f>
        <v>35634</v>
      </c>
      <c r="D16" s="161">
        <f t="shared" si="1"/>
        <v>32878.5</v>
      </c>
      <c r="E16" s="161">
        <f t="shared" si="1"/>
        <v>2755.5</v>
      </c>
      <c r="F16" s="161">
        <f t="shared" si="1"/>
        <v>0</v>
      </c>
      <c r="G16" s="161">
        <f t="shared" si="1"/>
        <v>2755.5</v>
      </c>
      <c r="H16" s="161">
        <f t="shared" si="1"/>
        <v>0</v>
      </c>
      <c r="I16" s="161">
        <f t="shared" ref="I16:I23" si="2">J16+K16</f>
        <v>46152.682999999997</v>
      </c>
      <c r="J16" s="161">
        <f>SUM(J17:J23)</f>
        <v>32479.399999999998</v>
      </c>
      <c r="K16" s="161">
        <f>SUM(K17:K23)</f>
        <v>13673.282999999999</v>
      </c>
      <c r="L16" s="161">
        <f>SUM(L17:L23)</f>
        <v>0</v>
      </c>
      <c r="M16" s="161">
        <f>SUM(M17:M23)</f>
        <v>13673.282999999999</v>
      </c>
      <c r="N16" s="161">
        <f>SUM(N17:N23)</f>
        <v>0</v>
      </c>
      <c r="O16" s="162">
        <f t="shared" ref="O16:T23" si="3">IF(OR(I16=0,C16=0),"-",I16/C16)</f>
        <v>1.2951867037099398</v>
      </c>
      <c r="P16" s="162">
        <f t="shared" si="3"/>
        <v>0.98786136837142802</v>
      </c>
      <c r="Q16" s="162">
        <f t="shared" si="3"/>
        <v>4.962178551986935</v>
      </c>
      <c r="R16" s="162" t="str">
        <f t="shared" si="3"/>
        <v>-</v>
      </c>
      <c r="S16" s="162">
        <f t="shared" si="3"/>
        <v>4.962178551986935</v>
      </c>
      <c r="T16" s="162" t="str">
        <f t="shared" si="3"/>
        <v>-</v>
      </c>
      <c r="V16" s="164"/>
      <c r="W16" s="164"/>
    </row>
    <row r="17" spans="1:20" s="155" customFormat="1" ht="35.25" customHeight="1">
      <c r="A17" s="165">
        <v>1</v>
      </c>
      <c r="B17" s="166" t="s">
        <v>219</v>
      </c>
      <c r="C17" s="167">
        <f t="shared" ref="C17:C23" si="4">D17+E17</f>
        <v>4803.6099999999997</v>
      </c>
      <c r="D17" s="167">
        <v>4373.4009999999998</v>
      </c>
      <c r="E17" s="167">
        <f>F17+G17+H17</f>
        <v>430.209</v>
      </c>
      <c r="F17" s="167">
        <v>0</v>
      </c>
      <c r="G17" s="167">
        <v>430.209</v>
      </c>
      <c r="H17" s="167">
        <v>0</v>
      </c>
      <c r="I17" s="167">
        <f t="shared" si="2"/>
        <v>5935.16</v>
      </c>
      <c r="J17" s="167">
        <v>4180.701</v>
      </c>
      <c r="K17" s="167">
        <f>L17+M17+N17</f>
        <v>1754.4590000000001</v>
      </c>
      <c r="L17" s="167">
        <v>0</v>
      </c>
      <c r="M17" s="167">
        <v>1754.4590000000001</v>
      </c>
      <c r="N17" s="167">
        <v>0</v>
      </c>
      <c r="O17" s="168">
        <f t="shared" si="3"/>
        <v>1.235562420762718</v>
      </c>
      <c r="P17" s="168">
        <f t="shared" si="3"/>
        <v>0.95593818174916967</v>
      </c>
      <c r="Q17" s="168">
        <f t="shared" si="3"/>
        <v>4.078155036273067</v>
      </c>
      <c r="R17" s="168" t="str">
        <f t="shared" si="3"/>
        <v>-</v>
      </c>
      <c r="S17" s="168">
        <f t="shared" si="3"/>
        <v>4.078155036273067</v>
      </c>
      <c r="T17" s="168" t="str">
        <f t="shared" si="3"/>
        <v>-</v>
      </c>
    </row>
    <row r="18" spans="1:20" s="155" customFormat="1" ht="35.25" customHeight="1">
      <c r="A18" s="165">
        <v>2</v>
      </c>
      <c r="B18" s="166" t="s">
        <v>203</v>
      </c>
      <c r="C18" s="167">
        <f t="shared" si="4"/>
        <v>4186.8739999999998</v>
      </c>
      <c r="D18" s="167">
        <v>3950.8629999999998</v>
      </c>
      <c r="E18" s="167">
        <f t="shared" ref="E18:E23" si="5">F18+G18+H18</f>
        <v>236.011</v>
      </c>
      <c r="F18" s="167">
        <v>0</v>
      </c>
      <c r="G18" s="167">
        <v>236.011</v>
      </c>
      <c r="H18" s="167">
        <v>0</v>
      </c>
      <c r="I18" s="167">
        <f t="shared" si="2"/>
        <v>4887.174</v>
      </c>
      <c r="J18" s="167">
        <v>3950.8629999999998</v>
      </c>
      <c r="K18" s="167">
        <f t="shared" ref="K18:K23" si="6">L18+M18+N18</f>
        <v>936.31100000000004</v>
      </c>
      <c r="L18" s="167">
        <v>0</v>
      </c>
      <c r="M18" s="167">
        <v>936.31100000000004</v>
      </c>
      <c r="N18" s="167">
        <v>0</v>
      </c>
      <c r="O18" s="168">
        <f t="shared" si="3"/>
        <v>1.1672608251406658</v>
      </c>
      <c r="P18" s="168">
        <f t="shared" si="3"/>
        <v>1</v>
      </c>
      <c r="Q18" s="168">
        <f t="shared" si="3"/>
        <v>3.9672345780493283</v>
      </c>
      <c r="R18" s="168" t="str">
        <f t="shared" si="3"/>
        <v>-</v>
      </c>
      <c r="S18" s="168">
        <f t="shared" si="3"/>
        <v>3.9672345780493283</v>
      </c>
      <c r="T18" s="168" t="str">
        <f t="shared" si="3"/>
        <v>-</v>
      </c>
    </row>
    <row r="19" spans="1:20" s="155" customFormat="1" ht="35.25" customHeight="1">
      <c r="A19" s="165">
        <v>3</v>
      </c>
      <c r="B19" s="166" t="s">
        <v>201</v>
      </c>
      <c r="C19" s="167">
        <f t="shared" si="4"/>
        <v>4268.5450000000001</v>
      </c>
      <c r="D19" s="167">
        <v>3988.6689999999999</v>
      </c>
      <c r="E19" s="167">
        <f t="shared" si="5"/>
        <v>279.87599999999998</v>
      </c>
      <c r="F19" s="167">
        <v>0</v>
      </c>
      <c r="G19" s="167">
        <v>279.87599999999998</v>
      </c>
      <c r="H19" s="167">
        <v>0</v>
      </c>
      <c r="I19" s="167">
        <f t="shared" si="2"/>
        <v>6033.9840000000004</v>
      </c>
      <c r="J19" s="167">
        <v>3962.9690000000001</v>
      </c>
      <c r="K19" s="167">
        <f t="shared" si="6"/>
        <v>2071.0149999999999</v>
      </c>
      <c r="L19" s="167">
        <v>0</v>
      </c>
      <c r="M19" s="167">
        <v>2071.0149999999999</v>
      </c>
      <c r="N19" s="167">
        <v>0</v>
      </c>
      <c r="O19" s="168">
        <f t="shared" si="3"/>
        <v>1.413592687906535</v>
      </c>
      <c r="P19" s="168">
        <f t="shared" si="3"/>
        <v>0.99355674787755022</v>
      </c>
      <c r="Q19" s="168">
        <f t="shared" si="3"/>
        <v>7.3997591790650148</v>
      </c>
      <c r="R19" s="168" t="str">
        <f t="shared" si="3"/>
        <v>-</v>
      </c>
      <c r="S19" s="168">
        <f t="shared" si="3"/>
        <v>7.3997591790650148</v>
      </c>
      <c r="T19" s="168" t="str">
        <f t="shared" si="3"/>
        <v>-</v>
      </c>
    </row>
    <row r="20" spans="1:20" s="155" customFormat="1" ht="35.25" customHeight="1">
      <c r="A20" s="165">
        <v>4</v>
      </c>
      <c r="B20" s="166" t="s">
        <v>220</v>
      </c>
      <c r="C20" s="167">
        <f t="shared" si="4"/>
        <v>6590.6639999999998</v>
      </c>
      <c r="D20" s="167">
        <v>5951.7269999999999</v>
      </c>
      <c r="E20" s="167">
        <f t="shared" si="5"/>
        <v>638.93700000000001</v>
      </c>
      <c r="F20" s="167">
        <v>0</v>
      </c>
      <c r="G20" s="167">
        <v>638.93700000000001</v>
      </c>
      <c r="H20" s="167">
        <v>0</v>
      </c>
      <c r="I20" s="167">
        <f t="shared" si="2"/>
        <v>9406.5669999999991</v>
      </c>
      <c r="J20" s="167">
        <v>5927.7269999999999</v>
      </c>
      <c r="K20" s="167">
        <f t="shared" si="6"/>
        <v>3478.84</v>
      </c>
      <c r="L20" s="167">
        <v>0</v>
      </c>
      <c r="M20" s="167">
        <v>3478.84</v>
      </c>
      <c r="N20" s="167">
        <v>0</v>
      </c>
      <c r="O20" s="168">
        <f t="shared" si="3"/>
        <v>1.4272563432151903</v>
      </c>
      <c r="P20" s="168">
        <f t="shared" si="3"/>
        <v>0.99596755697967998</v>
      </c>
      <c r="Q20" s="168">
        <f t="shared" si="3"/>
        <v>5.4447308576588931</v>
      </c>
      <c r="R20" s="168" t="str">
        <f t="shared" si="3"/>
        <v>-</v>
      </c>
      <c r="S20" s="168">
        <f t="shared" si="3"/>
        <v>5.4447308576588931</v>
      </c>
      <c r="T20" s="168" t="str">
        <f t="shared" si="3"/>
        <v>-</v>
      </c>
    </row>
    <row r="21" spans="1:20" s="155" customFormat="1" ht="35.25" customHeight="1">
      <c r="A21" s="165">
        <v>5</v>
      </c>
      <c r="B21" s="166" t="s">
        <v>205</v>
      </c>
      <c r="C21" s="167">
        <f t="shared" si="4"/>
        <v>5608.2749999999996</v>
      </c>
      <c r="D21" s="167">
        <v>5259.4459999999999</v>
      </c>
      <c r="E21" s="167">
        <f t="shared" si="5"/>
        <v>348.82900000000001</v>
      </c>
      <c r="F21" s="167">
        <v>0</v>
      </c>
      <c r="G21" s="167">
        <v>348.82900000000001</v>
      </c>
      <c r="H21" s="167">
        <v>0</v>
      </c>
      <c r="I21" s="167">
        <f t="shared" si="2"/>
        <v>7118.521999999999</v>
      </c>
      <c r="J21" s="167">
        <v>5228.8459999999995</v>
      </c>
      <c r="K21" s="167">
        <f t="shared" si="6"/>
        <v>1889.6759999999999</v>
      </c>
      <c r="L21" s="167">
        <v>0</v>
      </c>
      <c r="M21" s="167">
        <v>1889.6759999999999</v>
      </c>
      <c r="N21" s="167">
        <v>0</v>
      </c>
      <c r="O21" s="168">
        <f t="shared" si="3"/>
        <v>1.2692890416393632</v>
      </c>
      <c r="P21" s="168">
        <f t="shared" si="3"/>
        <v>0.99418189672448387</v>
      </c>
      <c r="Q21" s="168">
        <f t="shared" si="3"/>
        <v>5.417198684742381</v>
      </c>
      <c r="R21" s="168" t="str">
        <f t="shared" si="3"/>
        <v>-</v>
      </c>
      <c r="S21" s="168">
        <f t="shared" si="3"/>
        <v>5.417198684742381</v>
      </c>
      <c r="T21" s="168" t="str">
        <f t="shared" si="3"/>
        <v>-</v>
      </c>
    </row>
    <row r="22" spans="1:20" s="155" customFormat="1" ht="35.25" customHeight="1">
      <c r="A22" s="165">
        <v>6</v>
      </c>
      <c r="B22" s="166" t="s">
        <v>206</v>
      </c>
      <c r="C22" s="167">
        <f t="shared" si="4"/>
        <v>5543.116</v>
      </c>
      <c r="D22" s="167">
        <v>5090.2039999999997</v>
      </c>
      <c r="E22" s="167">
        <f t="shared" si="5"/>
        <v>452.91199999999998</v>
      </c>
      <c r="F22" s="167">
        <v>0</v>
      </c>
      <c r="G22" s="167">
        <v>452.91199999999998</v>
      </c>
      <c r="H22" s="167">
        <v>0</v>
      </c>
      <c r="I22" s="167">
        <f t="shared" si="2"/>
        <v>6950.8020000000006</v>
      </c>
      <c r="J22" s="167">
        <v>5017.1040000000003</v>
      </c>
      <c r="K22" s="167">
        <f t="shared" si="6"/>
        <v>1933.6980000000001</v>
      </c>
      <c r="L22" s="167">
        <v>0</v>
      </c>
      <c r="M22" s="167">
        <v>1933.6980000000001</v>
      </c>
      <c r="N22" s="167">
        <v>0</v>
      </c>
      <c r="O22" s="168">
        <f t="shared" si="3"/>
        <v>1.2539521092468568</v>
      </c>
      <c r="P22" s="168">
        <f t="shared" si="3"/>
        <v>0.98563908244148968</v>
      </c>
      <c r="Q22" s="168">
        <f t="shared" si="3"/>
        <v>4.2694783975695065</v>
      </c>
      <c r="R22" s="168" t="str">
        <f t="shared" si="3"/>
        <v>-</v>
      </c>
      <c r="S22" s="168">
        <f t="shared" si="3"/>
        <v>4.2694783975695065</v>
      </c>
      <c r="T22" s="168" t="str">
        <f t="shared" si="3"/>
        <v>-</v>
      </c>
    </row>
    <row r="23" spans="1:20" s="155" customFormat="1" ht="35.25" customHeight="1">
      <c r="A23" s="169">
        <v>7</v>
      </c>
      <c r="B23" s="170" t="s">
        <v>202</v>
      </c>
      <c r="C23" s="171">
        <f t="shared" si="4"/>
        <v>4632.9159999999993</v>
      </c>
      <c r="D23" s="171">
        <v>4264.1899999999996</v>
      </c>
      <c r="E23" s="171">
        <f t="shared" si="5"/>
        <v>368.726</v>
      </c>
      <c r="F23" s="171">
        <v>0</v>
      </c>
      <c r="G23" s="171">
        <v>368.726</v>
      </c>
      <c r="H23" s="171">
        <v>0</v>
      </c>
      <c r="I23" s="171">
        <f t="shared" si="2"/>
        <v>5820.4740000000002</v>
      </c>
      <c r="J23" s="171">
        <v>4211.1899999999996</v>
      </c>
      <c r="K23" s="171">
        <f t="shared" si="6"/>
        <v>1609.2840000000001</v>
      </c>
      <c r="L23" s="171">
        <v>0</v>
      </c>
      <c r="M23" s="171">
        <v>1609.2840000000001</v>
      </c>
      <c r="N23" s="171">
        <v>0</v>
      </c>
      <c r="O23" s="172">
        <f t="shared" si="3"/>
        <v>1.2563305702067555</v>
      </c>
      <c r="P23" s="172">
        <f t="shared" si="3"/>
        <v>0.9875709103018393</v>
      </c>
      <c r="Q23" s="172">
        <f t="shared" si="3"/>
        <v>4.3644440587319586</v>
      </c>
      <c r="R23" s="172" t="str">
        <f t="shared" si="3"/>
        <v>-</v>
      </c>
      <c r="S23" s="172">
        <f t="shared" si="3"/>
        <v>4.3644440587319586</v>
      </c>
      <c r="T23" s="172" t="str">
        <f t="shared" si="3"/>
        <v>-</v>
      </c>
    </row>
    <row r="24" spans="1:20" ht="26.25" hidden="1" customHeight="1" outlineLevel="1">
      <c r="A24" s="152" t="s">
        <v>276</v>
      </c>
      <c r="B24" s="173"/>
      <c r="C24" s="155"/>
      <c r="D24" s="155"/>
      <c r="E24" s="155"/>
      <c r="F24" s="155"/>
      <c r="G24" s="155"/>
      <c r="H24" s="155"/>
      <c r="I24" s="155"/>
      <c r="J24" s="155"/>
      <c r="K24" s="155"/>
      <c r="L24" s="155"/>
      <c r="M24" s="155"/>
      <c r="N24" s="155"/>
      <c r="O24" s="155"/>
      <c r="P24" s="155"/>
      <c r="Q24" s="155"/>
      <c r="R24" s="155"/>
      <c r="S24" s="155"/>
      <c r="T24" s="155"/>
    </row>
    <row r="25" spans="1:20" ht="18.75" collapsed="1">
      <c r="A25" s="174"/>
      <c r="B25" s="154"/>
      <c r="C25" s="155"/>
      <c r="D25" s="175"/>
      <c r="E25" s="155"/>
      <c r="F25" s="155"/>
      <c r="G25" s="155"/>
      <c r="H25" s="155"/>
      <c r="I25" s="155"/>
      <c r="J25" s="155"/>
      <c r="K25" s="155"/>
      <c r="L25" s="155"/>
      <c r="M25" s="155"/>
      <c r="N25" s="155"/>
      <c r="O25" s="155"/>
      <c r="P25" s="155"/>
      <c r="Q25" s="155"/>
      <c r="R25" s="155"/>
      <c r="S25" s="155"/>
      <c r="T25" s="155"/>
    </row>
    <row r="26" spans="1:20" ht="27.75">
      <c r="A26" s="155"/>
      <c r="B26" s="155"/>
      <c r="C26" s="155"/>
      <c r="D26" s="155"/>
      <c r="E26" s="155"/>
      <c r="F26" s="155"/>
      <c r="G26" s="155"/>
      <c r="H26" s="155"/>
      <c r="I26" s="155"/>
      <c r="J26" s="155"/>
      <c r="K26" s="155"/>
      <c r="L26" s="155"/>
      <c r="M26" s="155"/>
      <c r="N26" s="225"/>
      <c r="O26" s="225"/>
      <c r="P26" s="225"/>
      <c r="Q26" s="225"/>
      <c r="R26" s="225"/>
      <c r="S26" s="155"/>
      <c r="T26" s="155"/>
    </row>
    <row r="27" spans="1:20" ht="27" hidden="1" outlineLevel="1">
      <c r="A27" s="155"/>
      <c r="B27" s="155"/>
      <c r="C27" s="155"/>
      <c r="D27" s="155"/>
      <c r="E27" s="155"/>
      <c r="F27" s="155"/>
      <c r="G27" s="155"/>
      <c r="H27" s="155"/>
      <c r="I27" s="155"/>
      <c r="J27" s="155"/>
      <c r="K27" s="155"/>
      <c r="L27" s="155"/>
      <c r="M27" s="155"/>
      <c r="N27" s="226"/>
      <c r="O27" s="226"/>
      <c r="P27" s="226"/>
      <c r="Q27" s="226"/>
      <c r="R27" s="226"/>
      <c r="S27" s="155"/>
      <c r="T27" s="155"/>
    </row>
    <row r="28" spans="1:20" ht="27" collapsed="1">
      <c r="A28" s="155"/>
      <c r="B28" s="155"/>
      <c r="C28" s="155"/>
      <c r="D28" s="155"/>
      <c r="E28" s="155"/>
      <c r="F28" s="155"/>
      <c r="G28" s="155"/>
      <c r="H28" s="155"/>
      <c r="I28" s="155"/>
      <c r="J28" s="155"/>
      <c r="K28" s="155"/>
      <c r="L28" s="155"/>
      <c r="M28" s="155"/>
      <c r="N28" s="226"/>
      <c r="O28" s="226"/>
      <c r="P28" s="226"/>
      <c r="Q28" s="226"/>
      <c r="R28" s="226"/>
      <c r="S28" s="155"/>
      <c r="T28" s="155"/>
    </row>
    <row r="29" spans="1:20" ht="27">
      <c r="A29" s="155"/>
      <c r="B29" s="155"/>
      <c r="C29" s="155"/>
      <c r="D29" s="155"/>
      <c r="E29" s="155"/>
      <c r="F29" s="155"/>
      <c r="G29" s="155"/>
      <c r="H29" s="155"/>
      <c r="I29" s="155"/>
      <c r="J29" s="155"/>
      <c r="K29" s="155"/>
      <c r="L29" s="155"/>
      <c r="M29" s="155"/>
      <c r="N29" s="226"/>
      <c r="O29" s="226"/>
      <c r="P29" s="226"/>
      <c r="Q29" s="226"/>
      <c r="R29" s="226"/>
      <c r="S29" s="155"/>
      <c r="T29" s="155"/>
    </row>
    <row r="30" spans="1:20" ht="18.75">
      <c r="A30" s="155"/>
      <c r="B30" s="155"/>
      <c r="C30" s="155"/>
      <c r="D30" s="155"/>
      <c r="E30" s="155"/>
      <c r="F30" s="155"/>
      <c r="G30" s="155"/>
      <c r="H30" s="155"/>
      <c r="I30" s="155"/>
      <c r="J30" s="155"/>
      <c r="K30" s="155"/>
      <c r="L30" s="155"/>
      <c r="M30" s="155"/>
      <c r="N30" s="155"/>
      <c r="O30" s="155"/>
      <c r="P30" s="155"/>
      <c r="Q30" s="155"/>
      <c r="R30" s="155"/>
      <c r="S30" s="155"/>
      <c r="T30" s="155"/>
    </row>
    <row r="31" spans="1:20" ht="18.75">
      <c r="A31" s="155"/>
      <c r="B31" s="155"/>
      <c r="C31" s="155"/>
      <c r="D31" s="155"/>
      <c r="E31" s="155"/>
      <c r="F31" s="155"/>
      <c r="G31" s="155"/>
      <c r="H31" s="155"/>
      <c r="I31" s="155"/>
      <c r="J31" s="155"/>
      <c r="K31" s="155"/>
      <c r="L31" s="155"/>
      <c r="M31" s="155"/>
      <c r="N31" s="155"/>
      <c r="O31" s="155"/>
      <c r="P31" s="155"/>
      <c r="Q31" s="155"/>
      <c r="R31" s="155"/>
      <c r="S31" s="155"/>
      <c r="T31" s="155"/>
    </row>
    <row r="32" spans="1:20" ht="18.75">
      <c r="A32" s="155"/>
      <c r="B32" s="155"/>
      <c r="C32" s="155"/>
      <c r="D32" s="155"/>
      <c r="E32" s="155"/>
      <c r="F32" s="155"/>
      <c r="G32" s="155"/>
      <c r="H32" s="155"/>
      <c r="I32" s="155"/>
      <c r="J32" s="155"/>
      <c r="K32" s="155"/>
      <c r="L32" s="155"/>
      <c r="M32" s="155"/>
      <c r="N32" s="155"/>
      <c r="O32" s="155"/>
      <c r="P32" s="155"/>
      <c r="Q32" s="155"/>
      <c r="R32" s="155"/>
      <c r="S32" s="155"/>
      <c r="T32" s="155"/>
    </row>
    <row r="33" spans="1:20" ht="18.75">
      <c r="A33" s="155"/>
      <c r="B33" s="155"/>
      <c r="C33" s="155"/>
      <c r="D33" s="155"/>
      <c r="E33" s="155"/>
      <c r="F33" s="155"/>
      <c r="G33" s="155"/>
      <c r="H33" s="155"/>
      <c r="I33" s="155"/>
      <c r="J33" s="155"/>
      <c r="K33" s="155"/>
      <c r="L33" s="155"/>
      <c r="M33" s="155"/>
      <c r="N33" s="155"/>
      <c r="O33" s="155"/>
      <c r="P33" s="155"/>
      <c r="Q33" s="155"/>
      <c r="R33" s="155"/>
      <c r="S33" s="155"/>
      <c r="T33" s="155"/>
    </row>
    <row r="34" spans="1:20" ht="18.75">
      <c r="A34" s="155"/>
      <c r="B34" s="155"/>
      <c r="C34" s="155"/>
      <c r="D34" s="155"/>
      <c r="E34" s="155"/>
      <c r="F34" s="155"/>
      <c r="G34" s="155"/>
      <c r="H34" s="155"/>
      <c r="I34" s="155"/>
      <c r="J34" s="155"/>
      <c r="K34" s="155"/>
      <c r="L34" s="155"/>
      <c r="M34" s="155"/>
      <c r="N34" s="155"/>
      <c r="O34" s="155"/>
      <c r="P34" s="155"/>
      <c r="Q34" s="155"/>
      <c r="R34" s="155"/>
      <c r="S34" s="155"/>
      <c r="T34" s="155"/>
    </row>
    <row r="35" spans="1:20" ht="22.5" customHeight="1">
      <c r="A35" s="155"/>
      <c r="B35" s="155"/>
      <c r="C35" s="155"/>
      <c r="D35" s="155"/>
      <c r="E35" s="155"/>
      <c r="F35" s="155"/>
      <c r="G35" s="155"/>
      <c r="H35" s="155"/>
      <c r="I35" s="155"/>
      <c r="J35" s="155"/>
      <c r="K35" s="155"/>
      <c r="L35" s="155"/>
      <c r="M35" s="155"/>
      <c r="N35" s="155"/>
      <c r="O35" s="155"/>
      <c r="P35" s="155"/>
      <c r="Q35" s="155"/>
      <c r="R35" s="155"/>
      <c r="S35" s="155"/>
      <c r="T35" s="155"/>
    </row>
    <row r="36" spans="1:20" ht="18.75">
      <c r="A36" s="155"/>
      <c r="B36" s="155"/>
      <c r="C36" s="155"/>
      <c r="D36" s="155"/>
      <c r="E36" s="155"/>
      <c r="F36" s="155"/>
      <c r="G36" s="155"/>
      <c r="H36" s="155"/>
      <c r="I36" s="155"/>
      <c r="J36" s="155"/>
      <c r="K36" s="155"/>
      <c r="L36" s="155"/>
      <c r="M36" s="155"/>
      <c r="N36" s="155"/>
      <c r="O36" s="155"/>
      <c r="P36" s="155"/>
      <c r="Q36" s="155"/>
      <c r="R36" s="155"/>
      <c r="S36" s="155"/>
      <c r="T36" s="155"/>
    </row>
    <row r="37" spans="1:20" ht="18.75">
      <c r="A37" s="155"/>
      <c r="B37" s="155"/>
      <c r="C37" s="155"/>
      <c r="D37" s="155"/>
      <c r="E37" s="155"/>
      <c r="F37" s="155"/>
      <c r="G37" s="155"/>
      <c r="H37" s="155"/>
      <c r="I37" s="155"/>
      <c r="J37" s="155"/>
      <c r="K37" s="155"/>
      <c r="L37" s="155"/>
      <c r="M37" s="155"/>
      <c r="N37" s="155"/>
      <c r="O37" s="155"/>
      <c r="P37" s="155"/>
      <c r="Q37" s="155"/>
      <c r="R37" s="155"/>
      <c r="S37" s="155"/>
      <c r="T37" s="155"/>
    </row>
    <row r="38" spans="1:20" ht="18.75">
      <c r="A38" s="155"/>
      <c r="B38" s="155"/>
      <c r="C38" s="155"/>
      <c r="D38" s="155"/>
      <c r="E38" s="155"/>
      <c r="F38" s="155"/>
      <c r="G38" s="155"/>
      <c r="H38" s="155"/>
      <c r="I38" s="155"/>
      <c r="J38" s="155"/>
      <c r="K38" s="155"/>
      <c r="L38" s="155"/>
      <c r="M38" s="155"/>
      <c r="N38" s="155"/>
      <c r="O38" s="155"/>
      <c r="P38" s="155"/>
      <c r="Q38" s="155"/>
      <c r="R38" s="155"/>
      <c r="S38" s="155"/>
      <c r="T38" s="155"/>
    </row>
    <row r="39" spans="1:20" ht="18.75">
      <c r="A39" s="155"/>
      <c r="B39" s="155"/>
      <c r="C39" s="155"/>
      <c r="D39" s="155"/>
      <c r="E39" s="155"/>
      <c r="F39" s="155"/>
      <c r="G39" s="155"/>
      <c r="H39" s="155"/>
      <c r="I39" s="155"/>
      <c r="J39" s="155"/>
      <c r="K39" s="155"/>
      <c r="L39" s="155"/>
      <c r="M39" s="155"/>
      <c r="N39" s="155"/>
      <c r="O39" s="155"/>
      <c r="P39" s="155"/>
      <c r="Q39" s="155"/>
      <c r="R39" s="155"/>
      <c r="S39" s="155"/>
      <c r="T39" s="155"/>
    </row>
  </sheetData>
  <mergeCells count="36">
    <mergeCell ref="Q1:T1"/>
    <mergeCell ref="A4:T4"/>
    <mergeCell ref="E6:H6"/>
    <mergeCell ref="K6:N6"/>
    <mergeCell ref="P6:T6"/>
    <mergeCell ref="A7:A14"/>
    <mergeCell ref="B7:B14"/>
    <mergeCell ref="C7:H7"/>
    <mergeCell ref="I7:N7"/>
    <mergeCell ref="O7:T7"/>
    <mergeCell ref="H9:H14"/>
    <mergeCell ref="K9:K14"/>
    <mergeCell ref="C8:C14"/>
    <mergeCell ref="D8:D14"/>
    <mergeCell ref="E8:H8"/>
    <mergeCell ref="I8:I14"/>
    <mergeCell ref="J8:J14"/>
    <mergeCell ref="L9:L14"/>
    <mergeCell ref="M9:M14"/>
    <mergeCell ref="N9:N14"/>
    <mergeCell ref="N26:R26"/>
    <mergeCell ref="N27:R27"/>
    <mergeCell ref="N28:R28"/>
    <mergeCell ref="N29:R29"/>
    <mergeCell ref="A5:T5"/>
    <mergeCell ref="Q9:Q14"/>
    <mergeCell ref="R9:R14"/>
    <mergeCell ref="S9:S14"/>
    <mergeCell ref="T9:T14"/>
    <mergeCell ref="O8:O14"/>
    <mergeCell ref="P8:P14"/>
    <mergeCell ref="Q8:T8"/>
    <mergeCell ref="E9:E14"/>
    <mergeCell ref="F9:F14"/>
    <mergeCell ref="G9:G14"/>
    <mergeCell ref="K8:N8"/>
  </mergeCells>
  <printOptions horizontalCentered="1"/>
  <pageMargins left="0.37" right="0.31" top="0.70866141732283472" bottom="0.23622047244094491" header="0.47244094488188981" footer="0.15748031496062992"/>
  <pageSetup paperSize="9" scale="63" fitToHeight="5" orientation="landscape" r:id="rId1"/>
  <headerFooter alignWithMargins="0">
    <oddFooter xml:space="preserve">&amp;C&amp;".VnTime,Italic"&amp;8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E32"/>
  <sheetViews>
    <sheetView showWhiteSpace="0" topLeftCell="A7" zoomScale="55" zoomScaleNormal="55" zoomScalePageLayoutView="60" workbookViewId="0">
      <selection activeCell="I19" sqref="I19"/>
    </sheetView>
  </sheetViews>
  <sheetFormatPr defaultRowHeight="15.75" outlineLevelRow="1"/>
  <cols>
    <col min="1" max="1" width="6.28515625" style="96" customWidth="1"/>
    <col min="2" max="2" width="40.140625" style="96" customWidth="1"/>
    <col min="3" max="3" width="12" style="96" customWidth="1"/>
    <col min="4" max="4" width="11.85546875" style="96" customWidth="1"/>
    <col min="5" max="5" width="11.7109375" style="96" customWidth="1"/>
    <col min="6" max="6" width="11.5703125" style="96" customWidth="1"/>
    <col min="7" max="8" width="12.85546875" style="96" customWidth="1"/>
    <col min="9" max="9" width="8.85546875" style="96" customWidth="1"/>
    <col min="10" max="10" width="10.7109375" style="96" customWidth="1"/>
    <col min="11" max="11" width="11.85546875" style="96" customWidth="1"/>
    <col min="12" max="12" width="9.140625" style="96" customWidth="1"/>
    <col min="13" max="13" width="11.85546875" style="96" customWidth="1"/>
    <col min="14" max="14" width="12" style="96" customWidth="1"/>
    <col min="15" max="15" width="12.7109375" style="96" customWidth="1"/>
    <col min="16" max="16" width="9" style="96" customWidth="1"/>
    <col min="17" max="17" width="11.140625" style="96" customWidth="1"/>
    <col min="18" max="18" width="11" style="96" customWidth="1"/>
    <col min="19" max="19" width="8" style="96" customWidth="1"/>
    <col min="20" max="20" width="12.5703125" style="96" customWidth="1"/>
    <col min="21" max="22" width="11.85546875" style="196" customWidth="1"/>
    <col min="23" max="23" width="13.28515625" style="96" customWidth="1"/>
    <col min="24" max="24" width="12.85546875" style="96" customWidth="1"/>
    <col min="25" max="25" width="13.28515625" style="96" customWidth="1"/>
    <col min="26" max="26" width="8.28515625" style="96" customWidth="1"/>
    <col min="27" max="27" width="11.140625" style="96" customWidth="1"/>
    <col min="28" max="28" width="11" style="96" customWidth="1"/>
    <col min="29" max="29" width="9" style="96" customWidth="1"/>
    <col min="30" max="30" width="11.85546875" style="96" customWidth="1"/>
    <col min="31" max="31" width="12.28515625" style="96" customWidth="1"/>
    <col min="32" max="32" width="12.140625" style="96" customWidth="1"/>
    <col min="33" max="33" width="7.85546875" style="96" customWidth="1"/>
    <col min="34" max="34" width="11.28515625" style="96" customWidth="1"/>
    <col min="35" max="35" width="11.7109375" style="196" customWidth="1"/>
    <col min="36" max="37" width="8.7109375" style="96" customWidth="1"/>
    <col min="38" max="38" width="8.85546875" style="96" customWidth="1"/>
    <col min="39" max="39" width="8.28515625" style="96" customWidth="1"/>
    <col min="40" max="40" width="9.28515625" style="96" customWidth="1"/>
    <col min="41" max="41" width="9" style="96" customWidth="1"/>
    <col min="42" max="42" width="8.42578125" style="96" customWidth="1"/>
    <col min="43" max="43" width="7.5703125" style="96" customWidth="1"/>
    <col min="44" max="45" width="8.140625" style="96" customWidth="1"/>
    <col min="46" max="46" width="7.7109375" style="96" customWidth="1"/>
    <col min="47" max="47" width="8.5703125" style="96" customWidth="1"/>
    <col min="48" max="48" width="8.85546875" style="96" customWidth="1"/>
    <col min="49" max="49" width="9" style="96" customWidth="1"/>
    <col min="50" max="50" width="9.140625" style="96" customWidth="1"/>
    <col min="51" max="51" width="8.7109375" style="96" customWidth="1"/>
    <col min="52" max="52" width="8.5703125" style="96" customWidth="1"/>
    <col min="53" max="53" width="8.28515625" style="96" customWidth="1"/>
    <col min="54" max="256" width="9.140625" style="96"/>
    <col min="257" max="257" width="6.28515625" style="96" customWidth="1"/>
    <col min="258" max="258" width="38" style="96" customWidth="1"/>
    <col min="259" max="260" width="12.5703125" style="96" customWidth="1"/>
    <col min="261" max="262" width="12.28515625" style="96" customWidth="1"/>
    <col min="263" max="263" width="11.140625" style="96" customWidth="1"/>
    <col min="264" max="264" width="11.7109375" style="96" customWidth="1"/>
    <col min="265" max="265" width="7.140625" style="96" customWidth="1"/>
    <col min="266" max="266" width="11.42578125" style="96" customWidth="1"/>
    <col min="267" max="267" width="11.85546875" style="96" customWidth="1"/>
    <col min="268" max="268" width="6.85546875" style="96" customWidth="1"/>
    <col min="269" max="269" width="12.85546875" style="96" customWidth="1"/>
    <col min="270" max="271" width="12.7109375" style="96" customWidth="1"/>
    <col min="272" max="272" width="7.42578125" style="96" customWidth="1"/>
    <col min="273" max="273" width="11.140625" style="96" customWidth="1"/>
    <col min="274" max="274" width="11" style="96" customWidth="1"/>
    <col min="275" max="275" width="7.28515625" style="96" customWidth="1"/>
    <col min="276" max="276" width="12.5703125" style="96" customWidth="1"/>
    <col min="277" max="277" width="13.140625" style="96" customWidth="1"/>
    <col min="278" max="278" width="11" style="96" customWidth="1"/>
    <col min="279" max="279" width="12.42578125" style="96" customWidth="1"/>
    <col min="280" max="280" width="11.7109375" style="96" customWidth="1"/>
    <col min="281" max="281" width="11.28515625" style="96" customWidth="1"/>
    <col min="282" max="282" width="7.28515625" style="96" customWidth="1"/>
    <col min="283" max="283" width="11.140625" style="96" customWidth="1"/>
    <col min="284" max="284" width="11" style="96" customWidth="1"/>
    <col min="285" max="285" width="7.140625" style="96" customWidth="1"/>
    <col min="286" max="286" width="12.7109375" style="96" customWidth="1"/>
    <col min="287" max="287" width="12.28515625" style="96" customWidth="1"/>
    <col min="288" max="288" width="12.85546875" style="96" customWidth="1"/>
    <col min="289" max="289" width="7.5703125" style="96" customWidth="1"/>
    <col min="290" max="290" width="11.28515625" style="96" customWidth="1"/>
    <col min="291" max="291" width="11.7109375" style="96" customWidth="1"/>
    <col min="292" max="292" width="7.140625" style="96" customWidth="1"/>
    <col min="293" max="293" width="8.7109375" style="96" customWidth="1"/>
    <col min="294" max="294" width="7.7109375" style="96" customWidth="1"/>
    <col min="295" max="295" width="8.28515625" style="96" customWidth="1"/>
    <col min="296" max="297" width="8.140625" style="96" customWidth="1"/>
    <col min="298" max="299" width="7.5703125" style="96" customWidth="1"/>
    <col min="300" max="301" width="8.140625" style="96" customWidth="1"/>
    <col min="302" max="302" width="7.7109375" style="96" customWidth="1"/>
    <col min="303" max="303" width="8.5703125" style="96" customWidth="1"/>
    <col min="304" max="304" width="8" style="96" customWidth="1"/>
    <col min="305" max="305" width="8.140625" style="96" customWidth="1"/>
    <col min="306" max="306" width="7.5703125" style="96" customWidth="1"/>
    <col min="307" max="307" width="8.7109375" style="96" customWidth="1"/>
    <col min="308" max="308" width="8.5703125" style="96" customWidth="1"/>
    <col min="309" max="309" width="7.28515625" style="96" customWidth="1"/>
    <col min="310" max="512" width="9.140625" style="96"/>
    <col min="513" max="513" width="6.28515625" style="96" customWidth="1"/>
    <col min="514" max="514" width="38" style="96" customWidth="1"/>
    <col min="515" max="516" width="12.5703125" style="96" customWidth="1"/>
    <col min="517" max="518" width="12.28515625" style="96" customWidth="1"/>
    <col min="519" max="519" width="11.140625" style="96" customWidth="1"/>
    <col min="520" max="520" width="11.7109375" style="96" customWidth="1"/>
    <col min="521" max="521" width="7.140625" style="96" customWidth="1"/>
    <col min="522" max="522" width="11.42578125" style="96" customWidth="1"/>
    <col min="523" max="523" width="11.85546875" style="96" customWidth="1"/>
    <col min="524" max="524" width="6.85546875" style="96" customWidth="1"/>
    <col min="525" max="525" width="12.85546875" style="96" customWidth="1"/>
    <col min="526" max="527" width="12.7109375" style="96" customWidth="1"/>
    <col min="528" max="528" width="7.42578125" style="96" customWidth="1"/>
    <col min="529" max="529" width="11.140625" style="96" customWidth="1"/>
    <col min="530" max="530" width="11" style="96" customWidth="1"/>
    <col min="531" max="531" width="7.28515625" style="96" customWidth="1"/>
    <col min="532" max="532" width="12.5703125" style="96" customWidth="1"/>
    <col min="533" max="533" width="13.140625" style="96" customWidth="1"/>
    <col min="534" max="534" width="11" style="96" customWidth="1"/>
    <col min="535" max="535" width="12.42578125" style="96" customWidth="1"/>
    <col min="536" max="536" width="11.7109375" style="96" customWidth="1"/>
    <col min="537" max="537" width="11.28515625" style="96" customWidth="1"/>
    <col min="538" max="538" width="7.28515625" style="96" customWidth="1"/>
    <col min="539" max="539" width="11.140625" style="96" customWidth="1"/>
    <col min="540" max="540" width="11" style="96" customWidth="1"/>
    <col min="541" max="541" width="7.140625" style="96" customWidth="1"/>
    <col min="542" max="542" width="12.7109375" style="96" customWidth="1"/>
    <col min="543" max="543" width="12.28515625" style="96" customWidth="1"/>
    <col min="544" max="544" width="12.85546875" style="96" customWidth="1"/>
    <col min="545" max="545" width="7.5703125" style="96" customWidth="1"/>
    <col min="546" max="546" width="11.28515625" style="96" customWidth="1"/>
    <col min="547" max="547" width="11.7109375" style="96" customWidth="1"/>
    <col min="548" max="548" width="7.140625" style="96" customWidth="1"/>
    <col min="549" max="549" width="8.7109375" style="96" customWidth="1"/>
    <col min="550" max="550" width="7.7109375" style="96" customWidth="1"/>
    <col min="551" max="551" width="8.28515625" style="96" customWidth="1"/>
    <col min="552" max="553" width="8.140625" style="96" customWidth="1"/>
    <col min="554" max="555" width="7.5703125" style="96" customWidth="1"/>
    <col min="556" max="557" width="8.140625" style="96" customWidth="1"/>
    <col min="558" max="558" width="7.7109375" style="96" customWidth="1"/>
    <col min="559" max="559" width="8.5703125" style="96" customWidth="1"/>
    <col min="560" max="560" width="8" style="96" customWidth="1"/>
    <col min="561" max="561" width="8.140625" style="96" customWidth="1"/>
    <col min="562" max="562" width="7.5703125" style="96" customWidth="1"/>
    <col min="563" max="563" width="8.7109375" style="96" customWidth="1"/>
    <col min="564" max="564" width="8.5703125" style="96" customWidth="1"/>
    <col min="565" max="565" width="7.28515625" style="96" customWidth="1"/>
    <col min="566" max="768" width="9.140625" style="96"/>
    <col min="769" max="769" width="6.28515625" style="96" customWidth="1"/>
    <col min="770" max="770" width="38" style="96" customWidth="1"/>
    <col min="771" max="772" width="12.5703125" style="96" customWidth="1"/>
    <col min="773" max="774" width="12.28515625" style="96" customWidth="1"/>
    <col min="775" max="775" width="11.140625" style="96" customWidth="1"/>
    <col min="776" max="776" width="11.7109375" style="96" customWidth="1"/>
    <col min="777" max="777" width="7.140625" style="96" customWidth="1"/>
    <col min="778" max="778" width="11.42578125" style="96" customWidth="1"/>
    <col min="779" max="779" width="11.85546875" style="96" customWidth="1"/>
    <col min="780" max="780" width="6.85546875" style="96" customWidth="1"/>
    <col min="781" max="781" width="12.85546875" style="96" customWidth="1"/>
    <col min="782" max="783" width="12.7109375" style="96" customWidth="1"/>
    <col min="784" max="784" width="7.42578125" style="96" customWidth="1"/>
    <col min="785" max="785" width="11.140625" style="96" customWidth="1"/>
    <col min="786" max="786" width="11" style="96" customWidth="1"/>
    <col min="787" max="787" width="7.28515625" style="96" customWidth="1"/>
    <col min="788" max="788" width="12.5703125" style="96" customWidth="1"/>
    <col min="789" max="789" width="13.140625" style="96" customWidth="1"/>
    <col min="790" max="790" width="11" style="96" customWidth="1"/>
    <col min="791" max="791" width="12.42578125" style="96" customWidth="1"/>
    <col min="792" max="792" width="11.7109375" style="96" customWidth="1"/>
    <col min="793" max="793" width="11.28515625" style="96" customWidth="1"/>
    <col min="794" max="794" width="7.28515625" style="96" customWidth="1"/>
    <col min="795" max="795" width="11.140625" style="96" customWidth="1"/>
    <col min="796" max="796" width="11" style="96" customWidth="1"/>
    <col min="797" max="797" width="7.140625" style="96" customWidth="1"/>
    <col min="798" max="798" width="12.7109375" style="96" customWidth="1"/>
    <col min="799" max="799" width="12.28515625" style="96" customWidth="1"/>
    <col min="800" max="800" width="12.85546875" style="96" customWidth="1"/>
    <col min="801" max="801" width="7.5703125" style="96" customWidth="1"/>
    <col min="802" max="802" width="11.28515625" style="96" customWidth="1"/>
    <col min="803" max="803" width="11.7109375" style="96" customWidth="1"/>
    <col min="804" max="804" width="7.140625" style="96" customWidth="1"/>
    <col min="805" max="805" width="8.7109375" style="96" customWidth="1"/>
    <col min="806" max="806" width="7.7109375" style="96" customWidth="1"/>
    <col min="807" max="807" width="8.28515625" style="96" customWidth="1"/>
    <col min="808" max="809" width="8.140625" style="96" customWidth="1"/>
    <col min="810" max="811" width="7.5703125" style="96" customWidth="1"/>
    <col min="812" max="813" width="8.140625" style="96" customWidth="1"/>
    <col min="814" max="814" width="7.7109375" style="96" customWidth="1"/>
    <col min="815" max="815" width="8.5703125" style="96" customWidth="1"/>
    <col min="816" max="816" width="8" style="96" customWidth="1"/>
    <col min="817" max="817" width="8.140625" style="96" customWidth="1"/>
    <col min="818" max="818" width="7.5703125" style="96" customWidth="1"/>
    <col min="819" max="819" width="8.7109375" style="96" customWidth="1"/>
    <col min="820" max="820" width="8.5703125" style="96" customWidth="1"/>
    <col min="821" max="821" width="7.28515625" style="96" customWidth="1"/>
    <col min="822" max="1024" width="9.140625" style="96"/>
    <col min="1025" max="1025" width="6.28515625" style="96" customWidth="1"/>
    <col min="1026" max="1026" width="38" style="96" customWidth="1"/>
    <col min="1027" max="1028" width="12.5703125" style="96" customWidth="1"/>
    <col min="1029" max="1030" width="12.28515625" style="96" customWidth="1"/>
    <col min="1031" max="1031" width="11.140625" style="96" customWidth="1"/>
    <col min="1032" max="1032" width="11.7109375" style="96" customWidth="1"/>
    <col min="1033" max="1033" width="7.140625" style="96" customWidth="1"/>
    <col min="1034" max="1034" width="11.42578125" style="96" customWidth="1"/>
    <col min="1035" max="1035" width="11.85546875" style="96" customWidth="1"/>
    <col min="1036" max="1036" width="6.85546875" style="96" customWidth="1"/>
    <col min="1037" max="1037" width="12.85546875" style="96" customWidth="1"/>
    <col min="1038" max="1039" width="12.7109375" style="96" customWidth="1"/>
    <col min="1040" max="1040" width="7.42578125" style="96" customWidth="1"/>
    <col min="1041" max="1041" width="11.140625" style="96" customWidth="1"/>
    <col min="1042" max="1042" width="11" style="96" customWidth="1"/>
    <col min="1043" max="1043" width="7.28515625" style="96" customWidth="1"/>
    <col min="1044" max="1044" width="12.5703125" style="96" customWidth="1"/>
    <col min="1045" max="1045" width="13.140625" style="96" customWidth="1"/>
    <col min="1046" max="1046" width="11" style="96" customWidth="1"/>
    <col min="1047" max="1047" width="12.42578125" style="96" customWidth="1"/>
    <col min="1048" max="1048" width="11.7109375" style="96" customWidth="1"/>
    <col min="1049" max="1049" width="11.28515625" style="96" customWidth="1"/>
    <col min="1050" max="1050" width="7.28515625" style="96" customWidth="1"/>
    <col min="1051" max="1051" width="11.140625" style="96" customWidth="1"/>
    <col min="1052" max="1052" width="11" style="96" customWidth="1"/>
    <col min="1053" max="1053" width="7.140625" style="96" customWidth="1"/>
    <col min="1054" max="1054" width="12.7109375" style="96" customWidth="1"/>
    <col min="1055" max="1055" width="12.28515625" style="96" customWidth="1"/>
    <col min="1056" max="1056" width="12.85546875" style="96" customWidth="1"/>
    <col min="1057" max="1057" width="7.5703125" style="96" customWidth="1"/>
    <col min="1058" max="1058" width="11.28515625" style="96" customWidth="1"/>
    <col min="1059" max="1059" width="11.7109375" style="96" customWidth="1"/>
    <col min="1060" max="1060" width="7.140625" style="96" customWidth="1"/>
    <col min="1061" max="1061" width="8.7109375" style="96" customWidth="1"/>
    <col min="1062" max="1062" width="7.7109375" style="96" customWidth="1"/>
    <col min="1063" max="1063" width="8.28515625" style="96" customWidth="1"/>
    <col min="1064" max="1065" width="8.140625" style="96" customWidth="1"/>
    <col min="1066" max="1067" width="7.5703125" style="96" customWidth="1"/>
    <col min="1068" max="1069" width="8.140625" style="96" customWidth="1"/>
    <col min="1070" max="1070" width="7.7109375" style="96" customWidth="1"/>
    <col min="1071" max="1071" width="8.5703125" style="96" customWidth="1"/>
    <col min="1072" max="1072" width="8" style="96" customWidth="1"/>
    <col min="1073" max="1073" width="8.140625" style="96" customWidth="1"/>
    <col min="1074" max="1074" width="7.5703125" style="96" customWidth="1"/>
    <col min="1075" max="1075" width="8.7109375" style="96" customWidth="1"/>
    <col min="1076" max="1076" width="8.5703125" style="96" customWidth="1"/>
    <col min="1077" max="1077" width="7.28515625" style="96" customWidth="1"/>
    <col min="1078" max="1280" width="9.140625" style="96"/>
    <col min="1281" max="1281" width="6.28515625" style="96" customWidth="1"/>
    <col min="1282" max="1282" width="38" style="96" customWidth="1"/>
    <col min="1283" max="1284" width="12.5703125" style="96" customWidth="1"/>
    <col min="1285" max="1286" width="12.28515625" style="96" customWidth="1"/>
    <col min="1287" max="1287" width="11.140625" style="96" customWidth="1"/>
    <col min="1288" max="1288" width="11.7109375" style="96" customWidth="1"/>
    <col min="1289" max="1289" width="7.140625" style="96" customWidth="1"/>
    <col min="1290" max="1290" width="11.42578125" style="96" customWidth="1"/>
    <col min="1291" max="1291" width="11.85546875" style="96" customWidth="1"/>
    <col min="1292" max="1292" width="6.85546875" style="96" customWidth="1"/>
    <col min="1293" max="1293" width="12.85546875" style="96" customWidth="1"/>
    <col min="1294" max="1295" width="12.7109375" style="96" customWidth="1"/>
    <col min="1296" max="1296" width="7.42578125" style="96" customWidth="1"/>
    <col min="1297" max="1297" width="11.140625" style="96" customWidth="1"/>
    <col min="1298" max="1298" width="11" style="96" customWidth="1"/>
    <col min="1299" max="1299" width="7.28515625" style="96" customWidth="1"/>
    <col min="1300" max="1300" width="12.5703125" style="96" customWidth="1"/>
    <col min="1301" max="1301" width="13.140625" style="96" customWidth="1"/>
    <col min="1302" max="1302" width="11" style="96" customWidth="1"/>
    <col min="1303" max="1303" width="12.42578125" style="96" customWidth="1"/>
    <col min="1304" max="1304" width="11.7109375" style="96" customWidth="1"/>
    <col min="1305" max="1305" width="11.28515625" style="96" customWidth="1"/>
    <col min="1306" max="1306" width="7.28515625" style="96" customWidth="1"/>
    <col min="1307" max="1307" width="11.140625" style="96" customWidth="1"/>
    <col min="1308" max="1308" width="11" style="96" customWidth="1"/>
    <col min="1309" max="1309" width="7.140625" style="96" customWidth="1"/>
    <col min="1310" max="1310" width="12.7109375" style="96" customWidth="1"/>
    <col min="1311" max="1311" width="12.28515625" style="96" customWidth="1"/>
    <col min="1312" max="1312" width="12.85546875" style="96" customWidth="1"/>
    <col min="1313" max="1313" width="7.5703125" style="96" customWidth="1"/>
    <col min="1314" max="1314" width="11.28515625" style="96" customWidth="1"/>
    <col min="1315" max="1315" width="11.7109375" style="96" customWidth="1"/>
    <col min="1316" max="1316" width="7.140625" style="96" customWidth="1"/>
    <col min="1317" max="1317" width="8.7109375" style="96" customWidth="1"/>
    <col min="1318" max="1318" width="7.7109375" style="96" customWidth="1"/>
    <col min="1319" max="1319" width="8.28515625" style="96" customWidth="1"/>
    <col min="1320" max="1321" width="8.140625" style="96" customWidth="1"/>
    <col min="1322" max="1323" width="7.5703125" style="96" customWidth="1"/>
    <col min="1324" max="1325" width="8.140625" style="96" customWidth="1"/>
    <col min="1326" max="1326" width="7.7109375" style="96" customWidth="1"/>
    <col min="1327" max="1327" width="8.5703125" style="96" customWidth="1"/>
    <col min="1328" max="1328" width="8" style="96" customWidth="1"/>
    <col min="1329" max="1329" width="8.140625" style="96" customWidth="1"/>
    <col min="1330" max="1330" width="7.5703125" style="96" customWidth="1"/>
    <col min="1331" max="1331" width="8.7109375" style="96" customWidth="1"/>
    <col min="1332" max="1332" width="8.5703125" style="96" customWidth="1"/>
    <col min="1333" max="1333" width="7.28515625" style="96" customWidth="1"/>
    <col min="1334" max="1536" width="9.140625" style="96"/>
    <col min="1537" max="1537" width="6.28515625" style="96" customWidth="1"/>
    <col min="1538" max="1538" width="38" style="96" customWidth="1"/>
    <col min="1539" max="1540" width="12.5703125" style="96" customWidth="1"/>
    <col min="1541" max="1542" width="12.28515625" style="96" customWidth="1"/>
    <col min="1543" max="1543" width="11.140625" style="96" customWidth="1"/>
    <col min="1544" max="1544" width="11.7109375" style="96" customWidth="1"/>
    <col min="1545" max="1545" width="7.140625" style="96" customWidth="1"/>
    <col min="1546" max="1546" width="11.42578125" style="96" customWidth="1"/>
    <col min="1547" max="1547" width="11.85546875" style="96" customWidth="1"/>
    <col min="1548" max="1548" width="6.85546875" style="96" customWidth="1"/>
    <col min="1549" max="1549" width="12.85546875" style="96" customWidth="1"/>
    <col min="1550" max="1551" width="12.7109375" style="96" customWidth="1"/>
    <col min="1552" max="1552" width="7.42578125" style="96" customWidth="1"/>
    <col min="1553" max="1553" width="11.140625" style="96" customWidth="1"/>
    <col min="1554" max="1554" width="11" style="96" customWidth="1"/>
    <col min="1555" max="1555" width="7.28515625" style="96" customWidth="1"/>
    <col min="1556" max="1556" width="12.5703125" style="96" customWidth="1"/>
    <col min="1557" max="1557" width="13.140625" style="96" customWidth="1"/>
    <col min="1558" max="1558" width="11" style="96" customWidth="1"/>
    <col min="1559" max="1559" width="12.42578125" style="96" customWidth="1"/>
    <col min="1560" max="1560" width="11.7109375" style="96" customWidth="1"/>
    <col min="1561" max="1561" width="11.28515625" style="96" customWidth="1"/>
    <col min="1562" max="1562" width="7.28515625" style="96" customWidth="1"/>
    <col min="1563" max="1563" width="11.140625" style="96" customWidth="1"/>
    <col min="1564" max="1564" width="11" style="96" customWidth="1"/>
    <col min="1565" max="1565" width="7.140625" style="96" customWidth="1"/>
    <col min="1566" max="1566" width="12.7109375" style="96" customWidth="1"/>
    <col min="1567" max="1567" width="12.28515625" style="96" customWidth="1"/>
    <col min="1568" max="1568" width="12.85546875" style="96" customWidth="1"/>
    <col min="1569" max="1569" width="7.5703125" style="96" customWidth="1"/>
    <col min="1570" max="1570" width="11.28515625" style="96" customWidth="1"/>
    <col min="1571" max="1571" width="11.7109375" style="96" customWidth="1"/>
    <col min="1572" max="1572" width="7.140625" style="96" customWidth="1"/>
    <col min="1573" max="1573" width="8.7109375" style="96" customWidth="1"/>
    <col min="1574" max="1574" width="7.7109375" style="96" customWidth="1"/>
    <col min="1575" max="1575" width="8.28515625" style="96" customWidth="1"/>
    <col min="1576" max="1577" width="8.140625" style="96" customWidth="1"/>
    <col min="1578" max="1579" width="7.5703125" style="96" customWidth="1"/>
    <col min="1580" max="1581" width="8.140625" style="96" customWidth="1"/>
    <col min="1582" max="1582" width="7.7109375" style="96" customWidth="1"/>
    <col min="1583" max="1583" width="8.5703125" style="96" customWidth="1"/>
    <col min="1584" max="1584" width="8" style="96" customWidth="1"/>
    <col min="1585" max="1585" width="8.140625" style="96" customWidth="1"/>
    <col min="1586" max="1586" width="7.5703125" style="96" customWidth="1"/>
    <col min="1587" max="1587" width="8.7109375" style="96" customWidth="1"/>
    <col min="1588" max="1588" width="8.5703125" style="96" customWidth="1"/>
    <col min="1589" max="1589" width="7.28515625" style="96" customWidth="1"/>
    <col min="1590" max="1792" width="9.140625" style="96"/>
    <col min="1793" max="1793" width="6.28515625" style="96" customWidth="1"/>
    <col min="1794" max="1794" width="38" style="96" customWidth="1"/>
    <col min="1795" max="1796" width="12.5703125" style="96" customWidth="1"/>
    <col min="1797" max="1798" width="12.28515625" style="96" customWidth="1"/>
    <col min="1799" max="1799" width="11.140625" style="96" customWidth="1"/>
    <col min="1800" max="1800" width="11.7109375" style="96" customWidth="1"/>
    <col min="1801" max="1801" width="7.140625" style="96" customWidth="1"/>
    <col min="1802" max="1802" width="11.42578125" style="96" customWidth="1"/>
    <col min="1803" max="1803" width="11.85546875" style="96" customWidth="1"/>
    <col min="1804" max="1804" width="6.85546875" style="96" customWidth="1"/>
    <col min="1805" max="1805" width="12.85546875" style="96" customWidth="1"/>
    <col min="1806" max="1807" width="12.7109375" style="96" customWidth="1"/>
    <col min="1808" max="1808" width="7.42578125" style="96" customWidth="1"/>
    <col min="1809" max="1809" width="11.140625" style="96" customWidth="1"/>
    <col min="1810" max="1810" width="11" style="96" customWidth="1"/>
    <col min="1811" max="1811" width="7.28515625" style="96" customWidth="1"/>
    <col min="1812" max="1812" width="12.5703125" style="96" customWidth="1"/>
    <col min="1813" max="1813" width="13.140625" style="96" customWidth="1"/>
    <col min="1814" max="1814" width="11" style="96" customWidth="1"/>
    <col min="1815" max="1815" width="12.42578125" style="96" customWidth="1"/>
    <col min="1816" max="1816" width="11.7109375" style="96" customWidth="1"/>
    <col min="1817" max="1817" width="11.28515625" style="96" customWidth="1"/>
    <col min="1818" max="1818" width="7.28515625" style="96" customWidth="1"/>
    <col min="1819" max="1819" width="11.140625" style="96" customWidth="1"/>
    <col min="1820" max="1820" width="11" style="96" customWidth="1"/>
    <col min="1821" max="1821" width="7.140625" style="96" customWidth="1"/>
    <col min="1822" max="1822" width="12.7109375" style="96" customWidth="1"/>
    <col min="1823" max="1823" width="12.28515625" style="96" customWidth="1"/>
    <col min="1824" max="1824" width="12.85546875" style="96" customWidth="1"/>
    <col min="1825" max="1825" width="7.5703125" style="96" customWidth="1"/>
    <col min="1826" max="1826" width="11.28515625" style="96" customWidth="1"/>
    <col min="1827" max="1827" width="11.7109375" style="96" customWidth="1"/>
    <col min="1828" max="1828" width="7.140625" style="96" customWidth="1"/>
    <col min="1829" max="1829" width="8.7109375" style="96" customWidth="1"/>
    <col min="1830" max="1830" width="7.7109375" style="96" customWidth="1"/>
    <col min="1831" max="1831" width="8.28515625" style="96" customWidth="1"/>
    <col min="1832" max="1833" width="8.140625" style="96" customWidth="1"/>
    <col min="1834" max="1835" width="7.5703125" style="96" customWidth="1"/>
    <col min="1836" max="1837" width="8.140625" style="96" customWidth="1"/>
    <col min="1838" max="1838" width="7.7109375" style="96" customWidth="1"/>
    <col min="1839" max="1839" width="8.5703125" style="96" customWidth="1"/>
    <col min="1840" max="1840" width="8" style="96" customWidth="1"/>
    <col min="1841" max="1841" width="8.140625" style="96" customWidth="1"/>
    <col min="1842" max="1842" width="7.5703125" style="96" customWidth="1"/>
    <col min="1843" max="1843" width="8.7109375" style="96" customWidth="1"/>
    <col min="1844" max="1844" width="8.5703125" style="96" customWidth="1"/>
    <col min="1845" max="1845" width="7.28515625" style="96" customWidth="1"/>
    <col min="1846" max="2048" width="9.140625" style="96"/>
    <col min="2049" max="2049" width="6.28515625" style="96" customWidth="1"/>
    <col min="2050" max="2050" width="38" style="96" customWidth="1"/>
    <col min="2051" max="2052" width="12.5703125" style="96" customWidth="1"/>
    <col min="2053" max="2054" width="12.28515625" style="96" customWidth="1"/>
    <col min="2055" max="2055" width="11.140625" style="96" customWidth="1"/>
    <col min="2056" max="2056" width="11.7109375" style="96" customWidth="1"/>
    <col min="2057" max="2057" width="7.140625" style="96" customWidth="1"/>
    <col min="2058" max="2058" width="11.42578125" style="96" customWidth="1"/>
    <col min="2059" max="2059" width="11.85546875" style="96" customWidth="1"/>
    <col min="2060" max="2060" width="6.85546875" style="96" customWidth="1"/>
    <col min="2061" max="2061" width="12.85546875" style="96" customWidth="1"/>
    <col min="2062" max="2063" width="12.7109375" style="96" customWidth="1"/>
    <col min="2064" max="2064" width="7.42578125" style="96" customWidth="1"/>
    <col min="2065" max="2065" width="11.140625" style="96" customWidth="1"/>
    <col min="2066" max="2066" width="11" style="96" customWidth="1"/>
    <col min="2067" max="2067" width="7.28515625" style="96" customWidth="1"/>
    <col min="2068" max="2068" width="12.5703125" style="96" customWidth="1"/>
    <col min="2069" max="2069" width="13.140625" style="96" customWidth="1"/>
    <col min="2070" max="2070" width="11" style="96" customWidth="1"/>
    <col min="2071" max="2071" width="12.42578125" style="96" customWidth="1"/>
    <col min="2072" max="2072" width="11.7109375" style="96" customWidth="1"/>
    <col min="2073" max="2073" width="11.28515625" style="96" customWidth="1"/>
    <col min="2074" max="2074" width="7.28515625" style="96" customWidth="1"/>
    <col min="2075" max="2075" width="11.140625" style="96" customWidth="1"/>
    <col min="2076" max="2076" width="11" style="96" customWidth="1"/>
    <col min="2077" max="2077" width="7.140625" style="96" customWidth="1"/>
    <col min="2078" max="2078" width="12.7109375" style="96" customWidth="1"/>
    <col min="2079" max="2079" width="12.28515625" style="96" customWidth="1"/>
    <col min="2080" max="2080" width="12.85546875" style="96" customWidth="1"/>
    <col min="2081" max="2081" width="7.5703125" style="96" customWidth="1"/>
    <col min="2082" max="2082" width="11.28515625" style="96" customWidth="1"/>
    <col min="2083" max="2083" width="11.7109375" style="96" customWidth="1"/>
    <col min="2084" max="2084" width="7.140625" style="96" customWidth="1"/>
    <col min="2085" max="2085" width="8.7109375" style="96" customWidth="1"/>
    <col min="2086" max="2086" width="7.7109375" style="96" customWidth="1"/>
    <col min="2087" max="2087" width="8.28515625" style="96" customWidth="1"/>
    <col min="2088" max="2089" width="8.140625" style="96" customWidth="1"/>
    <col min="2090" max="2091" width="7.5703125" style="96" customWidth="1"/>
    <col min="2092" max="2093" width="8.140625" style="96" customWidth="1"/>
    <col min="2094" max="2094" width="7.7109375" style="96" customWidth="1"/>
    <col min="2095" max="2095" width="8.5703125" style="96" customWidth="1"/>
    <col min="2096" max="2096" width="8" style="96" customWidth="1"/>
    <col min="2097" max="2097" width="8.140625" style="96" customWidth="1"/>
    <col min="2098" max="2098" width="7.5703125" style="96" customWidth="1"/>
    <col min="2099" max="2099" width="8.7109375" style="96" customWidth="1"/>
    <col min="2100" max="2100" width="8.5703125" style="96" customWidth="1"/>
    <col min="2101" max="2101" width="7.28515625" style="96" customWidth="1"/>
    <col min="2102" max="2304" width="9.140625" style="96"/>
    <col min="2305" max="2305" width="6.28515625" style="96" customWidth="1"/>
    <col min="2306" max="2306" width="38" style="96" customWidth="1"/>
    <col min="2307" max="2308" width="12.5703125" style="96" customWidth="1"/>
    <col min="2309" max="2310" width="12.28515625" style="96" customWidth="1"/>
    <col min="2311" max="2311" width="11.140625" style="96" customWidth="1"/>
    <col min="2312" max="2312" width="11.7109375" style="96" customWidth="1"/>
    <col min="2313" max="2313" width="7.140625" style="96" customWidth="1"/>
    <col min="2314" max="2314" width="11.42578125" style="96" customWidth="1"/>
    <col min="2315" max="2315" width="11.85546875" style="96" customWidth="1"/>
    <col min="2316" max="2316" width="6.85546875" style="96" customWidth="1"/>
    <col min="2317" max="2317" width="12.85546875" style="96" customWidth="1"/>
    <col min="2318" max="2319" width="12.7109375" style="96" customWidth="1"/>
    <col min="2320" max="2320" width="7.42578125" style="96" customWidth="1"/>
    <col min="2321" max="2321" width="11.140625" style="96" customWidth="1"/>
    <col min="2322" max="2322" width="11" style="96" customWidth="1"/>
    <col min="2323" max="2323" width="7.28515625" style="96" customWidth="1"/>
    <col min="2324" max="2324" width="12.5703125" style="96" customWidth="1"/>
    <col min="2325" max="2325" width="13.140625" style="96" customWidth="1"/>
    <col min="2326" max="2326" width="11" style="96" customWidth="1"/>
    <col min="2327" max="2327" width="12.42578125" style="96" customWidth="1"/>
    <col min="2328" max="2328" width="11.7109375" style="96" customWidth="1"/>
    <col min="2329" max="2329" width="11.28515625" style="96" customWidth="1"/>
    <col min="2330" max="2330" width="7.28515625" style="96" customWidth="1"/>
    <col min="2331" max="2331" width="11.140625" style="96" customWidth="1"/>
    <col min="2332" max="2332" width="11" style="96" customWidth="1"/>
    <col min="2333" max="2333" width="7.140625" style="96" customWidth="1"/>
    <col min="2334" max="2334" width="12.7109375" style="96" customWidth="1"/>
    <col min="2335" max="2335" width="12.28515625" style="96" customWidth="1"/>
    <col min="2336" max="2336" width="12.85546875" style="96" customWidth="1"/>
    <col min="2337" max="2337" width="7.5703125" style="96" customWidth="1"/>
    <col min="2338" max="2338" width="11.28515625" style="96" customWidth="1"/>
    <col min="2339" max="2339" width="11.7109375" style="96" customWidth="1"/>
    <col min="2340" max="2340" width="7.140625" style="96" customWidth="1"/>
    <col min="2341" max="2341" width="8.7109375" style="96" customWidth="1"/>
    <col min="2342" max="2342" width="7.7109375" style="96" customWidth="1"/>
    <col min="2343" max="2343" width="8.28515625" style="96" customWidth="1"/>
    <col min="2344" max="2345" width="8.140625" style="96" customWidth="1"/>
    <col min="2346" max="2347" width="7.5703125" style="96" customWidth="1"/>
    <col min="2348" max="2349" width="8.140625" style="96" customWidth="1"/>
    <col min="2350" max="2350" width="7.7109375" style="96" customWidth="1"/>
    <col min="2351" max="2351" width="8.5703125" style="96" customWidth="1"/>
    <col min="2352" max="2352" width="8" style="96" customWidth="1"/>
    <col min="2353" max="2353" width="8.140625" style="96" customWidth="1"/>
    <col min="2354" max="2354" width="7.5703125" style="96" customWidth="1"/>
    <col min="2355" max="2355" width="8.7109375" style="96" customWidth="1"/>
    <col min="2356" max="2356" width="8.5703125" style="96" customWidth="1"/>
    <col min="2357" max="2357" width="7.28515625" style="96" customWidth="1"/>
    <col min="2358" max="2560" width="9.140625" style="96"/>
    <col min="2561" max="2561" width="6.28515625" style="96" customWidth="1"/>
    <col min="2562" max="2562" width="38" style="96" customWidth="1"/>
    <col min="2563" max="2564" width="12.5703125" style="96" customWidth="1"/>
    <col min="2565" max="2566" width="12.28515625" style="96" customWidth="1"/>
    <col min="2567" max="2567" width="11.140625" style="96" customWidth="1"/>
    <col min="2568" max="2568" width="11.7109375" style="96" customWidth="1"/>
    <col min="2569" max="2569" width="7.140625" style="96" customWidth="1"/>
    <col min="2570" max="2570" width="11.42578125" style="96" customWidth="1"/>
    <col min="2571" max="2571" width="11.85546875" style="96" customWidth="1"/>
    <col min="2572" max="2572" width="6.85546875" style="96" customWidth="1"/>
    <col min="2573" max="2573" width="12.85546875" style="96" customWidth="1"/>
    <col min="2574" max="2575" width="12.7109375" style="96" customWidth="1"/>
    <col min="2576" max="2576" width="7.42578125" style="96" customWidth="1"/>
    <col min="2577" max="2577" width="11.140625" style="96" customWidth="1"/>
    <col min="2578" max="2578" width="11" style="96" customWidth="1"/>
    <col min="2579" max="2579" width="7.28515625" style="96" customWidth="1"/>
    <col min="2580" max="2580" width="12.5703125" style="96" customWidth="1"/>
    <col min="2581" max="2581" width="13.140625" style="96" customWidth="1"/>
    <col min="2582" max="2582" width="11" style="96" customWidth="1"/>
    <col min="2583" max="2583" width="12.42578125" style="96" customWidth="1"/>
    <col min="2584" max="2584" width="11.7109375" style="96" customWidth="1"/>
    <col min="2585" max="2585" width="11.28515625" style="96" customWidth="1"/>
    <col min="2586" max="2586" width="7.28515625" style="96" customWidth="1"/>
    <col min="2587" max="2587" width="11.140625" style="96" customWidth="1"/>
    <col min="2588" max="2588" width="11" style="96" customWidth="1"/>
    <col min="2589" max="2589" width="7.140625" style="96" customWidth="1"/>
    <col min="2590" max="2590" width="12.7109375" style="96" customWidth="1"/>
    <col min="2591" max="2591" width="12.28515625" style="96" customWidth="1"/>
    <col min="2592" max="2592" width="12.85546875" style="96" customWidth="1"/>
    <col min="2593" max="2593" width="7.5703125" style="96" customWidth="1"/>
    <col min="2594" max="2594" width="11.28515625" style="96" customWidth="1"/>
    <col min="2595" max="2595" width="11.7109375" style="96" customWidth="1"/>
    <col min="2596" max="2596" width="7.140625" style="96" customWidth="1"/>
    <col min="2597" max="2597" width="8.7109375" style="96" customWidth="1"/>
    <col min="2598" max="2598" width="7.7109375" style="96" customWidth="1"/>
    <col min="2599" max="2599" width="8.28515625" style="96" customWidth="1"/>
    <col min="2600" max="2601" width="8.140625" style="96" customWidth="1"/>
    <col min="2602" max="2603" width="7.5703125" style="96" customWidth="1"/>
    <col min="2604" max="2605" width="8.140625" style="96" customWidth="1"/>
    <col min="2606" max="2606" width="7.7109375" style="96" customWidth="1"/>
    <col min="2607" max="2607" width="8.5703125" style="96" customWidth="1"/>
    <col min="2608" max="2608" width="8" style="96" customWidth="1"/>
    <col min="2609" max="2609" width="8.140625" style="96" customWidth="1"/>
    <col min="2610" max="2610" width="7.5703125" style="96" customWidth="1"/>
    <col min="2611" max="2611" width="8.7109375" style="96" customWidth="1"/>
    <col min="2612" max="2612" width="8.5703125" style="96" customWidth="1"/>
    <col min="2613" max="2613" width="7.28515625" style="96" customWidth="1"/>
    <col min="2614" max="2816" width="9.140625" style="96"/>
    <col min="2817" max="2817" width="6.28515625" style="96" customWidth="1"/>
    <col min="2818" max="2818" width="38" style="96" customWidth="1"/>
    <col min="2819" max="2820" width="12.5703125" style="96" customWidth="1"/>
    <col min="2821" max="2822" width="12.28515625" style="96" customWidth="1"/>
    <col min="2823" max="2823" width="11.140625" style="96" customWidth="1"/>
    <col min="2824" max="2824" width="11.7109375" style="96" customWidth="1"/>
    <col min="2825" max="2825" width="7.140625" style="96" customWidth="1"/>
    <col min="2826" max="2826" width="11.42578125" style="96" customWidth="1"/>
    <col min="2827" max="2827" width="11.85546875" style="96" customWidth="1"/>
    <col min="2828" max="2828" width="6.85546875" style="96" customWidth="1"/>
    <col min="2829" max="2829" width="12.85546875" style="96" customWidth="1"/>
    <col min="2830" max="2831" width="12.7109375" style="96" customWidth="1"/>
    <col min="2832" max="2832" width="7.42578125" style="96" customWidth="1"/>
    <col min="2833" max="2833" width="11.140625" style="96" customWidth="1"/>
    <col min="2834" max="2834" width="11" style="96" customWidth="1"/>
    <col min="2835" max="2835" width="7.28515625" style="96" customWidth="1"/>
    <col min="2836" max="2836" width="12.5703125" style="96" customWidth="1"/>
    <col min="2837" max="2837" width="13.140625" style="96" customWidth="1"/>
    <col min="2838" max="2838" width="11" style="96" customWidth="1"/>
    <col min="2839" max="2839" width="12.42578125" style="96" customWidth="1"/>
    <col min="2840" max="2840" width="11.7109375" style="96" customWidth="1"/>
    <col min="2841" max="2841" width="11.28515625" style="96" customWidth="1"/>
    <col min="2842" max="2842" width="7.28515625" style="96" customWidth="1"/>
    <col min="2843" max="2843" width="11.140625" style="96" customWidth="1"/>
    <col min="2844" max="2844" width="11" style="96" customWidth="1"/>
    <col min="2845" max="2845" width="7.140625" style="96" customWidth="1"/>
    <col min="2846" max="2846" width="12.7109375" style="96" customWidth="1"/>
    <col min="2847" max="2847" width="12.28515625" style="96" customWidth="1"/>
    <col min="2848" max="2848" width="12.85546875" style="96" customWidth="1"/>
    <col min="2849" max="2849" width="7.5703125" style="96" customWidth="1"/>
    <col min="2850" max="2850" width="11.28515625" style="96" customWidth="1"/>
    <col min="2851" max="2851" width="11.7109375" style="96" customWidth="1"/>
    <col min="2852" max="2852" width="7.140625" style="96" customWidth="1"/>
    <col min="2853" max="2853" width="8.7109375" style="96" customWidth="1"/>
    <col min="2854" max="2854" width="7.7109375" style="96" customWidth="1"/>
    <col min="2855" max="2855" width="8.28515625" style="96" customWidth="1"/>
    <col min="2856" max="2857" width="8.140625" style="96" customWidth="1"/>
    <col min="2858" max="2859" width="7.5703125" style="96" customWidth="1"/>
    <col min="2860" max="2861" width="8.140625" style="96" customWidth="1"/>
    <col min="2862" max="2862" width="7.7109375" style="96" customWidth="1"/>
    <col min="2863" max="2863" width="8.5703125" style="96" customWidth="1"/>
    <col min="2864" max="2864" width="8" style="96" customWidth="1"/>
    <col min="2865" max="2865" width="8.140625" style="96" customWidth="1"/>
    <col min="2866" max="2866" width="7.5703125" style="96" customWidth="1"/>
    <col min="2867" max="2867" width="8.7109375" style="96" customWidth="1"/>
    <col min="2868" max="2868" width="8.5703125" style="96" customWidth="1"/>
    <col min="2869" max="2869" width="7.28515625" style="96" customWidth="1"/>
    <col min="2870" max="3072" width="9.140625" style="96"/>
    <col min="3073" max="3073" width="6.28515625" style="96" customWidth="1"/>
    <col min="3074" max="3074" width="38" style="96" customWidth="1"/>
    <col min="3075" max="3076" width="12.5703125" style="96" customWidth="1"/>
    <col min="3077" max="3078" width="12.28515625" style="96" customWidth="1"/>
    <col min="3079" max="3079" width="11.140625" style="96" customWidth="1"/>
    <col min="3080" max="3080" width="11.7109375" style="96" customWidth="1"/>
    <col min="3081" max="3081" width="7.140625" style="96" customWidth="1"/>
    <col min="3082" max="3082" width="11.42578125" style="96" customWidth="1"/>
    <col min="3083" max="3083" width="11.85546875" style="96" customWidth="1"/>
    <col min="3084" max="3084" width="6.85546875" style="96" customWidth="1"/>
    <col min="3085" max="3085" width="12.85546875" style="96" customWidth="1"/>
    <col min="3086" max="3087" width="12.7109375" style="96" customWidth="1"/>
    <col min="3088" max="3088" width="7.42578125" style="96" customWidth="1"/>
    <col min="3089" max="3089" width="11.140625" style="96" customWidth="1"/>
    <col min="3090" max="3090" width="11" style="96" customWidth="1"/>
    <col min="3091" max="3091" width="7.28515625" style="96" customWidth="1"/>
    <col min="3092" max="3092" width="12.5703125" style="96" customWidth="1"/>
    <col min="3093" max="3093" width="13.140625" style="96" customWidth="1"/>
    <col min="3094" max="3094" width="11" style="96" customWidth="1"/>
    <col min="3095" max="3095" width="12.42578125" style="96" customWidth="1"/>
    <col min="3096" max="3096" width="11.7109375" style="96" customWidth="1"/>
    <col min="3097" max="3097" width="11.28515625" style="96" customWidth="1"/>
    <col min="3098" max="3098" width="7.28515625" style="96" customWidth="1"/>
    <col min="3099" max="3099" width="11.140625" style="96" customWidth="1"/>
    <col min="3100" max="3100" width="11" style="96" customWidth="1"/>
    <col min="3101" max="3101" width="7.140625" style="96" customWidth="1"/>
    <col min="3102" max="3102" width="12.7109375" style="96" customWidth="1"/>
    <col min="3103" max="3103" width="12.28515625" style="96" customWidth="1"/>
    <col min="3104" max="3104" width="12.85546875" style="96" customWidth="1"/>
    <col min="3105" max="3105" width="7.5703125" style="96" customWidth="1"/>
    <col min="3106" max="3106" width="11.28515625" style="96" customWidth="1"/>
    <col min="3107" max="3107" width="11.7109375" style="96" customWidth="1"/>
    <col min="3108" max="3108" width="7.140625" style="96" customWidth="1"/>
    <col min="3109" max="3109" width="8.7109375" style="96" customWidth="1"/>
    <col min="3110" max="3110" width="7.7109375" style="96" customWidth="1"/>
    <col min="3111" max="3111" width="8.28515625" style="96" customWidth="1"/>
    <col min="3112" max="3113" width="8.140625" style="96" customWidth="1"/>
    <col min="3114" max="3115" width="7.5703125" style="96" customWidth="1"/>
    <col min="3116" max="3117" width="8.140625" style="96" customWidth="1"/>
    <col min="3118" max="3118" width="7.7109375" style="96" customWidth="1"/>
    <col min="3119" max="3119" width="8.5703125" style="96" customWidth="1"/>
    <col min="3120" max="3120" width="8" style="96" customWidth="1"/>
    <col min="3121" max="3121" width="8.140625" style="96" customWidth="1"/>
    <col min="3122" max="3122" width="7.5703125" style="96" customWidth="1"/>
    <col min="3123" max="3123" width="8.7109375" style="96" customWidth="1"/>
    <col min="3124" max="3124" width="8.5703125" style="96" customWidth="1"/>
    <col min="3125" max="3125" width="7.28515625" style="96" customWidth="1"/>
    <col min="3126" max="3328" width="9.140625" style="96"/>
    <col min="3329" max="3329" width="6.28515625" style="96" customWidth="1"/>
    <col min="3330" max="3330" width="38" style="96" customWidth="1"/>
    <col min="3331" max="3332" width="12.5703125" style="96" customWidth="1"/>
    <col min="3333" max="3334" width="12.28515625" style="96" customWidth="1"/>
    <col min="3335" max="3335" width="11.140625" style="96" customWidth="1"/>
    <col min="3336" max="3336" width="11.7109375" style="96" customWidth="1"/>
    <col min="3337" max="3337" width="7.140625" style="96" customWidth="1"/>
    <col min="3338" max="3338" width="11.42578125" style="96" customWidth="1"/>
    <col min="3339" max="3339" width="11.85546875" style="96" customWidth="1"/>
    <col min="3340" max="3340" width="6.85546875" style="96" customWidth="1"/>
    <col min="3341" max="3341" width="12.85546875" style="96" customWidth="1"/>
    <col min="3342" max="3343" width="12.7109375" style="96" customWidth="1"/>
    <col min="3344" max="3344" width="7.42578125" style="96" customWidth="1"/>
    <col min="3345" max="3345" width="11.140625" style="96" customWidth="1"/>
    <col min="3346" max="3346" width="11" style="96" customWidth="1"/>
    <col min="3347" max="3347" width="7.28515625" style="96" customWidth="1"/>
    <col min="3348" max="3348" width="12.5703125" style="96" customWidth="1"/>
    <col min="3349" max="3349" width="13.140625" style="96" customWidth="1"/>
    <col min="3350" max="3350" width="11" style="96" customWidth="1"/>
    <col min="3351" max="3351" width="12.42578125" style="96" customWidth="1"/>
    <col min="3352" max="3352" width="11.7109375" style="96" customWidth="1"/>
    <col min="3353" max="3353" width="11.28515625" style="96" customWidth="1"/>
    <col min="3354" max="3354" width="7.28515625" style="96" customWidth="1"/>
    <col min="3355" max="3355" width="11.140625" style="96" customWidth="1"/>
    <col min="3356" max="3356" width="11" style="96" customWidth="1"/>
    <col min="3357" max="3357" width="7.140625" style="96" customWidth="1"/>
    <col min="3358" max="3358" width="12.7109375" style="96" customWidth="1"/>
    <col min="3359" max="3359" width="12.28515625" style="96" customWidth="1"/>
    <col min="3360" max="3360" width="12.85546875" style="96" customWidth="1"/>
    <col min="3361" max="3361" width="7.5703125" style="96" customWidth="1"/>
    <col min="3362" max="3362" width="11.28515625" style="96" customWidth="1"/>
    <col min="3363" max="3363" width="11.7109375" style="96" customWidth="1"/>
    <col min="3364" max="3364" width="7.140625" style="96" customWidth="1"/>
    <col min="3365" max="3365" width="8.7109375" style="96" customWidth="1"/>
    <col min="3366" max="3366" width="7.7109375" style="96" customWidth="1"/>
    <col min="3367" max="3367" width="8.28515625" style="96" customWidth="1"/>
    <col min="3368" max="3369" width="8.140625" style="96" customWidth="1"/>
    <col min="3370" max="3371" width="7.5703125" style="96" customWidth="1"/>
    <col min="3372" max="3373" width="8.140625" style="96" customWidth="1"/>
    <col min="3374" max="3374" width="7.7109375" style="96" customWidth="1"/>
    <col min="3375" max="3375" width="8.5703125" style="96" customWidth="1"/>
    <col min="3376" max="3376" width="8" style="96" customWidth="1"/>
    <col min="3377" max="3377" width="8.140625" style="96" customWidth="1"/>
    <col min="3378" max="3378" width="7.5703125" style="96" customWidth="1"/>
    <col min="3379" max="3379" width="8.7109375" style="96" customWidth="1"/>
    <col min="3380" max="3380" width="8.5703125" style="96" customWidth="1"/>
    <col min="3381" max="3381" width="7.28515625" style="96" customWidth="1"/>
    <col min="3382" max="3584" width="9.140625" style="96"/>
    <col min="3585" max="3585" width="6.28515625" style="96" customWidth="1"/>
    <col min="3586" max="3586" width="38" style="96" customWidth="1"/>
    <col min="3587" max="3588" width="12.5703125" style="96" customWidth="1"/>
    <col min="3589" max="3590" width="12.28515625" style="96" customWidth="1"/>
    <col min="3591" max="3591" width="11.140625" style="96" customWidth="1"/>
    <col min="3592" max="3592" width="11.7109375" style="96" customWidth="1"/>
    <col min="3593" max="3593" width="7.140625" style="96" customWidth="1"/>
    <col min="3594" max="3594" width="11.42578125" style="96" customWidth="1"/>
    <col min="3595" max="3595" width="11.85546875" style="96" customWidth="1"/>
    <col min="3596" max="3596" width="6.85546875" style="96" customWidth="1"/>
    <col min="3597" max="3597" width="12.85546875" style="96" customWidth="1"/>
    <col min="3598" max="3599" width="12.7109375" style="96" customWidth="1"/>
    <col min="3600" max="3600" width="7.42578125" style="96" customWidth="1"/>
    <col min="3601" max="3601" width="11.140625" style="96" customWidth="1"/>
    <col min="3602" max="3602" width="11" style="96" customWidth="1"/>
    <col min="3603" max="3603" width="7.28515625" style="96" customWidth="1"/>
    <col min="3604" max="3604" width="12.5703125" style="96" customWidth="1"/>
    <col min="3605" max="3605" width="13.140625" style="96" customWidth="1"/>
    <col min="3606" max="3606" width="11" style="96" customWidth="1"/>
    <col min="3607" max="3607" width="12.42578125" style="96" customWidth="1"/>
    <col min="3608" max="3608" width="11.7109375" style="96" customWidth="1"/>
    <col min="3609" max="3609" width="11.28515625" style="96" customWidth="1"/>
    <col min="3610" max="3610" width="7.28515625" style="96" customWidth="1"/>
    <col min="3611" max="3611" width="11.140625" style="96" customWidth="1"/>
    <col min="3612" max="3612" width="11" style="96" customWidth="1"/>
    <col min="3613" max="3613" width="7.140625" style="96" customWidth="1"/>
    <col min="3614" max="3614" width="12.7109375" style="96" customWidth="1"/>
    <col min="3615" max="3615" width="12.28515625" style="96" customWidth="1"/>
    <col min="3616" max="3616" width="12.85546875" style="96" customWidth="1"/>
    <col min="3617" max="3617" width="7.5703125" style="96" customWidth="1"/>
    <col min="3618" max="3618" width="11.28515625" style="96" customWidth="1"/>
    <col min="3619" max="3619" width="11.7109375" style="96" customWidth="1"/>
    <col min="3620" max="3620" width="7.140625" style="96" customWidth="1"/>
    <col min="3621" max="3621" width="8.7109375" style="96" customWidth="1"/>
    <col min="3622" max="3622" width="7.7109375" style="96" customWidth="1"/>
    <col min="3623" max="3623" width="8.28515625" style="96" customWidth="1"/>
    <col min="3624" max="3625" width="8.140625" style="96" customWidth="1"/>
    <col min="3626" max="3627" width="7.5703125" style="96" customWidth="1"/>
    <col min="3628" max="3629" width="8.140625" style="96" customWidth="1"/>
    <col min="3630" max="3630" width="7.7109375" style="96" customWidth="1"/>
    <col min="3631" max="3631" width="8.5703125" style="96" customWidth="1"/>
    <col min="3632" max="3632" width="8" style="96" customWidth="1"/>
    <col min="3633" max="3633" width="8.140625" style="96" customWidth="1"/>
    <col min="3634" max="3634" width="7.5703125" style="96" customWidth="1"/>
    <col min="3635" max="3635" width="8.7109375" style="96" customWidth="1"/>
    <col min="3636" max="3636" width="8.5703125" style="96" customWidth="1"/>
    <col min="3637" max="3637" width="7.28515625" style="96" customWidth="1"/>
    <col min="3638" max="3840" width="9.140625" style="96"/>
    <col min="3841" max="3841" width="6.28515625" style="96" customWidth="1"/>
    <col min="3842" max="3842" width="38" style="96" customWidth="1"/>
    <col min="3843" max="3844" width="12.5703125" style="96" customWidth="1"/>
    <col min="3845" max="3846" width="12.28515625" style="96" customWidth="1"/>
    <col min="3847" max="3847" width="11.140625" style="96" customWidth="1"/>
    <col min="3848" max="3848" width="11.7109375" style="96" customWidth="1"/>
    <col min="3849" max="3849" width="7.140625" style="96" customWidth="1"/>
    <col min="3850" max="3850" width="11.42578125" style="96" customWidth="1"/>
    <col min="3851" max="3851" width="11.85546875" style="96" customWidth="1"/>
    <col min="3852" max="3852" width="6.85546875" style="96" customWidth="1"/>
    <col min="3853" max="3853" width="12.85546875" style="96" customWidth="1"/>
    <col min="3854" max="3855" width="12.7109375" style="96" customWidth="1"/>
    <col min="3856" max="3856" width="7.42578125" style="96" customWidth="1"/>
    <col min="3857" max="3857" width="11.140625" style="96" customWidth="1"/>
    <col min="3858" max="3858" width="11" style="96" customWidth="1"/>
    <col min="3859" max="3859" width="7.28515625" style="96" customWidth="1"/>
    <col min="3860" max="3860" width="12.5703125" style="96" customWidth="1"/>
    <col min="3861" max="3861" width="13.140625" style="96" customWidth="1"/>
    <col min="3862" max="3862" width="11" style="96" customWidth="1"/>
    <col min="3863" max="3863" width="12.42578125" style="96" customWidth="1"/>
    <col min="3864" max="3864" width="11.7109375" style="96" customWidth="1"/>
    <col min="3865" max="3865" width="11.28515625" style="96" customWidth="1"/>
    <col min="3866" max="3866" width="7.28515625" style="96" customWidth="1"/>
    <col min="3867" max="3867" width="11.140625" style="96" customWidth="1"/>
    <col min="3868" max="3868" width="11" style="96" customWidth="1"/>
    <col min="3869" max="3869" width="7.140625" style="96" customWidth="1"/>
    <col min="3870" max="3870" width="12.7109375" style="96" customWidth="1"/>
    <col min="3871" max="3871" width="12.28515625" style="96" customWidth="1"/>
    <col min="3872" max="3872" width="12.85546875" style="96" customWidth="1"/>
    <col min="3873" max="3873" width="7.5703125" style="96" customWidth="1"/>
    <col min="3874" max="3874" width="11.28515625" style="96" customWidth="1"/>
    <col min="3875" max="3875" width="11.7109375" style="96" customWidth="1"/>
    <col min="3876" max="3876" width="7.140625" style="96" customWidth="1"/>
    <col min="3877" max="3877" width="8.7109375" style="96" customWidth="1"/>
    <col min="3878" max="3878" width="7.7109375" style="96" customWidth="1"/>
    <col min="3879" max="3879" width="8.28515625" style="96" customWidth="1"/>
    <col min="3880" max="3881" width="8.140625" style="96" customWidth="1"/>
    <col min="3882" max="3883" width="7.5703125" style="96" customWidth="1"/>
    <col min="3884" max="3885" width="8.140625" style="96" customWidth="1"/>
    <col min="3886" max="3886" width="7.7109375" style="96" customWidth="1"/>
    <col min="3887" max="3887" width="8.5703125" style="96" customWidth="1"/>
    <col min="3888" max="3888" width="8" style="96" customWidth="1"/>
    <col min="3889" max="3889" width="8.140625" style="96" customWidth="1"/>
    <col min="3890" max="3890" width="7.5703125" style="96" customWidth="1"/>
    <col min="3891" max="3891" width="8.7109375" style="96" customWidth="1"/>
    <col min="3892" max="3892" width="8.5703125" style="96" customWidth="1"/>
    <col min="3893" max="3893" width="7.28515625" style="96" customWidth="1"/>
    <col min="3894" max="4096" width="9.140625" style="96"/>
    <col min="4097" max="4097" width="6.28515625" style="96" customWidth="1"/>
    <col min="4098" max="4098" width="38" style="96" customWidth="1"/>
    <col min="4099" max="4100" width="12.5703125" style="96" customWidth="1"/>
    <col min="4101" max="4102" width="12.28515625" style="96" customWidth="1"/>
    <col min="4103" max="4103" width="11.140625" style="96" customWidth="1"/>
    <col min="4104" max="4104" width="11.7109375" style="96" customWidth="1"/>
    <col min="4105" max="4105" width="7.140625" style="96" customWidth="1"/>
    <col min="4106" max="4106" width="11.42578125" style="96" customWidth="1"/>
    <col min="4107" max="4107" width="11.85546875" style="96" customWidth="1"/>
    <col min="4108" max="4108" width="6.85546875" style="96" customWidth="1"/>
    <col min="4109" max="4109" width="12.85546875" style="96" customWidth="1"/>
    <col min="4110" max="4111" width="12.7109375" style="96" customWidth="1"/>
    <col min="4112" max="4112" width="7.42578125" style="96" customWidth="1"/>
    <col min="4113" max="4113" width="11.140625" style="96" customWidth="1"/>
    <col min="4114" max="4114" width="11" style="96" customWidth="1"/>
    <col min="4115" max="4115" width="7.28515625" style="96" customWidth="1"/>
    <col min="4116" max="4116" width="12.5703125" style="96" customWidth="1"/>
    <col min="4117" max="4117" width="13.140625" style="96" customWidth="1"/>
    <col min="4118" max="4118" width="11" style="96" customWidth="1"/>
    <col min="4119" max="4119" width="12.42578125" style="96" customWidth="1"/>
    <col min="4120" max="4120" width="11.7109375" style="96" customWidth="1"/>
    <col min="4121" max="4121" width="11.28515625" style="96" customWidth="1"/>
    <col min="4122" max="4122" width="7.28515625" style="96" customWidth="1"/>
    <col min="4123" max="4123" width="11.140625" style="96" customWidth="1"/>
    <col min="4124" max="4124" width="11" style="96" customWidth="1"/>
    <col min="4125" max="4125" width="7.140625" style="96" customWidth="1"/>
    <col min="4126" max="4126" width="12.7109375" style="96" customWidth="1"/>
    <col min="4127" max="4127" width="12.28515625" style="96" customWidth="1"/>
    <col min="4128" max="4128" width="12.85546875" style="96" customWidth="1"/>
    <col min="4129" max="4129" width="7.5703125" style="96" customWidth="1"/>
    <col min="4130" max="4130" width="11.28515625" style="96" customWidth="1"/>
    <col min="4131" max="4131" width="11.7109375" style="96" customWidth="1"/>
    <col min="4132" max="4132" width="7.140625" style="96" customWidth="1"/>
    <col min="4133" max="4133" width="8.7109375" style="96" customWidth="1"/>
    <col min="4134" max="4134" width="7.7109375" style="96" customWidth="1"/>
    <col min="4135" max="4135" width="8.28515625" style="96" customWidth="1"/>
    <col min="4136" max="4137" width="8.140625" style="96" customWidth="1"/>
    <col min="4138" max="4139" width="7.5703125" style="96" customWidth="1"/>
    <col min="4140" max="4141" width="8.140625" style="96" customWidth="1"/>
    <col min="4142" max="4142" width="7.7109375" style="96" customWidth="1"/>
    <col min="4143" max="4143" width="8.5703125" style="96" customWidth="1"/>
    <col min="4144" max="4144" width="8" style="96" customWidth="1"/>
    <col min="4145" max="4145" width="8.140625" style="96" customWidth="1"/>
    <col min="4146" max="4146" width="7.5703125" style="96" customWidth="1"/>
    <col min="4147" max="4147" width="8.7109375" style="96" customWidth="1"/>
    <col min="4148" max="4148" width="8.5703125" style="96" customWidth="1"/>
    <col min="4149" max="4149" width="7.28515625" style="96" customWidth="1"/>
    <col min="4150" max="4352" width="9.140625" style="96"/>
    <col min="4353" max="4353" width="6.28515625" style="96" customWidth="1"/>
    <col min="4354" max="4354" width="38" style="96" customWidth="1"/>
    <col min="4355" max="4356" width="12.5703125" style="96" customWidth="1"/>
    <col min="4357" max="4358" width="12.28515625" style="96" customWidth="1"/>
    <col min="4359" max="4359" width="11.140625" style="96" customWidth="1"/>
    <col min="4360" max="4360" width="11.7109375" style="96" customWidth="1"/>
    <col min="4361" max="4361" width="7.140625" style="96" customWidth="1"/>
    <col min="4362" max="4362" width="11.42578125" style="96" customWidth="1"/>
    <col min="4363" max="4363" width="11.85546875" style="96" customWidth="1"/>
    <col min="4364" max="4364" width="6.85546875" style="96" customWidth="1"/>
    <col min="4365" max="4365" width="12.85546875" style="96" customWidth="1"/>
    <col min="4366" max="4367" width="12.7109375" style="96" customWidth="1"/>
    <col min="4368" max="4368" width="7.42578125" style="96" customWidth="1"/>
    <col min="4369" max="4369" width="11.140625" style="96" customWidth="1"/>
    <col min="4370" max="4370" width="11" style="96" customWidth="1"/>
    <col min="4371" max="4371" width="7.28515625" style="96" customWidth="1"/>
    <col min="4372" max="4372" width="12.5703125" style="96" customWidth="1"/>
    <col min="4373" max="4373" width="13.140625" style="96" customWidth="1"/>
    <col min="4374" max="4374" width="11" style="96" customWidth="1"/>
    <col min="4375" max="4375" width="12.42578125" style="96" customWidth="1"/>
    <col min="4376" max="4376" width="11.7109375" style="96" customWidth="1"/>
    <col min="4377" max="4377" width="11.28515625" style="96" customWidth="1"/>
    <col min="4378" max="4378" width="7.28515625" style="96" customWidth="1"/>
    <col min="4379" max="4379" width="11.140625" style="96" customWidth="1"/>
    <col min="4380" max="4380" width="11" style="96" customWidth="1"/>
    <col min="4381" max="4381" width="7.140625" style="96" customWidth="1"/>
    <col min="4382" max="4382" width="12.7109375" style="96" customWidth="1"/>
    <col min="4383" max="4383" width="12.28515625" style="96" customWidth="1"/>
    <col min="4384" max="4384" width="12.85546875" style="96" customWidth="1"/>
    <col min="4385" max="4385" width="7.5703125" style="96" customWidth="1"/>
    <col min="4386" max="4386" width="11.28515625" style="96" customWidth="1"/>
    <col min="4387" max="4387" width="11.7109375" style="96" customWidth="1"/>
    <col min="4388" max="4388" width="7.140625" style="96" customWidth="1"/>
    <col min="4389" max="4389" width="8.7109375" style="96" customWidth="1"/>
    <col min="4390" max="4390" width="7.7109375" style="96" customWidth="1"/>
    <col min="4391" max="4391" width="8.28515625" style="96" customWidth="1"/>
    <col min="4392" max="4393" width="8.140625" style="96" customWidth="1"/>
    <col min="4394" max="4395" width="7.5703125" style="96" customWidth="1"/>
    <col min="4396" max="4397" width="8.140625" style="96" customWidth="1"/>
    <col min="4398" max="4398" width="7.7109375" style="96" customWidth="1"/>
    <col min="4399" max="4399" width="8.5703125" style="96" customWidth="1"/>
    <col min="4400" max="4400" width="8" style="96" customWidth="1"/>
    <col min="4401" max="4401" width="8.140625" style="96" customWidth="1"/>
    <col min="4402" max="4402" width="7.5703125" style="96" customWidth="1"/>
    <col min="4403" max="4403" width="8.7109375" style="96" customWidth="1"/>
    <col min="4404" max="4404" width="8.5703125" style="96" customWidth="1"/>
    <col min="4405" max="4405" width="7.28515625" style="96" customWidth="1"/>
    <col min="4406" max="4608" width="9.140625" style="96"/>
    <col min="4609" max="4609" width="6.28515625" style="96" customWidth="1"/>
    <col min="4610" max="4610" width="38" style="96" customWidth="1"/>
    <col min="4611" max="4612" width="12.5703125" style="96" customWidth="1"/>
    <col min="4613" max="4614" width="12.28515625" style="96" customWidth="1"/>
    <col min="4615" max="4615" width="11.140625" style="96" customWidth="1"/>
    <col min="4616" max="4616" width="11.7109375" style="96" customWidth="1"/>
    <col min="4617" max="4617" width="7.140625" style="96" customWidth="1"/>
    <col min="4618" max="4618" width="11.42578125" style="96" customWidth="1"/>
    <col min="4619" max="4619" width="11.85546875" style="96" customWidth="1"/>
    <col min="4620" max="4620" width="6.85546875" style="96" customWidth="1"/>
    <col min="4621" max="4621" width="12.85546875" style="96" customWidth="1"/>
    <col min="4622" max="4623" width="12.7109375" style="96" customWidth="1"/>
    <col min="4624" max="4624" width="7.42578125" style="96" customWidth="1"/>
    <col min="4625" max="4625" width="11.140625" style="96" customWidth="1"/>
    <col min="4626" max="4626" width="11" style="96" customWidth="1"/>
    <col min="4627" max="4627" width="7.28515625" style="96" customWidth="1"/>
    <col min="4628" max="4628" width="12.5703125" style="96" customWidth="1"/>
    <col min="4629" max="4629" width="13.140625" style="96" customWidth="1"/>
    <col min="4630" max="4630" width="11" style="96" customWidth="1"/>
    <col min="4631" max="4631" width="12.42578125" style="96" customWidth="1"/>
    <col min="4632" max="4632" width="11.7109375" style="96" customWidth="1"/>
    <col min="4633" max="4633" width="11.28515625" style="96" customWidth="1"/>
    <col min="4634" max="4634" width="7.28515625" style="96" customWidth="1"/>
    <col min="4635" max="4635" width="11.140625" style="96" customWidth="1"/>
    <col min="4636" max="4636" width="11" style="96" customWidth="1"/>
    <col min="4637" max="4637" width="7.140625" style="96" customWidth="1"/>
    <col min="4638" max="4638" width="12.7109375" style="96" customWidth="1"/>
    <col min="4639" max="4639" width="12.28515625" style="96" customWidth="1"/>
    <col min="4640" max="4640" width="12.85546875" style="96" customWidth="1"/>
    <col min="4641" max="4641" width="7.5703125" style="96" customWidth="1"/>
    <col min="4642" max="4642" width="11.28515625" style="96" customWidth="1"/>
    <col min="4643" max="4643" width="11.7109375" style="96" customWidth="1"/>
    <col min="4644" max="4644" width="7.140625" style="96" customWidth="1"/>
    <col min="4645" max="4645" width="8.7109375" style="96" customWidth="1"/>
    <col min="4646" max="4646" width="7.7109375" style="96" customWidth="1"/>
    <col min="4647" max="4647" width="8.28515625" style="96" customWidth="1"/>
    <col min="4648" max="4649" width="8.140625" style="96" customWidth="1"/>
    <col min="4650" max="4651" width="7.5703125" style="96" customWidth="1"/>
    <col min="4652" max="4653" width="8.140625" style="96" customWidth="1"/>
    <col min="4654" max="4654" width="7.7109375" style="96" customWidth="1"/>
    <col min="4655" max="4655" width="8.5703125" style="96" customWidth="1"/>
    <col min="4656" max="4656" width="8" style="96" customWidth="1"/>
    <col min="4657" max="4657" width="8.140625" style="96" customWidth="1"/>
    <col min="4658" max="4658" width="7.5703125" style="96" customWidth="1"/>
    <col min="4659" max="4659" width="8.7109375" style="96" customWidth="1"/>
    <col min="4660" max="4660" width="8.5703125" style="96" customWidth="1"/>
    <col min="4661" max="4661" width="7.28515625" style="96" customWidth="1"/>
    <col min="4662" max="4864" width="9.140625" style="96"/>
    <col min="4865" max="4865" width="6.28515625" style="96" customWidth="1"/>
    <col min="4866" max="4866" width="38" style="96" customWidth="1"/>
    <col min="4867" max="4868" width="12.5703125" style="96" customWidth="1"/>
    <col min="4869" max="4870" width="12.28515625" style="96" customWidth="1"/>
    <col min="4871" max="4871" width="11.140625" style="96" customWidth="1"/>
    <col min="4872" max="4872" width="11.7109375" style="96" customWidth="1"/>
    <col min="4873" max="4873" width="7.140625" style="96" customWidth="1"/>
    <col min="4874" max="4874" width="11.42578125" style="96" customWidth="1"/>
    <col min="4875" max="4875" width="11.85546875" style="96" customWidth="1"/>
    <col min="4876" max="4876" width="6.85546875" style="96" customWidth="1"/>
    <col min="4877" max="4877" width="12.85546875" style="96" customWidth="1"/>
    <col min="4878" max="4879" width="12.7109375" style="96" customWidth="1"/>
    <col min="4880" max="4880" width="7.42578125" style="96" customWidth="1"/>
    <col min="4881" max="4881" width="11.140625" style="96" customWidth="1"/>
    <col min="4882" max="4882" width="11" style="96" customWidth="1"/>
    <col min="4883" max="4883" width="7.28515625" style="96" customWidth="1"/>
    <col min="4884" max="4884" width="12.5703125" style="96" customWidth="1"/>
    <col min="4885" max="4885" width="13.140625" style="96" customWidth="1"/>
    <col min="4886" max="4886" width="11" style="96" customWidth="1"/>
    <col min="4887" max="4887" width="12.42578125" style="96" customWidth="1"/>
    <col min="4888" max="4888" width="11.7109375" style="96" customWidth="1"/>
    <col min="4889" max="4889" width="11.28515625" style="96" customWidth="1"/>
    <col min="4890" max="4890" width="7.28515625" style="96" customWidth="1"/>
    <col min="4891" max="4891" width="11.140625" style="96" customWidth="1"/>
    <col min="4892" max="4892" width="11" style="96" customWidth="1"/>
    <col min="4893" max="4893" width="7.140625" style="96" customWidth="1"/>
    <col min="4894" max="4894" width="12.7109375" style="96" customWidth="1"/>
    <col min="4895" max="4895" width="12.28515625" style="96" customWidth="1"/>
    <col min="4896" max="4896" width="12.85546875" style="96" customWidth="1"/>
    <col min="4897" max="4897" width="7.5703125" style="96" customWidth="1"/>
    <col min="4898" max="4898" width="11.28515625" style="96" customWidth="1"/>
    <col min="4899" max="4899" width="11.7109375" style="96" customWidth="1"/>
    <col min="4900" max="4900" width="7.140625" style="96" customWidth="1"/>
    <col min="4901" max="4901" width="8.7109375" style="96" customWidth="1"/>
    <col min="4902" max="4902" width="7.7109375" style="96" customWidth="1"/>
    <col min="4903" max="4903" width="8.28515625" style="96" customWidth="1"/>
    <col min="4904" max="4905" width="8.140625" style="96" customWidth="1"/>
    <col min="4906" max="4907" width="7.5703125" style="96" customWidth="1"/>
    <col min="4908" max="4909" width="8.140625" style="96" customWidth="1"/>
    <col min="4910" max="4910" width="7.7109375" style="96" customWidth="1"/>
    <col min="4911" max="4911" width="8.5703125" style="96" customWidth="1"/>
    <col min="4912" max="4912" width="8" style="96" customWidth="1"/>
    <col min="4913" max="4913" width="8.140625" style="96" customWidth="1"/>
    <col min="4914" max="4914" width="7.5703125" style="96" customWidth="1"/>
    <col min="4915" max="4915" width="8.7109375" style="96" customWidth="1"/>
    <col min="4916" max="4916" width="8.5703125" style="96" customWidth="1"/>
    <col min="4917" max="4917" width="7.28515625" style="96" customWidth="1"/>
    <col min="4918" max="5120" width="9.140625" style="96"/>
    <col min="5121" max="5121" width="6.28515625" style="96" customWidth="1"/>
    <col min="5122" max="5122" width="38" style="96" customWidth="1"/>
    <col min="5123" max="5124" width="12.5703125" style="96" customWidth="1"/>
    <col min="5125" max="5126" width="12.28515625" style="96" customWidth="1"/>
    <col min="5127" max="5127" width="11.140625" style="96" customWidth="1"/>
    <col min="5128" max="5128" width="11.7109375" style="96" customWidth="1"/>
    <col min="5129" max="5129" width="7.140625" style="96" customWidth="1"/>
    <col min="5130" max="5130" width="11.42578125" style="96" customWidth="1"/>
    <col min="5131" max="5131" width="11.85546875" style="96" customWidth="1"/>
    <col min="5132" max="5132" width="6.85546875" style="96" customWidth="1"/>
    <col min="5133" max="5133" width="12.85546875" style="96" customWidth="1"/>
    <col min="5134" max="5135" width="12.7109375" style="96" customWidth="1"/>
    <col min="5136" max="5136" width="7.42578125" style="96" customWidth="1"/>
    <col min="5137" max="5137" width="11.140625" style="96" customWidth="1"/>
    <col min="5138" max="5138" width="11" style="96" customWidth="1"/>
    <col min="5139" max="5139" width="7.28515625" style="96" customWidth="1"/>
    <col min="5140" max="5140" width="12.5703125" style="96" customWidth="1"/>
    <col min="5141" max="5141" width="13.140625" style="96" customWidth="1"/>
    <col min="5142" max="5142" width="11" style="96" customWidth="1"/>
    <col min="5143" max="5143" width="12.42578125" style="96" customWidth="1"/>
    <col min="5144" max="5144" width="11.7109375" style="96" customWidth="1"/>
    <col min="5145" max="5145" width="11.28515625" style="96" customWidth="1"/>
    <col min="5146" max="5146" width="7.28515625" style="96" customWidth="1"/>
    <col min="5147" max="5147" width="11.140625" style="96" customWidth="1"/>
    <col min="5148" max="5148" width="11" style="96" customWidth="1"/>
    <col min="5149" max="5149" width="7.140625" style="96" customWidth="1"/>
    <col min="5150" max="5150" width="12.7109375" style="96" customWidth="1"/>
    <col min="5151" max="5151" width="12.28515625" style="96" customWidth="1"/>
    <col min="5152" max="5152" width="12.85546875" style="96" customWidth="1"/>
    <col min="5153" max="5153" width="7.5703125" style="96" customWidth="1"/>
    <col min="5154" max="5154" width="11.28515625" style="96" customWidth="1"/>
    <col min="5155" max="5155" width="11.7109375" style="96" customWidth="1"/>
    <col min="5156" max="5156" width="7.140625" style="96" customWidth="1"/>
    <col min="5157" max="5157" width="8.7109375" style="96" customWidth="1"/>
    <col min="5158" max="5158" width="7.7109375" style="96" customWidth="1"/>
    <col min="5159" max="5159" width="8.28515625" style="96" customWidth="1"/>
    <col min="5160" max="5161" width="8.140625" style="96" customWidth="1"/>
    <col min="5162" max="5163" width="7.5703125" style="96" customWidth="1"/>
    <col min="5164" max="5165" width="8.140625" style="96" customWidth="1"/>
    <col min="5166" max="5166" width="7.7109375" style="96" customWidth="1"/>
    <col min="5167" max="5167" width="8.5703125" style="96" customWidth="1"/>
    <col min="5168" max="5168" width="8" style="96" customWidth="1"/>
    <col min="5169" max="5169" width="8.140625" style="96" customWidth="1"/>
    <col min="5170" max="5170" width="7.5703125" style="96" customWidth="1"/>
    <col min="5171" max="5171" width="8.7109375" style="96" customWidth="1"/>
    <col min="5172" max="5172" width="8.5703125" style="96" customWidth="1"/>
    <col min="5173" max="5173" width="7.28515625" style="96" customWidth="1"/>
    <col min="5174" max="5376" width="9.140625" style="96"/>
    <col min="5377" max="5377" width="6.28515625" style="96" customWidth="1"/>
    <col min="5378" max="5378" width="38" style="96" customWidth="1"/>
    <col min="5379" max="5380" width="12.5703125" style="96" customWidth="1"/>
    <col min="5381" max="5382" width="12.28515625" style="96" customWidth="1"/>
    <col min="5383" max="5383" width="11.140625" style="96" customWidth="1"/>
    <col min="5384" max="5384" width="11.7109375" style="96" customWidth="1"/>
    <col min="5385" max="5385" width="7.140625" style="96" customWidth="1"/>
    <col min="5386" max="5386" width="11.42578125" style="96" customWidth="1"/>
    <col min="5387" max="5387" width="11.85546875" style="96" customWidth="1"/>
    <col min="5388" max="5388" width="6.85546875" style="96" customWidth="1"/>
    <col min="5389" max="5389" width="12.85546875" style="96" customWidth="1"/>
    <col min="5390" max="5391" width="12.7109375" style="96" customWidth="1"/>
    <col min="5392" max="5392" width="7.42578125" style="96" customWidth="1"/>
    <col min="5393" max="5393" width="11.140625" style="96" customWidth="1"/>
    <col min="5394" max="5394" width="11" style="96" customWidth="1"/>
    <col min="5395" max="5395" width="7.28515625" style="96" customWidth="1"/>
    <col min="5396" max="5396" width="12.5703125" style="96" customWidth="1"/>
    <col min="5397" max="5397" width="13.140625" style="96" customWidth="1"/>
    <col min="5398" max="5398" width="11" style="96" customWidth="1"/>
    <col min="5399" max="5399" width="12.42578125" style="96" customWidth="1"/>
    <col min="5400" max="5400" width="11.7109375" style="96" customWidth="1"/>
    <col min="5401" max="5401" width="11.28515625" style="96" customWidth="1"/>
    <col min="5402" max="5402" width="7.28515625" style="96" customWidth="1"/>
    <col min="5403" max="5403" width="11.140625" style="96" customWidth="1"/>
    <col min="5404" max="5404" width="11" style="96" customWidth="1"/>
    <col min="5405" max="5405" width="7.140625" style="96" customWidth="1"/>
    <col min="5406" max="5406" width="12.7109375" style="96" customWidth="1"/>
    <col min="5407" max="5407" width="12.28515625" style="96" customWidth="1"/>
    <col min="5408" max="5408" width="12.85546875" style="96" customWidth="1"/>
    <col min="5409" max="5409" width="7.5703125" style="96" customWidth="1"/>
    <col min="5410" max="5410" width="11.28515625" style="96" customWidth="1"/>
    <col min="5411" max="5411" width="11.7109375" style="96" customWidth="1"/>
    <col min="5412" max="5412" width="7.140625" style="96" customWidth="1"/>
    <col min="5413" max="5413" width="8.7109375" style="96" customWidth="1"/>
    <col min="5414" max="5414" width="7.7109375" style="96" customWidth="1"/>
    <col min="5415" max="5415" width="8.28515625" style="96" customWidth="1"/>
    <col min="5416" max="5417" width="8.140625" style="96" customWidth="1"/>
    <col min="5418" max="5419" width="7.5703125" style="96" customWidth="1"/>
    <col min="5420" max="5421" width="8.140625" style="96" customWidth="1"/>
    <col min="5422" max="5422" width="7.7109375" style="96" customWidth="1"/>
    <col min="5423" max="5423" width="8.5703125" style="96" customWidth="1"/>
    <col min="5424" max="5424" width="8" style="96" customWidth="1"/>
    <col min="5425" max="5425" width="8.140625" style="96" customWidth="1"/>
    <col min="5426" max="5426" width="7.5703125" style="96" customWidth="1"/>
    <col min="5427" max="5427" width="8.7109375" style="96" customWidth="1"/>
    <col min="5428" max="5428" width="8.5703125" style="96" customWidth="1"/>
    <col min="5429" max="5429" width="7.28515625" style="96" customWidth="1"/>
    <col min="5430" max="5632" width="9.140625" style="96"/>
    <col min="5633" max="5633" width="6.28515625" style="96" customWidth="1"/>
    <col min="5634" max="5634" width="38" style="96" customWidth="1"/>
    <col min="5635" max="5636" width="12.5703125" style="96" customWidth="1"/>
    <col min="5637" max="5638" width="12.28515625" style="96" customWidth="1"/>
    <col min="5639" max="5639" width="11.140625" style="96" customWidth="1"/>
    <col min="5640" max="5640" width="11.7109375" style="96" customWidth="1"/>
    <col min="5641" max="5641" width="7.140625" style="96" customWidth="1"/>
    <col min="5642" max="5642" width="11.42578125" style="96" customWidth="1"/>
    <col min="5643" max="5643" width="11.85546875" style="96" customWidth="1"/>
    <col min="5644" max="5644" width="6.85546875" style="96" customWidth="1"/>
    <col min="5645" max="5645" width="12.85546875" style="96" customWidth="1"/>
    <col min="5646" max="5647" width="12.7109375" style="96" customWidth="1"/>
    <col min="5648" max="5648" width="7.42578125" style="96" customWidth="1"/>
    <col min="5649" max="5649" width="11.140625" style="96" customWidth="1"/>
    <col min="5650" max="5650" width="11" style="96" customWidth="1"/>
    <col min="5651" max="5651" width="7.28515625" style="96" customWidth="1"/>
    <col min="5652" max="5652" width="12.5703125" style="96" customWidth="1"/>
    <col min="5653" max="5653" width="13.140625" style="96" customWidth="1"/>
    <col min="5654" max="5654" width="11" style="96" customWidth="1"/>
    <col min="5655" max="5655" width="12.42578125" style="96" customWidth="1"/>
    <col min="5656" max="5656" width="11.7109375" style="96" customWidth="1"/>
    <col min="5657" max="5657" width="11.28515625" style="96" customWidth="1"/>
    <col min="5658" max="5658" width="7.28515625" style="96" customWidth="1"/>
    <col min="5659" max="5659" width="11.140625" style="96" customWidth="1"/>
    <col min="5660" max="5660" width="11" style="96" customWidth="1"/>
    <col min="5661" max="5661" width="7.140625" style="96" customWidth="1"/>
    <col min="5662" max="5662" width="12.7109375" style="96" customWidth="1"/>
    <col min="5663" max="5663" width="12.28515625" style="96" customWidth="1"/>
    <col min="5664" max="5664" width="12.85546875" style="96" customWidth="1"/>
    <col min="5665" max="5665" width="7.5703125" style="96" customWidth="1"/>
    <col min="5666" max="5666" width="11.28515625" style="96" customWidth="1"/>
    <col min="5667" max="5667" width="11.7109375" style="96" customWidth="1"/>
    <col min="5668" max="5668" width="7.140625" style="96" customWidth="1"/>
    <col min="5669" max="5669" width="8.7109375" style="96" customWidth="1"/>
    <col min="5670" max="5670" width="7.7109375" style="96" customWidth="1"/>
    <col min="5671" max="5671" width="8.28515625" style="96" customWidth="1"/>
    <col min="5672" max="5673" width="8.140625" style="96" customWidth="1"/>
    <col min="5674" max="5675" width="7.5703125" style="96" customWidth="1"/>
    <col min="5676" max="5677" width="8.140625" style="96" customWidth="1"/>
    <col min="5678" max="5678" width="7.7109375" style="96" customWidth="1"/>
    <col min="5679" max="5679" width="8.5703125" style="96" customWidth="1"/>
    <col min="5680" max="5680" width="8" style="96" customWidth="1"/>
    <col min="5681" max="5681" width="8.140625" style="96" customWidth="1"/>
    <col min="5682" max="5682" width="7.5703125" style="96" customWidth="1"/>
    <col min="5683" max="5683" width="8.7109375" style="96" customWidth="1"/>
    <col min="5684" max="5684" width="8.5703125" style="96" customWidth="1"/>
    <col min="5685" max="5685" width="7.28515625" style="96" customWidth="1"/>
    <col min="5686" max="5888" width="9.140625" style="96"/>
    <col min="5889" max="5889" width="6.28515625" style="96" customWidth="1"/>
    <col min="5890" max="5890" width="38" style="96" customWidth="1"/>
    <col min="5891" max="5892" width="12.5703125" style="96" customWidth="1"/>
    <col min="5893" max="5894" width="12.28515625" style="96" customWidth="1"/>
    <col min="5895" max="5895" width="11.140625" style="96" customWidth="1"/>
    <col min="5896" max="5896" width="11.7109375" style="96" customWidth="1"/>
    <col min="5897" max="5897" width="7.140625" style="96" customWidth="1"/>
    <col min="5898" max="5898" width="11.42578125" style="96" customWidth="1"/>
    <col min="5899" max="5899" width="11.85546875" style="96" customWidth="1"/>
    <col min="5900" max="5900" width="6.85546875" style="96" customWidth="1"/>
    <col min="5901" max="5901" width="12.85546875" style="96" customWidth="1"/>
    <col min="5902" max="5903" width="12.7109375" style="96" customWidth="1"/>
    <col min="5904" max="5904" width="7.42578125" style="96" customWidth="1"/>
    <col min="5905" max="5905" width="11.140625" style="96" customWidth="1"/>
    <col min="5906" max="5906" width="11" style="96" customWidth="1"/>
    <col min="5907" max="5907" width="7.28515625" style="96" customWidth="1"/>
    <col min="5908" max="5908" width="12.5703125" style="96" customWidth="1"/>
    <col min="5909" max="5909" width="13.140625" style="96" customWidth="1"/>
    <col min="5910" max="5910" width="11" style="96" customWidth="1"/>
    <col min="5911" max="5911" width="12.42578125" style="96" customWidth="1"/>
    <col min="5912" max="5912" width="11.7109375" style="96" customWidth="1"/>
    <col min="5913" max="5913" width="11.28515625" style="96" customWidth="1"/>
    <col min="5914" max="5914" width="7.28515625" style="96" customWidth="1"/>
    <col min="5915" max="5915" width="11.140625" style="96" customWidth="1"/>
    <col min="5916" max="5916" width="11" style="96" customWidth="1"/>
    <col min="5917" max="5917" width="7.140625" style="96" customWidth="1"/>
    <col min="5918" max="5918" width="12.7109375" style="96" customWidth="1"/>
    <col min="5919" max="5919" width="12.28515625" style="96" customWidth="1"/>
    <col min="5920" max="5920" width="12.85546875" style="96" customWidth="1"/>
    <col min="5921" max="5921" width="7.5703125" style="96" customWidth="1"/>
    <col min="5922" max="5922" width="11.28515625" style="96" customWidth="1"/>
    <col min="5923" max="5923" width="11.7109375" style="96" customWidth="1"/>
    <col min="5924" max="5924" width="7.140625" style="96" customWidth="1"/>
    <col min="5925" max="5925" width="8.7109375" style="96" customWidth="1"/>
    <col min="5926" max="5926" width="7.7109375" style="96" customWidth="1"/>
    <col min="5927" max="5927" width="8.28515625" style="96" customWidth="1"/>
    <col min="5928" max="5929" width="8.140625" style="96" customWidth="1"/>
    <col min="5930" max="5931" width="7.5703125" style="96" customWidth="1"/>
    <col min="5932" max="5933" width="8.140625" style="96" customWidth="1"/>
    <col min="5934" max="5934" width="7.7109375" style="96" customWidth="1"/>
    <col min="5935" max="5935" width="8.5703125" style="96" customWidth="1"/>
    <col min="5936" max="5936" width="8" style="96" customWidth="1"/>
    <col min="5937" max="5937" width="8.140625" style="96" customWidth="1"/>
    <col min="5938" max="5938" width="7.5703125" style="96" customWidth="1"/>
    <col min="5939" max="5939" width="8.7109375" style="96" customWidth="1"/>
    <col min="5940" max="5940" width="8.5703125" style="96" customWidth="1"/>
    <col min="5941" max="5941" width="7.28515625" style="96" customWidth="1"/>
    <col min="5942" max="6144" width="9.140625" style="96"/>
    <col min="6145" max="6145" width="6.28515625" style="96" customWidth="1"/>
    <col min="6146" max="6146" width="38" style="96" customWidth="1"/>
    <col min="6147" max="6148" width="12.5703125" style="96" customWidth="1"/>
    <col min="6149" max="6150" width="12.28515625" style="96" customWidth="1"/>
    <col min="6151" max="6151" width="11.140625" style="96" customWidth="1"/>
    <col min="6152" max="6152" width="11.7109375" style="96" customWidth="1"/>
    <col min="6153" max="6153" width="7.140625" style="96" customWidth="1"/>
    <col min="6154" max="6154" width="11.42578125" style="96" customWidth="1"/>
    <col min="6155" max="6155" width="11.85546875" style="96" customWidth="1"/>
    <col min="6156" max="6156" width="6.85546875" style="96" customWidth="1"/>
    <col min="6157" max="6157" width="12.85546875" style="96" customWidth="1"/>
    <col min="6158" max="6159" width="12.7109375" style="96" customWidth="1"/>
    <col min="6160" max="6160" width="7.42578125" style="96" customWidth="1"/>
    <col min="6161" max="6161" width="11.140625" style="96" customWidth="1"/>
    <col min="6162" max="6162" width="11" style="96" customWidth="1"/>
    <col min="6163" max="6163" width="7.28515625" style="96" customWidth="1"/>
    <col min="6164" max="6164" width="12.5703125" style="96" customWidth="1"/>
    <col min="6165" max="6165" width="13.140625" style="96" customWidth="1"/>
    <col min="6166" max="6166" width="11" style="96" customWidth="1"/>
    <col min="6167" max="6167" width="12.42578125" style="96" customWidth="1"/>
    <col min="6168" max="6168" width="11.7109375" style="96" customWidth="1"/>
    <col min="6169" max="6169" width="11.28515625" style="96" customWidth="1"/>
    <col min="6170" max="6170" width="7.28515625" style="96" customWidth="1"/>
    <col min="6171" max="6171" width="11.140625" style="96" customWidth="1"/>
    <col min="6172" max="6172" width="11" style="96" customWidth="1"/>
    <col min="6173" max="6173" width="7.140625" style="96" customWidth="1"/>
    <col min="6174" max="6174" width="12.7109375" style="96" customWidth="1"/>
    <col min="6175" max="6175" width="12.28515625" style="96" customWidth="1"/>
    <col min="6176" max="6176" width="12.85546875" style="96" customWidth="1"/>
    <col min="6177" max="6177" width="7.5703125" style="96" customWidth="1"/>
    <col min="6178" max="6178" width="11.28515625" style="96" customWidth="1"/>
    <col min="6179" max="6179" width="11.7109375" style="96" customWidth="1"/>
    <col min="6180" max="6180" width="7.140625" style="96" customWidth="1"/>
    <col min="6181" max="6181" width="8.7109375" style="96" customWidth="1"/>
    <col min="6182" max="6182" width="7.7109375" style="96" customWidth="1"/>
    <col min="6183" max="6183" width="8.28515625" style="96" customWidth="1"/>
    <col min="6184" max="6185" width="8.140625" style="96" customWidth="1"/>
    <col min="6186" max="6187" width="7.5703125" style="96" customWidth="1"/>
    <col min="6188" max="6189" width="8.140625" style="96" customWidth="1"/>
    <col min="6190" max="6190" width="7.7109375" style="96" customWidth="1"/>
    <col min="6191" max="6191" width="8.5703125" style="96" customWidth="1"/>
    <col min="6192" max="6192" width="8" style="96" customWidth="1"/>
    <col min="6193" max="6193" width="8.140625" style="96" customWidth="1"/>
    <col min="6194" max="6194" width="7.5703125" style="96" customWidth="1"/>
    <col min="6195" max="6195" width="8.7109375" style="96" customWidth="1"/>
    <col min="6196" max="6196" width="8.5703125" style="96" customWidth="1"/>
    <col min="6197" max="6197" width="7.28515625" style="96" customWidth="1"/>
    <col min="6198" max="6400" width="9.140625" style="96"/>
    <col min="6401" max="6401" width="6.28515625" style="96" customWidth="1"/>
    <col min="6402" max="6402" width="38" style="96" customWidth="1"/>
    <col min="6403" max="6404" width="12.5703125" style="96" customWidth="1"/>
    <col min="6405" max="6406" width="12.28515625" style="96" customWidth="1"/>
    <col min="6407" max="6407" width="11.140625" style="96" customWidth="1"/>
    <col min="6408" max="6408" width="11.7109375" style="96" customWidth="1"/>
    <col min="6409" max="6409" width="7.140625" style="96" customWidth="1"/>
    <col min="6410" max="6410" width="11.42578125" style="96" customWidth="1"/>
    <col min="6411" max="6411" width="11.85546875" style="96" customWidth="1"/>
    <col min="6412" max="6412" width="6.85546875" style="96" customWidth="1"/>
    <col min="6413" max="6413" width="12.85546875" style="96" customWidth="1"/>
    <col min="6414" max="6415" width="12.7109375" style="96" customWidth="1"/>
    <col min="6416" max="6416" width="7.42578125" style="96" customWidth="1"/>
    <col min="6417" max="6417" width="11.140625" style="96" customWidth="1"/>
    <col min="6418" max="6418" width="11" style="96" customWidth="1"/>
    <col min="6419" max="6419" width="7.28515625" style="96" customWidth="1"/>
    <col min="6420" max="6420" width="12.5703125" style="96" customWidth="1"/>
    <col min="6421" max="6421" width="13.140625" style="96" customWidth="1"/>
    <col min="6422" max="6422" width="11" style="96" customWidth="1"/>
    <col min="6423" max="6423" width="12.42578125" style="96" customWidth="1"/>
    <col min="6424" max="6424" width="11.7109375" style="96" customWidth="1"/>
    <col min="6425" max="6425" width="11.28515625" style="96" customWidth="1"/>
    <col min="6426" max="6426" width="7.28515625" style="96" customWidth="1"/>
    <col min="6427" max="6427" width="11.140625" style="96" customWidth="1"/>
    <col min="6428" max="6428" width="11" style="96" customWidth="1"/>
    <col min="6429" max="6429" width="7.140625" style="96" customWidth="1"/>
    <col min="6430" max="6430" width="12.7109375" style="96" customWidth="1"/>
    <col min="6431" max="6431" width="12.28515625" style="96" customWidth="1"/>
    <col min="6432" max="6432" width="12.85546875" style="96" customWidth="1"/>
    <col min="6433" max="6433" width="7.5703125" style="96" customWidth="1"/>
    <col min="6434" max="6434" width="11.28515625" style="96" customWidth="1"/>
    <col min="6435" max="6435" width="11.7109375" style="96" customWidth="1"/>
    <col min="6436" max="6436" width="7.140625" style="96" customWidth="1"/>
    <col min="6437" max="6437" width="8.7109375" style="96" customWidth="1"/>
    <col min="6438" max="6438" width="7.7109375" style="96" customWidth="1"/>
    <col min="6439" max="6439" width="8.28515625" style="96" customWidth="1"/>
    <col min="6440" max="6441" width="8.140625" style="96" customWidth="1"/>
    <col min="6442" max="6443" width="7.5703125" style="96" customWidth="1"/>
    <col min="6444" max="6445" width="8.140625" style="96" customWidth="1"/>
    <col min="6446" max="6446" width="7.7109375" style="96" customWidth="1"/>
    <col min="6447" max="6447" width="8.5703125" style="96" customWidth="1"/>
    <col min="6448" max="6448" width="8" style="96" customWidth="1"/>
    <col min="6449" max="6449" width="8.140625" style="96" customWidth="1"/>
    <col min="6450" max="6450" width="7.5703125" style="96" customWidth="1"/>
    <col min="6451" max="6451" width="8.7109375" style="96" customWidth="1"/>
    <col min="6452" max="6452" width="8.5703125" style="96" customWidth="1"/>
    <col min="6453" max="6453" width="7.28515625" style="96" customWidth="1"/>
    <col min="6454" max="6656" width="9.140625" style="96"/>
    <col min="6657" max="6657" width="6.28515625" style="96" customWidth="1"/>
    <col min="6658" max="6658" width="38" style="96" customWidth="1"/>
    <col min="6659" max="6660" width="12.5703125" style="96" customWidth="1"/>
    <col min="6661" max="6662" width="12.28515625" style="96" customWidth="1"/>
    <col min="6663" max="6663" width="11.140625" style="96" customWidth="1"/>
    <col min="6664" max="6664" width="11.7109375" style="96" customWidth="1"/>
    <col min="6665" max="6665" width="7.140625" style="96" customWidth="1"/>
    <col min="6666" max="6666" width="11.42578125" style="96" customWidth="1"/>
    <col min="6667" max="6667" width="11.85546875" style="96" customWidth="1"/>
    <col min="6668" max="6668" width="6.85546875" style="96" customWidth="1"/>
    <col min="6669" max="6669" width="12.85546875" style="96" customWidth="1"/>
    <col min="6670" max="6671" width="12.7109375" style="96" customWidth="1"/>
    <col min="6672" max="6672" width="7.42578125" style="96" customWidth="1"/>
    <col min="6673" max="6673" width="11.140625" style="96" customWidth="1"/>
    <col min="6674" max="6674" width="11" style="96" customWidth="1"/>
    <col min="6675" max="6675" width="7.28515625" style="96" customWidth="1"/>
    <col min="6676" max="6676" width="12.5703125" style="96" customWidth="1"/>
    <col min="6677" max="6677" width="13.140625" style="96" customWidth="1"/>
    <col min="6678" max="6678" width="11" style="96" customWidth="1"/>
    <col min="6679" max="6679" width="12.42578125" style="96" customWidth="1"/>
    <col min="6680" max="6680" width="11.7109375" style="96" customWidth="1"/>
    <col min="6681" max="6681" width="11.28515625" style="96" customWidth="1"/>
    <col min="6682" max="6682" width="7.28515625" style="96" customWidth="1"/>
    <col min="6683" max="6683" width="11.140625" style="96" customWidth="1"/>
    <col min="6684" max="6684" width="11" style="96" customWidth="1"/>
    <col min="6685" max="6685" width="7.140625" style="96" customWidth="1"/>
    <col min="6686" max="6686" width="12.7109375" style="96" customWidth="1"/>
    <col min="6687" max="6687" width="12.28515625" style="96" customWidth="1"/>
    <col min="6688" max="6688" width="12.85546875" style="96" customWidth="1"/>
    <col min="6689" max="6689" width="7.5703125" style="96" customWidth="1"/>
    <col min="6690" max="6690" width="11.28515625" style="96" customWidth="1"/>
    <col min="6691" max="6691" width="11.7109375" style="96" customWidth="1"/>
    <col min="6692" max="6692" width="7.140625" style="96" customWidth="1"/>
    <col min="6693" max="6693" width="8.7109375" style="96" customWidth="1"/>
    <col min="6694" max="6694" width="7.7109375" style="96" customWidth="1"/>
    <col min="6695" max="6695" width="8.28515625" style="96" customWidth="1"/>
    <col min="6696" max="6697" width="8.140625" style="96" customWidth="1"/>
    <col min="6698" max="6699" width="7.5703125" style="96" customWidth="1"/>
    <col min="6700" max="6701" width="8.140625" style="96" customWidth="1"/>
    <col min="6702" max="6702" width="7.7109375" style="96" customWidth="1"/>
    <col min="6703" max="6703" width="8.5703125" style="96" customWidth="1"/>
    <col min="6704" max="6704" width="8" style="96" customWidth="1"/>
    <col min="6705" max="6705" width="8.140625" style="96" customWidth="1"/>
    <col min="6706" max="6706" width="7.5703125" style="96" customWidth="1"/>
    <col min="6707" max="6707" width="8.7109375" style="96" customWidth="1"/>
    <col min="6708" max="6708" width="8.5703125" style="96" customWidth="1"/>
    <col min="6709" max="6709" width="7.28515625" style="96" customWidth="1"/>
    <col min="6710" max="6912" width="9.140625" style="96"/>
    <col min="6913" max="6913" width="6.28515625" style="96" customWidth="1"/>
    <col min="6914" max="6914" width="38" style="96" customWidth="1"/>
    <col min="6915" max="6916" width="12.5703125" style="96" customWidth="1"/>
    <col min="6917" max="6918" width="12.28515625" style="96" customWidth="1"/>
    <col min="6919" max="6919" width="11.140625" style="96" customWidth="1"/>
    <col min="6920" max="6920" width="11.7109375" style="96" customWidth="1"/>
    <col min="6921" max="6921" width="7.140625" style="96" customWidth="1"/>
    <col min="6922" max="6922" width="11.42578125" style="96" customWidth="1"/>
    <col min="6923" max="6923" width="11.85546875" style="96" customWidth="1"/>
    <col min="6924" max="6924" width="6.85546875" style="96" customWidth="1"/>
    <col min="6925" max="6925" width="12.85546875" style="96" customWidth="1"/>
    <col min="6926" max="6927" width="12.7109375" style="96" customWidth="1"/>
    <col min="6928" max="6928" width="7.42578125" style="96" customWidth="1"/>
    <col min="6929" max="6929" width="11.140625" style="96" customWidth="1"/>
    <col min="6930" max="6930" width="11" style="96" customWidth="1"/>
    <col min="6931" max="6931" width="7.28515625" style="96" customWidth="1"/>
    <col min="6932" max="6932" width="12.5703125" style="96" customWidth="1"/>
    <col min="6933" max="6933" width="13.140625" style="96" customWidth="1"/>
    <col min="6934" max="6934" width="11" style="96" customWidth="1"/>
    <col min="6935" max="6935" width="12.42578125" style="96" customWidth="1"/>
    <col min="6936" max="6936" width="11.7109375" style="96" customWidth="1"/>
    <col min="6937" max="6937" width="11.28515625" style="96" customWidth="1"/>
    <col min="6938" max="6938" width="7.28515625" style="96" customWidth="1"/>
    <col min="6939" max="6939" width="11.140625" style="96" customWidth="1"/>
    <col min="6940" max="6940" width="11" style="96" customWidth="1"/>
    <col min="6941" max="6941" width="7.140625" style="96" customWidth="1"/>
    <col min="6942" max="6942" width="12.7109375" style="96" customWidth="1"/>
    <col min="6943" max="6943" width="12.28515625" style="96" customWidth="1"/>
    <col min="6944" max="6944" width="12.85546875" style="96" customWidth="1"/>
    <col min="6945" max="6945" width="7.5703125" style="96" customWidth="1"/>
    <col min="6946" max="6946" width="11.28515625" style="96" customWidth="1"/>
    <col min="6947" max="6947" width="11.7109375" style="96" customWidth="1"/>
    <col min="6948" max="6948" width="7.140625" style="96" customWidth="1"/>
    <col min="6949" max="6949" width="8.7109375" style="96" customWidth="1"/>
    <col min="6950" max="6950" width="7.7109375" style="96" customWidth="1"/>
    <col min="6951" max="6951" width="8.28515625" style="96" customWidth="1"/>
    <col min="6952" max="6953" width="8.140625" style="96" customWidth="1"/>
    <col min="6954" max="6955" width="7.5703125" style="96" customWidth="1"/>
    <col min="6956" max="6957" width="8.140625" style="96" customWidth="1"/>
    <col min="6958" max="6958" width="7.7109375" style="96" customWidth="1"/>
    <col min="6959" max="6959" width="8.5703125" style="96" customWidth="1"/>
    <col min="6960" max="6960" width="8" style="96" customWidth="1"/>
    <col min="6961" max="6961" width="8.140625" style="96" customWidth="1"/>
    <col min="6962" max="6962" width="7.5703125" style="96" customWidth="1"/>
    <col min="6963" max="6963" width="8.7109375" style="96" customWidth="1"/>
    <col min="6964" max="6964" width="8.5703125" style="96" customWidth="1"/>
    <col min="6965" max="6965" width="7.28515625" style="96" customWidth="1"/>
    <col min="6966" max="7168" width="9.140625" style="96"/>
    <col min="7169" max="7169" width="6.28515625" style="96" customWidth="1"/>
    <col min="7170" max="7170" width="38" style="96" customWidth="1"/>
    <col min="7171" max="7172" width="12.5703125" style="96" customWidth="1"/>
    <col min="7173" max="7174" width="12.28515625" style="96" customWidth="1"/>
    <col min="7175" max="7175" width="11.140625" style="96" customWidth="1"/>
    <col min="7176" max="7176" width="11.7109375" style="96" customWidth="1"/>
    <col min="7177" max="7177" width="7.140625" style="96" customWidth="1"/>
    <col min="7178" max="7178" width="11.42578125" style="96" customWidth="1"/>
    <col min="7179" max="7179" width="11.85546875" style="96" customWidth="1"/>
    <col min="7180" max="7180" width="6.85546875" style="96" customWidth="1"/>
    <col min="7181" max="7181" width="12.85546875" style="96" customWidth="1"/>
    <col min="7182" max="7183" width="12.7109375" style="96" customWidth="1"/>
    <col min="7184" max="7184" width="7.42578125" style="96" customWidth="1"/>
    <col min="7185" max="7185" width="11.140625" style="96" customWidth="1"/>
    <col min="7186" max="7186" width="11" style="96" customWidth="1"/>
    <col min="7187" max="7187" width="7.28515625" style="96" customWidth="1"/>
    <col min="7188" max="7188" width="12.5703125" style="96" customWidth="1"/>
    <col min="7189" max="7189" width="13.140625" style="96" customWidth="1"/>
    <col min="7190" max="7190" width="11" style="96" customWidth="1"/>
    <col min="7191" max="7191" width="12.42578125" style="96" customWidth="1"/>
    <col min="7192" max="7192" width="11.7109375" style="96" customWidth="1"/>
    <col min="7193" max="7193" width="11.28515625" style="96" customWidth="1"/>
    <col min="7194" max="7194" width="7.28515625" style="96" customWidth="1"/>
    <col min="7195" max="7195" width="11.140625" style="96" customWidth="1"/>
    <col min="7196" max="7196" width="11" style="96" customWidth="1"/>
    <col min="7197" max="7197" width="7.140625" style="96" customWidth="1"/>
    <col min="7198" max="7198" width="12.7109375" style="96" customWidth="1"/>
    <col min="7199" max="7199" width="12.28515625" style="96" customWidth="1"/>
    <col min="7200" max="7200" width="12.85546875" style="96" customWidth="1"/>
    <col min="7201" max="7201" width="7.5703125" style="96" customWidth="1"/>
    <col min="7202" max="7202" width="11.28515625" style="96" customWidth="1"/>
    <col min="7203" max="7203" width="11.7109375" style="96" customWidth="1"/>
    <col min="7204" max="7204" width="7.140625" style="96" customWidth="1"/>
    <col min="7205" max="7205" width="8.7109375" style="96" customWidth="1"/>
    <col min="7206" max="7206" width="7.7109375" style="96" customWidth="1"/>
    <col min="7207" max="7207" width="8.28515625" style="96" customWidth="1"/>
    <col min="7208" max="7209" width="8.140625" style="96" customWidth="1"/>
    <col min="7210" max="7211" width="7.5703125" style="96" customWidth="1"/>
    <col min="7212" max="7213" width="8.140625" style="96" customWidth="1"/>
    <col min="7214" max="7214" width="7.7109375" style="96" customWidth="1"/>
    <col min="7215" max="7215" width="8.5703125" style="96" customWidth="1"/>
    <col min="7216" max="7216" width="8" style="96" customWidth="1"/>
    <col min="7217" max="7217" width="8.140625" style="96" customWidth="1"/>
    <col min="7218" max="7218" width="7.5703125" style="96" customWidth="1"/>
    <col min="7219" max="7219" width="8.7109375" style="96" customWidth="1"/>
    <col min="7220" max="7220" width="8.5703125" style="96" customWidth="1"/>
    <col min="7221" max="7221" width="7.28515625" style="96" customWidth="1"/>
    <col min="7222" max="7424" width="9.140625" style="96"/>
    <col min="7425" max="7425" width="6.28515625" style="96" customWidth="1"/>
    <col min="7426" max="7426" width="38" style="96" customWidth="1"/>
    <col min="7427" max="7428" width="12.5703125" style="96" customWidth="1"/>
    <col min="7429" max="7430" width="12.28515625" style="96" customWidth="1"/>
    <col min="7431" max="7431" width="11.140625" style="96" customWidth="1"/>
    <col min="7432" max="7432" width="11.7109375" style="96" customWidth="1"/>
    <col min="7433" max="7433" width="7.140625" style="96" customWidth="1"/>
    <col min="7434" max="7434" width="11.42578125" style="96" customWidth="1"/>
    <col min="7435" max="7435" width="11.85546875" style="96" customWidth="1"/>
    <col min="7436" max="7436" width="6.85546875" style="96" customWidth="1"/>
    <col min="7437" max="7437" width="12.85546875" style="96" customWidth="1"/>
    <col min="7438" max="7439" width="12.7109375" style="96" customWidth="1"/>
    <col min="7440" max="7440" width="7.42578125" style="96" customWidth="1"/>
    <col min="7441" max="7441" width="11.140625" style="96" customWidth="1"/>
    <col min="7442" max="7442" width="11" style="96" customWidth="1"/>
    <col min="7443" max="7443" width="7.28515625" style="96" customWidth="1"/>
    <col min="7444" max="7444" width="12.5703125" style="96" customWidth="1"/>
    <col min="7445" max="7445" width="13.140625" style="96" customWidth="1"/>
    <col min="7446" max="7446" width="11" style="96" customWidth="1"/>
    <col min="7447" max="7447" width="12.42578125" style="96" customWidth="1"/>
    <col min="7448" max="7448" width="11.7109375" style="96" customWidth="1"/>
    <col min="7449" max="7449" width="11.28515625" style="96" customWidth="1"/>
    <col min="7450" max="7450" width="7.28515625" style="96" customWidth="1"/>
    <col min="7451" max="7451" width="11.140625" style="96" customWidth="1"/>
    <col min="7452" max="7452" width="11" style="96" customWidth="1"/>
    <col min="7453" max="7453" width="7.140625" style="96" customWidth="1"/>
    <col min="7454" max="7454" width="12.7109375" style="96" customWidth="1"/>
    <col min="7455" max="7455" width="12.28515625" style="96" customWidth="1"/>
    <col min="7456" max="7456" width="12.85546875" style="96" customWidth="1"/>
    <col min="7457" max="7457" width="7.5703125" style="96" customWidth="1"/>
    <col min="7458" max="7458" width="11.28515625" style="96" customWidth="1"/>
    <col min="7459" max="7459" width="11.7109375" style="96" customWidth="1"/>
    <col min="7460" max="7460" width="7.140625" style="96" customWidth="1"/>
    <col min="7461" max="7461" width="8.7109375" style="96" customWidth="1"/>
    <col min="7462" max="7462" width="7.7109375" style="96" customWidth="1"/>
    <col min="7463" max="7463" width="8.28515625" style="96" customWidth="1"/>
    <col min="7464" max="7465" width="8.140625" style="96" customWidth="1"/>
    <col min="7466" max="7467" width="7.5703125" style="96" customWidth="1"/>
    <col min="7468" max="7469" width="8.140625" style="96" customWidth="1"/>
    <col min="7470" max="7470" width="7.7109375" style="96" customWidth="1"/>
    <col min="7471" max="7471" width="8.5703125" style="96" customWidth="1"/>
    <col min="7472" max="7472" width="8" style="96" customWidth="1"/>
    <col min="7473" max="7473" width="8.140625" style="96" customWidth="1"/>
    <col min="7474" max="7474" width="7.5703125" style="96" customWidth="1"/>
    <col min="7475" max="7475" width="8.7109375" style="96" customWidth="1"/>
    <col min="7476" max="7476" width="8.5703125" style="96" customWidth="1"/>
    <col min="7477" max="7477" width="7.28515625" style="96" customWidth="1"/>
    <col min="7478" max="7680" width="9.140625" style="96"/>
    <col min="7681" max="7681" width="6.28515625" style="96" customWidth="1"/>
    <col min="7682" max="7682" width="38" style="96" customWidth="1"/>
    <col min="7683" max="7684" width="12.5703125" style="96" customWidth="1"/>
    <col min="7685" max="7686" width="12.28515625" style="96" customWidth="1"/>
    <col min="7687" max="7687" width="11.140625" style="96" customWidth="1"/>
    <col min="7688" max="7688" width="11.7109375" style="96" customWidth="1"/>
    <col min="7689" max="7689" width="7.140625" style="96" customWidth="1"/>
    <col min="7690" max="7690" width="11.42578125" style="96" customWidth="1"/>
    <col min="7691" max="7691" width="11.85546875" style="96" customWidth="1"/>
    <col min="7692" max="7692" width="6.85546875" style="96" customWidth="1"/>
    <col min="7693" max="7693" width="12.85546875" style="96" customWidth="1"/>
    <col min="7694" max="7695" width="12.7109375" style="96" customWidth="1"/>
    <col min="7696" max="7696" width="7.42578125" style="96" customWidth="1"/>
    <col min="7697" max="7697" width="11.140625" style="96" customWidth="1"/>
    <col min="7698" max="7698" width="11" style="96" customWidth="1"/>
    <col min="7699" max="7699" width="7.28515625" style="96" customWidth="1"/>
    <col min="7700" max="7700" width="12.5703125" style="96" customWidth="1"/>
    <col min="7701" max="7701" width="13.140625" style="96" customWidth="1"/>
    <col min="7702" max="7702" width="11" style="96" customWidth="1"/>
    <col min="7703" max="7703" width="12.42578125" style="96" customWidth="1"/>
    <col min="7704" max="7704" width="11.7109375" style="96" customWidth="1"/>
    <col min="7705" max="7705" width="11.28515625" style="96" customWidth="1"/>
    <col min="7706" max="7706" width="7.28515625" style="96" customWidth="1"/>
    <col min="7707" max="7707" width="11.140625" style="96" customWidth="1"/>
    <col min="7708" max="7708" width="11" style="96" customWidth="1"/>
    <col min="7709" max="7709" width="7.140625" style="96" customWidth="1"/>
    <col min="7710" max="7710" width="12.7109375" style="96" customWidth="1"/>
    <col min="7711" max="7711" width="12.28515625" style="96" customWidth="1"/>
    <col min="7712" max="7712" width="12.85546875" style="96" customWidth="1"/>
    <col min="7713" max="7713" width="7.5703125" style="96" customWidth="1"/>
    <col min="7714" max="7714" width="11.28515625" style="96" customWidth="1"/>
    <col min="7715" max="7715" width="11.7109375" style="96" customWidth="1"/>
    <col min="7716" max="7716" width="7.140625" style="96" customWidth="1"/>
    <col min="7717" max="7717" width="8.7109375" style="96" customWidth="1"/>
    <col min="7718" max="7718" width="7.7109375" style="96" customWidth="1"/>
    <col min="7719" max="7719" width="8.28515625" style="96" customWidth="1"/>
    <col min="7720" max="7721" width="8.140625" style="96" customWidth="1"/>
    <col min="7722" max="7723" width="7.5703125" style="96" customWidth="1"/>
    <col min="7724" max="7725" width="8.140625" style="96" customWidth="1"/>
    <col min="7726" max="7726" width="7.7109375" style="96" customWidth="1"/>
    <col min="7727" max="7727" width="8.5703125" style="96" customWidth="1"/>
    <col min="7728" max="7728" width="8" style="96" customWidth="1"/>
    <col min="7729" max="7729" width="8.140625" style="96" customWidth="1"/>
    <col min="7730" max="7730" width="7.5703125" style="96" customWidth="1"/>
    <col min="7731" max="7731" width="8.7109375" style="96" customWidth="1"/>
    <col min="7732" max="7732" width="8.5703125" style="96" customWidth="1"/>
    <col min="7733" max="7733" width="7.28515625" style="96" customWidth="1"/>
    <col min="7734" max="7936" width="9.140625" style="96"/>
    <col min="7937" max="7937" width="6.28515625" style="96" customWidth="1"/>
    <col min="7938" max="7938" width="38" style="96" customWidth="1"/>
    <col min="7939" max="7940" width="12.5703125" style="96" customWidth="1"/>
    <col min="7941" max="7942" width="12.28515625" style="96" customWidth="1"/>
    <col min="7943" max="7943" width="11.140625" style="96" customWidth="1"/>
    <col min="7944" max="7944" width="11.7109375" style="96" customWidth="1"/>
    <col min="7945" max="7945" width="7.140625" style="96" customWidth="1"/>
    <col min="7946" max="7946" width="11.42578125" style="96" customWidth="1"/>
    <col min="7947" max="7947" width="11.85546875" style="96" customWidth="1"/>
    <col min="7948" max="7948" width="6.85546875" style="96" customWidth="1"/>
    <col min="7949" max="7949" width="12.85546875" style="96" customWidth="1"/>
    <col min="7950" max="7951" width="12.7109375" style="96" customWidth="1"/>
    <col min="7952" max="7952" width="7.42578125" style="96" customWidth="1"/>
    <col min="7953" max="7953" width="11.140625" style="96" customWidth="1"/>
    <col min="7954" max="7954" width="11" style="96" customWidth="1"/>
    <col min="7955" max="7955" width="7.28515625" style="96" customWidth="1"/>
    <col min="7956" max="7956" width="12.5703125" style="96" customWidth="1"/>
    <col min="7957" max="7957" width="13.140625" style="96" customWidth="1"/>
    <col min="7958" max="7958" width="11" style="96" customWidth="1"/>
    <col min="7959" max="7959" width="12.42578125" style="96" customWidth="1"/>
    <col min="7960" max="7960" width="11.7109375" style="96" customWidth="1"/>
    <col min="7961" max="7961" width="11.28515625" style="96" customWidth="1"/>
    <col min="7962" max="7962" width="7.28515625" style="96" customWidth="1"/>
    <col min="7963" max="7963" width="11.140625" style="96" customWidth="1"/>
    <col min="7964" max="7964" width="11" style="96" customWidth="1"/>
    <col min="7965" max="7965" width="7.140625" style="96" customWidth="1"/>
    <col min="7966" max="7966" width="12.7109375" style="96" customWidth="1"/>
    <col min="7967" max="7967" width="12.28515625" style="96" customWidth="1"/>
    <col min="7968" max="7968" width="12.85546875" style="96" customWidth="1"/>
    <col min="7969" max="7969" width="7.5703125" style="96" customWidth="1"/>
    <col min="7970" max="7970" width="11.28515625" style="96" customWidth="1"/>
    <col min="7971" max="7971" width="11.7109375" style="96" customWidth="1"/>
    <col min="7972" max="7972" width="7.140625" style="96" customWidth="1"/>
    <col min="7973" max="7973" width="8.7109375" style="96" customWidth="1"/>
    <col min="7974" max="7974" width="7.7109375" style="96" customWidth="1"/>
    <col min="7975" max="7975" width="8.28515625" style="96" customWidth="1"/>
    <col min="7976" max="7977" width="8.140625" style="96" customWidth="1"/>
    <col min="7978" max="7979" width="7.5703125" style="96" customWidth="1"/>
    <col min="7980" max="7981" width="8.140625" style="96" customWidth="1"/>
    <col min="7982" max="7982" width="7.7109375" style="96" customWidth="1"/>
    <col min="7983" max="7983" width="8.5703125" style="96" customWidth="1"/>
    <col min="7984" max="7984" width="8" style="96" customWidth="1"/>
    <col min="7985" max="7985" width="8.140625" style="96" customWidth="1"/>
    <col min="7986" max="7986" width="7.5703125" style="96" customWidth="1"/>
    <col min="7987" max="7987" width="8.7109375" style="96" customWidth="1"/>
    <col min="7988" max="7988" width="8.5703125" style="96" customWidth="1"/>
    <col min="7989" max="7989" width="7.28515625" style="96" customWidth="1"/>
    <col min="7990" max="8192" width="9.140625" style="96"/>
    <col min="8193" max="8193" width="6.28515625" style="96" customWidth="1"/>
    <col min="8194" max="8194" width="38" style="96" customWidth="1"/>
    <col min="8195" max="8196" width="12.5703125" style="96" customWidth="1"/>
    <col min="8197" max="8198" width="12.28515625" style="96" customWidth="1"/>
    <col min="8199" max="8199" width="11.140625" style="96" customWidth="1"/>
    <col min="8200" max="8200" width="11.7109375" style="96" customWidth="1"/>
    <col min="8201" max="8201" width="7.140625" style="96" customWidth="1"/>
    <col min="8202" max="8202" width="11.42578125" style="96" customWidth="1"/>
    <col min="8203" max="8203" width="11.85546875" style="96" customWidth="1"/>
    <col min="8204" max="8204" width="6.85546875" style="96" customWidth="1"/>
    <col min="8205" max="8205" width="12.85546875" style="96" customWidth="1"/>
    <col min="8206" max="8207" width="12.7109375" style="96" customWidth="1"/>
    <col min="8208" max="8208" width="7.42578125" style="96" customWidth="1"/>
    <col min="8209" max="8209" width="11.140625" style="96" customWidth="1"/>
    <col min="8210" max="8210" width="11" style="96" customWidth="1"/>
    <col min="8211" max="8211" width="7.28515625" style="96" customWidth="1"/>
    <col min="8212" max="8212" width="12.5703125" style="96" customWidth="1"/>
    <col min="8213" max="8213" width="13.140625" style="96" customWidth="1"/>
    <col min="8214" max="8214" width="11" style="96" customWidth="1"/>
    <col min="8215" max="8215" width="12.42578125" style="96" customWidth="1"/>
    <col min="8216" max="8216" width="11.7109375" style="96" customWidth="1"/>
    <col min="8217" max="8217" width="11.28515625" style="96" customWidth="1"/>
    <col min="8218" max="8218" width="7.28515625" style="96" customWidth="1"/>
    <col min="8219" max="8219" width="11.140625" style="96" customWidth="1"/>
    <col min="8220" max="8220" width="11" style="96" customWidth="1"/>
    <col min="8221" max="8221" width="7.140625" style="96" customWidth="1"/>
    <col min="8222" max="8222" width="12.7109375" style="96" customWidth="1"/>
    <col min="8223" max="8223" width="12.28515625" style="96" customWidth="1"/>
    <col min="8224" max="8224" width="12.85546875" style="96" customWidth="1"/>
    <col min="8225" max="8225" width="7.5703125" style="96" customWidth="1"/>
    <col min="8226" max="8226" width="11.28515625" style="96" customWidth="1"/>
    <col min="8227" max="8227" width="11.7109375" style="96" customWidth="1"/>
    <col min="8228" max="8228" width="7.140625" style="96" customWidth="1"/>
    <col min="8229" max="8229" width="8.7109375" style="96" customWidth="1"/>
    <col min="8230" max="8230" width="7.7109375" style="96" customWidth="1"/>
    <col min="8231" max="8231" width="8.28515625" style="96" customWidth="1"/>
    <col min="8232" max="8233" width="8.140625" style="96" customWidth="1"/>
    <col min="8234" max="8235" width="7.5703125" style="96" customWidth="1"/>
    <col min="8236" max="8237" width="8.140625" style="96" customWidth="1"/>
    <col min="8238" max="8238" width="7.7109375" style="96" customWidth="1"/>
    <col min="8239" max="8239" width="8.5703125" style="96" customWidth="1"/>
    <col min="8240" max="8240" width="8" style="96" customWidth="1"/>
    <col min="8241" max="8241" width="8.140625" style="96" customWidth="1"/>
    <col min="8242" max="8242" width="7.5703125" style="96" customWidth="1"/>
    <col min="8243" max="8243" width="8.7109375" style="96" customWidth="1"/>
    <col min="8244" max="8244" width="8.5703125" style="96" customWidth="1"/>
    <col min="8245" max="8245" width="7.28515625" style="96" customWidth="1"/>
    <col min="8246" max="8448" width="9.140625" style="96"/>
    <col min="8449" max="8449" width="6.28515625" style="96" customWidth="1"/>
    <col min="8450" max="8450" width="38" style="96" customWidth="1"/>
    <col min="8451" max="8452" width="12.5703125" style="96" customWidth="1"/>
    <col min="8453" max="8454" width="12.28515625" style="96" customWidth="1"/>
    <col min="8455" max="8455" width="11.140625" style="96" customWidth="1"/>
    <col min="8456" max="8456" width="11.7109375" style="96" customWidth="1"/>
    <col min="8457" max="8457" width="7.140625" style="96" customWidth="1"/>
    <col min="8458" max="8458" width="11.42578125" style="96" customWidth="1"/>
    <col min="8459" max="8459" width="11.85546875" style="96" customWidth="1"/>
    <col min="8460" max="8460" width="6.85546875" style="96" customWidth="1"/>
    <col min="8461" max="8461" width="12.85546875" style="96" customWidth="1"/>
    <col min="8462" max="8463" width="12.7109375" style="96" customWidth="1"/>
    <col min="8464" max="8464" width="7.42578125" style="96" customWidth="1"/>
    <col min="8465" max="8465" width="11.140625" style="96" customWidth="1"/>
    <col min="8466" max="8466" width="11" style="96" customWidth="1"/>
    <col min="8467" max="8467" width="7.28515625" style="96" customWidth="1"/>
    <col min="8468" max="8468" width="12.5703125" style="96" customWidth="1"/>
    <col min="8469" max="8469" width="13.140625" style="96" customWidth="1"/>
    <col min="8470" max="8470" width="11" style="96" customWidth="1"/>
    <col min="8471" max="8471" width="12.42578125" style="96" customWidth="1"/>
    <col min="8472" max="8472" width="11.7109375" style="96" customWidth="1"/>
    <col min="8473" max="8473" width="11.28515625" style="96" customWidth="1"/>
    <col min="8474" max="8474" width="7.28515625" style="96" customWidth="1"/>
    <col min="8475" max="8475" width="11.140625" style="96" customWidth="1"/>
    <col min="8476" max="8476" width="11" style="96" customWidth="1"/>
    <col min="8477" max="8477" width="7.140625" style="96" customWidth="1"/>
    <col min="8478" max="8478" width="12.7109375" style="96" customWidth="1"/>
    <col min="8479" max="8479" width="12.28515625" style="96" customWidth="1"/>
    <col min="8480" max="8480" width="12.85546875" style="96" customWidth="1"/>
    <col min="8481" max="8481" width="7.5703125" style="96" customWidth="1"/>
    <col min="8482" max="8482" width="11.28515625" style="96" customWidth="1"/>
    <col min="8483" max="8483" width="11.7109375" style="96" customWidth="1"/>
    <col min="8484" max="8484" width="7.140625" style="96" customWidth="1"/>
    <col min="8485" max="8485" width="8.7109375" style="96" customWidth="1"/>
    <col min="8486" max="8486" width="7.7109375" style="96" customWidth="1"/>
    <col min="8487" max="8487" width="8.28515625" style="96" customWidth="1"/>
    <col min="8488" max="8489" width="8.140625" style="96" customWidth="1"/>
    <col min="8490" max="8491" width="7.5703125" style="96" customWidth="1"/>
    <col min="8492" max="8493" width="8.140625" style="96" customWidth="1"/>
    <col min="8494" max="8494" width="7.7109375" style="96" customWidth="1"/>
    <col min="8495" max="8495" width="8.5703125" style="96" customWidth="1"/>
    <col min="8496" max="8496" width="8" style="96" customWidth="1"/>
    <col min="8497" max="8497" width="8.140625" style="96" customWidth="1"/>
    <col min="8498" max="8498" width="7.5703125" style="96" customWidth="1"/>
    <col min="8499" max="8499" width="8.7109375" style="96" customWidth="1"/>
    <col min="8500" max="8500" width="8.5703125" style="96" customWidth="1"/>
    <col min="8501" max="8501" width="7.28515625" style="96" customWidth="1"/>
    <col min="8502" max="8704" width="9.140625" style="96"/>
    <col min="8705" max="8705" width="6.28515625" style="96" customWidth="1"/>
    <col min="8706" max="8706" width="38" style="96" customWidth="1"/>
    <col min="8707" max="8708" width="12.5703125" style="96" customWidth="1"/>
    <col min="8709" max="8710" width="12.28515625" style="96" customWidth="1"/>
    <col min="8711" max="8711" width="11.140625" style="96" customWidth="1"/>
    <col min="8712" max="8712" width="11.7109375" style="96" customWidth="1"/>
    <col min="8713" max="8713" width="7.140625" style="96" customWidth="1"/>
    <col min="8714" max="8714" width="11.42578125" style="96" customWidth="1"/>
    <col min="8715" max="8715" width="11.85546875" style="96" customWidth="1"/>
    <col min="8716" max="8716" width="6.85546875" style="96" customWidth="1"/>
    <col min="8717" max="8717" width="12.85546875" style="96" customWidth="1"/>
    <col min="8718" max="8719" width="12.7109375" style="96" customWidth="1"/>
    <col min="8720" max="8720" width="7.42578125" style="96" customWidth="1"/>
    <col min="8721" max="8721" width="11.140625" style="96" customWidth="1"/>
    <col min="8722" max="8722" width="11" style="96" customWidth="1"/>
    <col min="8723" max="8723" width="7.28515625" style="96" customWidth="1"/>
    <col min="8724" max="8724" width="12.5703125" style="96" customWidth="1"/>
    <col min="8725" max="8725" width="13.140625" style="96" customWidth="1"/>
    <col min="8726" max="8726" width="11" style="96" customWidth="1"/>
    <col min="8727" max="8727" width="12.42578125" style="96" customWidth="1"/>
    <col min="8728" max="8728" width="11.7109375" style="96" customWidth="1"/>
    <col min="8729" max="8729" width="11.28515625" style="96" customWidth="1"/>
    <col min="8730" max="8730" width="7.28515625" style="96" customWidth="1"/>
    <col min="8731" max="8731" width="11.140625" style="96" customWidth="1"/>
    <col min="8732" max="8732" width="11" style="96" customWidth="1"/>
    <col min="8733" max="8733" width="7.140625" style="96" customWidth="1"/>
    <col min="8734" max="8734" width="12.7109375" style="96" customWidth="1"/>
    <col min="8735" max="8735" width="12.28515625" style="96" customWidth="1"/>
    <col min="8736" max="8736" width="12.85546875" style="96" customWidth="1"/>
    <col min="8737" max="8737" width="7.5703125" style="96" customWidth="1"/>
    <col min="8738" max="8738" width="11.28515625" style="96" customWidth="1"/>
    <col min="8739" max="8739" width="11.7109375" style="96" customWidth="1"/>
    <col min="8740" max="8740" width="7.140625" style="96" customWidth="1"/>
    <col min="8741" max="8741" width="8.7109375" style="96" customWidth="1"/>
    <col min="8742" max="8742" width="7.7109375" style="96" customWidth="1"/>
    <col min="8743" max="8743" width="8.28515625" style="96" customWidth="1"/>
    <col min="8744" max="8745" width="8.140625" style="96" customWidth="1"/>
    <col min="8746" max="8747" width="7.5703125" style="96" customWidth="1"/>
    <col min="8748" max="8749" width="8.140625" style="96" customWidth="1"/>
    <col min="8750" max="8750" width="7.7109375" style="96" customWidth="1"/>
    <col min="8751" max="8751" width="8.5703125" style="96" customWidth="1"/>
    <col min="8752" max="8752" width="8" style="96" customWidth="1"/>
    <col min="8753" max="8753" width="8.140625" style="96" customWidth="1"/>
    <col min="8754" max="8754" width="7.5703125" style="96" customWidth="1"/>
    <col min="8755" max="8755" width="8.7109375" style="96" customWidth="1"/>
    <col min="8756" max="8756" width="8.5703125" style="96" customWidth="1"/>
    <col min="8757" max="8757" width="7.28515625" style="96" customWidth="1"/>
    <col min="8758" max="8960" width="9.140625" style="96"/>
    <col min="8961" max="8961" width="6.28515625" style="96" customWidth="1"/>
    <col min="8962" max="8962" width="38" style="96" customWidth="1"/>
    <col min="8963" max="8964" width="12.5703125" style="96" customWidth="1"/>
    <col min="8965" max="8966" width="12.28515625" style="96" customWidth="1"/>
    <col min="8967" max="8967" width="11.140625" style="96" customWidth="1"/>
    <col min="8968" max="8968" width="11.7109375" style="96" customWidth="1"/>
    <col min="8969" max="8969" width="7.140625" style="96" customWidth="1"/>
    <col min="8970" max="8970" width="11.42578125" style="96" customWidth="1"/>
    <col min="8971" max="8971" width="11.85546875" style="96" customWidth="1"/>
    <col min="8972" max="8972" width="6.85546875" style="96" customWidth="1"/>
    <col min="8973" max="8973" width="12.85546875" style="96" customWidth="1"/>
    <col min="8974" max="8975" width="12.7109375" style="96" customWidth="1"/>
    <col min="8976" max="8976" width="7.42578125" style="96" customWidth="1"/>
    <col min="8977" max="8977" width="11.140625" style="96" customWidth="1"/>
    <col min="8978" max="8978" width="11" style="96" customWidth="1"/>
    <col min="8979" max="8979" width="7.28515625" style="96" customWidth="1"/>
    <col min="8980" max="8980" width="12.5703125" style="96" customWidth="1"/>
    <col min="8981" max="8981" width="13.140625" style="96" customWidth="1"/>
    <col min="8982" max="8982" width="11" style="96" customWidth="1"/>
    <col min="8983" max="8983" width="12.42578125" style="96" customWidth="1"/>
    <col min="8984" max="8984" width="11.7109375" style="96" customWidth="1"/>
    <col min="8985" max="8985" width="11.28515625" style="96" customWidth="1"/>
    <col min="8986" max="8986" width="7.28515625" style="96" customWidth="1"/>
    <col min="8987" max="8987" width="11.140625" style="96" customWidth="1"/>
    <col min="8988" max="8988" width="11" style="96" customWidth="1"/>
    <col min="8989" max="8989" width="7.140625" style="96" customWidth="1"/>
    <col min="8990" max="8990" width="12.7109375" style="96" customWidth="1"/>
    <col min="8991" max="8991" width="12.28515625" style="96" customWidth="1"/>
    <col min="8992" max="8992" width="12.85546875" style="96" customWidth="1"/>
    <col min="8993" max="8993" width="7.5703125" style="96" customWidth="1"/>
    <col min="8994" max="8994" width="11.28515625" style="96" customWidth="1"/>
    <col min="8995" max="8995" width="11.7109375" style="96" customWidth="1"/>
    <col min="8996" max="8996" width="7.140625" style="96" customWidth="1"/>
    <col min="8997" max="8997" width="8.7109375" style="96" customWidth="1"/>
    <col min="8998" max="8998" width="7.7109375" style="96" customWidth="1"/>
    <col min="8999" max="8999" width="8.28515625" style="96" customWidth="1"/>
    <col min="9000" max="9001" width="8.140625" style="96" customWidth="1"/>
    <col min="9002" max="9003" width="7.5703125" style="96" customWidth="1"/>
    <col min="9004" max="9005" width="8.140625" style="96" customWidth="1"/>
    <col min="9006" max="9006" width="7.7109375" style="96" customWidth="1"/>
    <col min="9007" max="9007" width="8.5703125" style="96" customWidth="1"/>
    <col min="9008" max="9008" width="8" style="96" customWidth="1"/>
    <col min="9009" max="9009" width="8.140625" style="96" customWidth="1"/>
    <col min="9010" max="9010" width="7.5703125" style="96" customWidth="1"/>
    <col min="9011" max="9011" width="8.7109375" style="96" customWidth="1"/>
    <col min="9012" max="9012" width="8.5703125" style="96" customWidth="1"/>
    <col min="9013" max="9013" width="7.28515625" style="96" customWidth="1"/>
    <col min="9014" max="9216" width="9.140625" style="96"/>
    <col min="9217" max="9217" width="6.28515625" style="96" customWidth="1"/>
    <col min="9218" max="9218" width="38" style="96" customWidth="1"/>
    <col min="9219" max="9220" width="12.5703125" style="96" customWidth="1"/>
    <col min="9221" max="9222" width="12.28515625" style="96" customWidth="1"/>
    <col min="9223" max="9223" width="11.140625" style="96" customWidth="1"/>
    <col min="9224" max="9224" width="11.7109375" style="96" customWidth="1"/>
    <col min="9225" max="9225" width="7.140625" style="96" customWidth="1"/>
    <col min="9226" max="9226" width="11.42578125" style="96" customWidth="1"/>
    <col min="9227" max="9227" width="11.85546875" style="96" customWidth="1"/>
    <col min="9228" max="9228" width="6.85546875" style="96" customWidth="1"/>
    <col min="9229" max="9229" width="12.85546875" style="96" customWidth="1"/>
    <col min="9230" max="9231" width="12.7109375" style="96" customWidth="1"/>
    <col min="9232" max="9232" width="7.42578125" style="96" customWidth="1"/>
    <col min="9233" max="9233" width="11.140625" style="96" customWidth="1"/>
    <col min="9234" max="9234" width="11" style="96" customWidth="1"/>
    <col min="9235" max="9235" width="7.28515625" style="96" customWidth="1"/>
    <col min="9236" max="9236" width="12.5703125" style="96" customWidth="1"/>
    <col min="9237" max="9237" width="13.140625" style="96" customWidth="1"/>
    <col min="9238" max="9238" width="11" style="96" customWidth="1"/>
    <col min="9239" max="9239" width="12.42578125" style="96" customWidth="1"/>
    <col min="9240" max="9240" width="11.7109375" style="96" customWidth="1"/>
    <col min="9241" max="9241" width="11.28515625" style="96" customWidth="1"/>
    <col min="9242" max="9242" width="7.28515625" style="96" customWidth="1"/>
    <col min="9243" max="9243" width="11.140625" style="96" customWidth="1"/>
    <col min="9244" max="9244" width="11" style="96" customWidth="1"/>
    <col min="9245" max="9245" width="7.140625" style="96" customWidth="1"/>
    <col min="9246" max="9246" width="12.7109375" style="96" customWidth="1"/>
    <col min="9247" max="9247" width="12.28515625" style="96" customWidth="1"/>
    <col min="9248" max="9248" width="12.85546875" style="96" customWidth="1"/>
    <col min="9249" max="9249" width="7.5703125" style="96" customWidth="1"/>
    <col min="9250" max="9250" width="11.28515625" style="96" customWidth="1"/>
    <col min="9251" max="9251" width="11.7109375" style="96" customWidth="1"/>
    <col min="9252" max="9252" width="7.140625" style="96" customWidth="1"/>
    <col min="9253" max="9253" width="8.7109375" style="96" customWidth="1"/>
    <col min="9254" max="9254" width="7.7109375" style="96" customWidth="1"/>
    <col min="9255" max="9255" width="8.28515625" style="96" customWidth="1"/>
    <col min="9256" max="9257" width="8.140625" style="96" customWidth="1"/>
    <col min="9258" max="9259" width="7.5703125" style="96" customWidth="1"/>
    <col min="9260" max="9261" width="8.140625" style="96" customWidth="1"/>
    <col min="9262" max="9262" width="7.7109375" style="96" customWidth="1"/>
    <col min="9263" max="9263" width="8.5703125" style="96" customWidth="1"/>
    <col min="9264" max="9264" width="8" style="96" customWidth="1"/>
    <col min="9265" max="9265" width="8.140625" style="96" customWidth="1"/>
    <col min="9266" max="9266" width="7.5703125" style="96" customWidth="1"/>
    <col min="9267" max="9267" width="8.7109375" style="96" customWidth="1"/>
    <col min="9268" max="9268" width="8.5703125" style="96" customWidth="1"/>
    <col min="9269" max="9269" width="7.28515625" style="96" customWidth="1"/>
    <col min="9270" max="9472" width="9.140625" style="96"/>
    <col min="9473" max="9473" width="6.28515625" style="96" customWidth="1"/>
    <col min="9474" max="9474" width="38" style="96" customWidth="1"/>
    <col min="9475" max="9476" width="12.5703125" style="96" customWidth="1"/>
    <col min="9477" max="9478" width="12.28515625" style="96" customWidth="1"/>
    <col min="9479" max="9479" width="11.140625" style="96" customWidth="1"/>
    <col min="9480" max="9480" width="11.7109375" style="96" customWidth="1"/>
    <col min="9481" max="9481" width="7.140625" style="96" customWidth="1"/>
    <col min="9482" max="9482" width="11.42578125" style="96" customWidth="1"/>
    <col min="9483" max="9483" width="11.85546875" style="96" customWidth="1"/>
    <col min="9484" max="9484" width="6.85546875" style="96" customWidth="1"/>
    <col min="9485" max="9485" width="12.85546875" style="96" customWidth="1"/>
    <col min="9486" max="9487" width="12.7109375" style="96" customWidth="1"/>
    <col min="9488" max="9488" width="7.42578125" style="96" customWidth="1"/>
    <col min="9489" max="9489" width="11.140625" style="96" customWidth="1"/>
    <col min="9490" max="9490" width="11" style="96" customWidth="1"/>
    <col min="9491" max="9491" width="7.28515625" style="96" customWidth="1"/>
    <col min="9492" max="9492" width="12.5703125" style="96" customWidth="1"/>
    <col min="9493" max="9493" width="13.140625" style="96" customWidth="1"/>
    <col min="9494" max="9494" width="11" style="96" customWidth="1"/>
    <col min="9495" max="9495" width="12.42578125" style="96" customWidth="1"/>
    <col min="9496" max="9496" width="11.7109375" style="96" customWidth="1"/>
    <col min="9497" max="9497" width="11.28515625" style="96" customWidth="1"/>
    <col min="9498" max="9498" width="7.28515625" style="96" customWidth="1"/>
    <col min="9499" max="9499" width="11.140625" style="96" customWidth="1"/>
    <col min="9500" max="9500" width="11" style="96" customWidth="1"/>
    <col min="9501" max="9501" width="7.140625" style="96" customWidth="1"/>
    <col min="9502" max="9502" width="12.7109375" style="96" customWidth="1"/>
    <col min="9503" max="9503" width="12.28515625" style="96" customWidth="1"/>
    <col min="9504" max="9504" width="12.85546875" style="96" customWidth="1"/>
    <col min="9505" max="9505" width="7.5703125" style="96" customWidth="1"/>
    <col min="9506" max="9506" width="11.28515625" style="96" customWidth="1"/>
    <col min="9507" max="9507" width="11.7109375" style="96" customWidth="1"/>
    <col min="9508" max="9508" width="7.140625" style="96" customWidth="1"/>
    <col min="9509" max="9509" width="8.7109375" style="96" customWidth="1"/>
    <col min="9510" max="9510" width="7.7109375" style="96" customWidth="1"/>
    <col min="9511" max="9511" width="8.28515625" style="96" customWidth="1"/>
    <col min="9512" max="9513" width="8.140625" style="96" customWidth="1"/>
    <col min="9514" max="9515" width="7.5703125" style="96" customWidth="1"/>
    <col min="9516" max="9517" width="8.140625" style="96" customWidth="1"/>
    <col min="9518" max="9518" width="7.7109375" style="96" customWidth="1"/>
    <col min="9519" max="9519" width="8.5703125" style="96" customWidth="1"/>
    <col min="9520" max="9520" width="8" style="96" customWidth="1"/>
    <col min="9521" max="9521" width="8.140625" style="96" customWidth="1"/>
    <col min="9522" max="9522" width="7.5703125" style="96" customWidth="1"/>
    <col min="9523" max="9523" width="8.7109375" style="96" customWidth="1"/>
    <col min="9524" max="9524" width="8.5703125" style="96" customWidth="1"/>
    <col min="9525" max="9525" width="7.28515625" style="96" customWidth="1"/>
    <col min="9526" max="9728" width="9.140625" style="96"/>
    <col min="9729" max="9729" width="6.28515625" style="96" customWidth="1"/>
    <col min="9730" max="9730" width="38" style="96" customWidth="1"/>
    <col min="9731" max="9732" width="12.5703125" style="96" customWidth="1"/>
    <col min="9733" max="9734" width="12.28515625" style="96" customWidth="1"/>
    <col min="9735" max="9735" width="11.140625" style="96" customWidth="1"/>
    <col min="9736" max="9736" width="11.7109375" style="96" customWidth="1"/>
    <col min="9737" max="9737" width="7.140625" style="96" customWidth="1"/>
    <col min="9738" max="9738" width="11.42578125" style="96" customWidth="1"/>
    <col min="9739" max="9739" width="11.85546875" style="96" customWidth="1"/>
    <col min="9740" max="9740" width="6.85546875" style="96" customWidth="1"/>
    <col min="9741" max="9741" width="12.85546875" style="96" customWidth="1"/>
    <col min="9742" max="9743" width="12.7109375" style="96" customWidth="1"/>
    <col min="9744" max="9744" width="7.42578125" style="96" customWidth="1"/>
    <col min="9745" max="9745" width="11.140625" style="96" customWidth="1"/>
    <col min="9746" max="9746" width="11" style="96" customWidth="1"/>
    <col min="9747" max="9747" width="7.28515625" style="96" customWidth="1"/>
    <col min="9748" max="9748" width="12.5703125" style="96" customWidth="1"/>
    <col min="9749" max="9749" width="13.140625" style="96" customWidth="1"/>
    <col min="9750" max="9750" width="11" style="96" customWidth="1"/>
    <col min="9751" max="9751" width="12.42578125" style="96" customWidth="1"/>
    <col min="9752" max="9752" width="11.7109375" style="96" customWidth="1"/>
    <col min="9753" max="9753" width="11.28515625" style="96" customWidth="1"/>
    <col min="9754" max="9754" width="7.28515625" style="96" customWidth="1"/>
    <col min="9755" max="9755" width="11.140625" style="96" customWidth="1"/>
    <col min="9756" max="9756" width="11" style="96" customWidth="1"/>
    <col min="9757" max="9757" width="7.140625" style="96" customWidth="1"/>
    <col min="9758" max="9758" width="12.7109375" style="96" customWidth="1"/>
    <col min="9759" max="9759" width="12.28515625" style="96" customWidth="1"/>
    <col min="9760" max="9760" width="12.85546875" style="96" customWidth="1"/>
    <col min="9761" max="9761" width="7.5703125" style="96" customWidth="1"/>
    <col min="9762" max="9762" width="11.28515625" style="96" customWidth="1"/>
    <col min="9763" max="9763" width="11.7109375" style="96" customWidth="1"/>
    <col min="9764" max="9764" width="7.140625" style="96" customWidth="1"/>
    <col min="9765" max="9765" width="8.7109375" style="96" customWidth="1"/>
    <col min="9766" max="9766" width="7.7109375" style="96" customWidth="1"/>
    <col min="9767" max="9767" width="8.28515625" style="96" customWidth="1"/>
    <col min="9768" max="9769" width="8.140625" style="96" customWidth="1"/>
    <col min="9770" max="9771" width="7.5703125" style="96" customWidth="1"/>
    <col min="9772" max="9773" width="8.140625" style="96" customWidth="1"/>
    <col min="9774" max="9774" width="7.7109375" style="96" customWidth="1"/>
    <col min="9775" max="9775" width="8.5703125" style="96" customWidth="1"/>
    <col min="9776" max="9776" width="8" style="96" customWidth="1"/>
    <col min="9777" max="9777" width="8.140625" style="96" customWidth="1"/>
    <col min="9778" max="9778" width="7.5703125" style="96" customWidth="1"/>
    <col min="9779" max="9779" width="8.7109375" style="96" customWidth="1"/>
    <col min="9780" max="9780" width="8.5703125" style="96" customWidth="1"/>
    <col min="9781" max="9781" width="7.28515625" style="96" customWidth="1"/>
    <col min="9782" max="9984" width="9.140625" style="96"/>
    <col min="9985" max="9985" width="6.28515625" style="96" customWidth="1"/>
    <col min="9986" max="9986" width="38" style="96" customWidth="1"/>
    <col min="9987" max="9988" width="12.5703125" style="96" customWidth="1"/>
    <col min="9989" max="9990" width="12.28515625" style="96" customWidth="1"/>
    <col min="9991" max="9991" width="11.140625" style="96" customWidth="1"/>
    <col min="9992" max="9992" width="11.7109375" style="96" customWidth="1"/>
    <col min="9993" max="9993" width="7.140625" style="96" customWidth="1"/>
    <col min="9994" max="9994" width="11.42578125" style="96" customWidth="1"/>
    <col min="9995" max="9995" width="11.85546875" style="96" customWidth="1"/>
    <col min="9996" max="9996" width="6.85546875" style="96" customWidth="1"/>
    <col min="9997" max="9997" width="12.85546875" style="96" customWidth="1"/>
    <col min="9998" max="9999" width="12.7109375" style="96" customWidth="1"/>
    <col min="10000" max="10000" width="7.42578125" style="96" customWidth="1"/>
    <col min="10001" max="10001" width="11.140625" style="96" customWidth="1"/>
    <col min="10002" max="10002" width="11" style="96" customWidth="1"/>
    <col min="10003" max="10003" width="7.28515625" style="96" customWidth="1"/>
    <col min="10004" max="10004" width="12.5703125" style="96" customWidth="1"/>
    <col min="10005" max="10005" width="13.140625" style="96" customWidth="1"/>
    <col min="10006" max="10006" width="11" style="96" customWidth="1"/>
    <col min="10007" max="10007" width="12.42578125" style="96" customWidth="1"/>
    <col min="10008" max="10008" width="11.7109375" style="96" customWidth="1"/>
    <col min="10009" max="10009" width="11.28515625" style="96" customWidth="1"/>
    <col min="10010" max="10010" width="7.28515625" style="96" customWidth="1"/>
    <col min="10011" max="10011" width="11.140625" style="96" customWidth="1"/>
    <col min="10012" max="10012" width="11" style="96" customWidth="1"/>
    <col min="10013" max="10013" width="7.140625" style="96" customWidth="1"/>
    <col min="10014" max="10014" width="12.7109375" style="96" customWidth="1"/>
    <col min="10015" max="10015" width="12.28515625" style="96" customWidth="1"/>
    <col min="10016" max="10016" width="12.85546875" style="96" customWidth="1"/>
    <col min="10017" max="10017" width="7.5703125" style="96" customWidth="1"/>
    <col min="10018" max="10018" width="11.28515625" style="96" customWidth="1"/>
    <col min="10019" max="10019" width="11.7109375" style="96" customWidth="1"/>
    <col min="10020" max="10020" width="7.140625" style="96" customWidth="1"/>
    <col min="10021" max="10021" width="8.7109375" style="96" customWidth="1"/>
    <col min="10022" max="10022" width="7.7109375" style="96" customWidth="1"/>
    <col min="10023" max="10023" width="8.28515625" style="96" customWidth="1"/>
    <col min="10024" max="10025" width="8.140625" style="96" customWidth="1"/>
    <col min="10026" max="10027" width="7.5703125" style="96" customWidth="1"/>
    <col min="10028" max="10029" width="8.140625" style="96" customWidth="1"/>
    <col min="10030" max="10030" width="7.7109375" style="96" customWidth="1"/>
    <col min="10031" max="10031" width="8.5703125" style="96" customWidth="1"/>
    <col min="10032" max="10032" width="8" style="96" customWidth="1"/>
    <col min="10033" max="10033" width="8.140625" style="96" customWidth="1"/>
    <col min="10034" max="10034" width="7.5703125" style="96" customWidth="1"/>
    <col min="10035" max="10035" width="8.7109375" style="96" customWidth="1"/>
    <col min="10036" max="10036" width="8.5703125" style="96" customWidth="1"/>
    <col min="10037" max="10037" width="7.28515625" style="96" customWidth="1"/>
    <col min="10038" max="10240" width="9.140625" style="96"/>
    <col min="10241" max="10241" width="6.28515625" style="96" customWidth="1"/>
    <col min="10242" max="10242" width="38" style="96" customWidth="1"/>
    <col min="10243" max="10244" width="12.5703125" style="96" customWidth="1"/>
    <col min="10245" max="10246" width="12.28515625" style="96" customWidth="1"/>
    <col min="10247" max="10247" width="11.140625" style="96" customWidth="1"/>
    <col min="10248" max="10248" width="11.7109375" style="96" customWidth="1"/>
    <col min="10249" max="10249" width="7.140625" style="96" customWidth="1"/>
    <col min="10250" max="10250" width="11.42578125" style="96" customWidth="1"/>
    <col min="10251" max="10251" width="11.85546875" style="96" customWidth="1"/>
    <col min="10252" max="10252" width="6.85546875" style="96" customWidth="1"/>
    <col min="10253" max="10253" width="12.85546875" style="96" customWidth="1"/>
    <col min="10254" max="10255" width="12.7109375" style="96" customWidth="1"/>
    <col min="10256" max="10256" width="7.42578125" style="96" customWidth="1"/>
    <col min="10257" max="10257" width="11.140625" style="96" customWidth="1"/>
    <col min="10258" max="10258" width="11" style="96" customWidth="1"/>
    <col min="10259" max="10259" width="7.28515625" style="96" customWidth="1"/>
    <col min="10260" max="10260" width="12.5703125" style="96" customWidth="1"/>
    <col min="10261" max="10261" width="13.140625" style="96" customWidth="1"/>
    <col min="10262" max="10262" width="11" style="96" customWidth="1"/>
    <col min="10263" max="10263" width="12.42578125" style="96" customWidth="1"/>
    <col min="10264" max="10264" width="11.7109375" style="96" customWidth="1"/>
    <col min="10265" max="10265" width="11.28515625" style="96" customWidth="1"/>
    <col min="10266" max="10266" width="7.28515625" style="96" customWidth="1"/>
    <col min="10267" max="10267" width="11.140625" style="96" customWidth="1"/>
    <col min="10268" max="10268" width="11" style="96" customWidth="1"/>
    <col min="10269" max="10269" width="7.140625" style="96" customWidth="1"/>
    <col min="10270" max="10270" width="12.7109375" style="96" customWidth="1"/>
    <col min="10271" max="10271" width="12.28515625" style="96" customWidth="1"/>
    <col min="10272" max="10272" width="12.85546875" style="96" customWidth="1"/>
    <col min="10273" max="10273" width="7.5703125" style="96" customWidth="1"/>
    <col min="10274" max="10274" width="11.28515625" style="96" customWidth="1"/>
    <col min="10275" max="10275" width="11.7109375" style="96" customWidth="1"/>
    <col min="10276" max="10276" width="7.140625" style="96" customWidth="1"/>
    <col min="10277" max="10277" width="8.7109375" style="96" customWidth="1"/>
    <col min="10278" max="10278" width="7.7109375" style="96" customWidth="1"/>
    <col min="10279" max="10279" width="8.28515625" style="96" customWidth="1"/>
    <col min="10280" max="10281" width="8.140625" style="96" customWidth="1"/>
    <col min="10282" max="10283" width="7.5703125" style="96" customWidth="1"/>
    <col min="10284" max="10285" width="8.140625" style="96" customWidth="1"/>
    <col min="10286" max="10286" width="7.7109375" style="96" customWidth="1"/>
    <col min="10287" max="10287" width="8.5703125" style="96" customWidth="1"/>
    <col min="10288" max="10288" width="8" style="96" customWidth="1"/>
    <col min="10289" max="10289" width="8.140625" style="96" customWidth="1"/>
    <col min="10290" max="10290" width="7.5703125" style="96" customWidth="1"/>
    <col min="10291" max="10291" width="8.7109375" style="96" customWidth="1"/>
    <col min="10292" max="10292" width="8.5703125" style="96" customWidth="1"/>
    <col min="10293" max="10293" width="7.28515625" style="96" customWidth="1"/>
    <col min="10294" max="10496" width="9.140625" style="96"/>
    <col min="10497" max="10497" width="6.28515625" style="96" customWidth="1"/>
    <col min="10498" max="10498" width="38" style="96" customWidth="1"/>
    <col min="10499" max="10500" width="12.5703125" style="96" customWidth="1"/>
    <col min="10501" max="10502" width="12.28515625" style="96" customWidth="1"/>
    <col min="10503" max="10503" width="11.140625" style="96" customWidth="1"/>
    <col min="10504" max="10504" width="11.7109375" style="96" customWidth="1"/>
    <col min="10505" max="10505" width="7.140625" style="96" customWidth="1"/>
    <col min="10506" max="10506" width="11.42578125" style="96" customWidth="1"/>
    <col min="10507" max="10507" width="11.85546875" style="96" customWidth="1"/>
    <col min="10508" max="10508" width="6.85546875" style="96" customWidth="1"/>
    <col min="10509" max="10509" width="12.85546875" style="96" customWidth="1"/>
    <col min="10510" max="10511" width="12.7109375" style="96" customWidth="1"/>
    <col min="10512" max="10512" width="7.42578125" style="96" customWidth="1"/>
    <col min="10513" max="10513" width="11.140625" style="96" customWidth="1"/>
    <col min="10514" max="10514" width="11" style="96" customWidth="1"/>
    <col min="10515" max="10515" width="7.28515625" style="96" customWidth="1"/>
    <col min="10516" max="10516" width="12.5703125" style="96" customWidth="1"/>
    <col min="10517" max="10517" width="13.140625" style="96" customWidth="1"/>
    <col min="10518" max="10518" width="11" style="96" customWidth="1"/>
    <col min="10519" max="10519" width="12.42578125" style="96" customWidth="1"/>
    <col min="10520" max="10520" width="11.7109375" style="96" customWidth="1"/>
    <col min="10521" max="10521" width="11.28515625" style="96" customWidth="1"/>
    <col min="10522" max="10522" width="7.28515625" style="96" customWidth="1"/>
    <col min="10523" max="10523" width="11.140625" style="96" customWidth="1"/>
    <col min="10524" max="10524" width="11" style="96" customWidth="1"/>
    <col min="10525" max="10525" width="7.140625" style="96" customWidth="1"/>
    <col min="10526" max="10526" width="12.7109375" style="96" customWidth="1"/>
    <col min="10527" max="10527" width="12.28515625" style="96" customWidth="1"/>
    <col min="10528" max="10528" width="12.85546875" style="96" customWidth="1"/>
    <col min="10529" max="10529" width="7.5703125" style="96" customWidth="1"/>
    <col min="10530" max="10530" width="11.28515625" style="96" customWidth="1"/>
    <col min="10531" max="10531" width="11.7109375" style="96" customWidth="1"/>
    <col min="10532" max="10532" width="7.140625" style="96" customWidth="1"/>
    <col min="10533" max="10533" width="8.7109375" style="96" customWidth="1"/>
    <col min="10534" max="10534" width="7.7109375" style="96" customWidth="1"/>
    <col min="10535" max="10535" width="8.28515625" style="96" customWidth="1"/>
    <col min="10536" max="10537" width="8.140625" style="96" customWidth="1"/>
    <col min="10538" max="10539" width="7.5703125" style="96" customWidth="1"/>
    <col min="10540" max="10541" width="8.140625" style="96" customWidth="1"/>
    <col min="10542" max="10542" width="7.7109375" style="96" customWidth="1"/>
    <col min="10543" max="10543" width="8.5703125" style="96" customWidth="1"/>
    <col min="10544" max="10544" width="8" style="96" customWidth="1"/>
    <col min="10545" max="10545" width="8.140625" style="96" customWidth="1"/>
    <col min="10546" max="10546" width="7.5703125" style="96" customWidth="1"/>
    <col min="10547" max="10547" width="8.7109375" style="96" customWidth="1"/>
    <col min="10548" max="10548" width="8.5703125" style="96" customWidth="1"/>
    <col min="10549" max="10549" width="7.28515625" style="96" customWidth="1"/>
    <col min="10550" max="10752" width="9.140625" style="96"/>
    <col min="10753" max="10753" width="6.28515625" style="96" customWidth="1"/>
    <col min="10754" max="10754" width="38" style="96" customWidth="1"/>
    <col min="10755" max="10756" width="12.5703125" style="96" customWidth="1"/>
    <col min="10757" max="10758" width="12.28515625" style="96" customWidth="1"/>
    <col min="10759" max="10759" width="11.140625" style="96" customWidth="1"/>
    <col min="10760" max="10760" width="11.7109375" style="96" customWidth="1"/>
    <col min="10761" max="10761" width="7.140625" style="96" customWidth="1"/>
    <col min="10762" max="10762" width="11.42578125" style="96" customWidth="1"/>
    <col min="10763" max="10763" width="11.85546875" style="96" customWidth="1"/>
    <col min="10764" max="10764" width="6.85546875" style="96" customWidth="1"/>
    <col min="10765" max="10765" width="12.85546875" style="96" customWidth="1"/>
    <col min="10766" max="10767" width="12.7109375" style="96" customWidth="1"/>
    <col min="10768" max="10768" width="7.42578125" style="96" customWidth="1"/>
    <col min="10769" max="10769" width="11.140625" style="96" customWidth="1"/>
    <col min="10770" max="10770" width="11" style="96" customWidth="1"/>
    <col min="10771" max="10771" width="7.28515625" style="96" customWidth="1"/>
    <col min="10772" max="10772" width="12.5703125" style="96" customWidth="1"/>
    <col min="10773" max="10773" width="13.140625" style="96" customWidth="1"/>
    <col min="10774" max="10774" width="11" style="96" customWidth="1"/>
    <col min="10775" max="10775" width="12.42578125" style="96" customWidth="1"/>
    <col min="10776" max="10776" width="11.7109375" style="96" customWidth="1"/>
    <col min="10777" max="10777" width="11.28515625" style="96" customWidth="1"/>
    <col min="10778" max="10778" width="7.28515625" style="96" customWidth="1"/>
    <col min="10779" max="10779" width="11.140625" style="96" customWidth="1"/>
    <col min="10780" max="10780" width="11" style="96" customWidth="1"/>
    <col min="10781" max="10781" width="7.140625" style="96" customWidth="1"/>
    <col min="10782" max="10782" width="12.7109375" style="96" customWidth="1"/>
    <col min="10783" max="10783" width="12.28515625" style="96" customWidth="1"/>
    <col min="10784" max="10784" width="12.85546875" style="96" customWidth="1"/>
    <col min="10785" max="10785" width="7.5703125" style="96" customWidth="1"/>
    <col min="10786" max="10786" width="11.28515625" style="96" customWidth="1"/>
    <col min="10787" max="10787" width="11.7109375" style="96" customWidth="1"/>
    <col min="10788" max="10788" width="7.140625" style="96" customWidth="1"/>
    <col min="10789" max="10789" width="8.7109375" style="96" customWidth="1"/>
    <col min="10790" max="10790" width="7.7109375" style="96" customWidth="1"/>
    <col min="10791" max="10791" width="8.28515625" style="96" customWidth="1"/>
    <col min="10792" max="10793" width="8.140625" style="96" customWidth="1"/>
    <col min="10794" max="10795" width="7.5703125" style="96" customWidth="1"/>
    <col min="10796" max="10797" width="8.140625" style="96" customWidth="1"/>
    <col min="10798" max="10798" width="7.7109375" style="96" customWidth="1"/>
    <col min="10799" max="10799" width="8.5703125" style="96" customWidth="1"/>
    <col min="10800" max="10800" width="8" style="96" customWidth="1"/>
    <col min="10801" max="10801" width="8.140625" style="96" customWidth="1"/>
    <col min="10802" max="10802" width="7.5703125" style="96" customWidth="1"/>
    <col min="10803" max="10803" width="8.7109375" style="96" customWidth="1"/>
    <col min="10804" max="10804" width="8.5703125" style="96" customWidth="1"/>
    <col min="10805" max="10805" width="7.28515625" style="96" customWidth="1"/>
    <col min="10806" max="11008" width="9.140625" style="96"/>
    <col min="11009" max="11009" width="6.28515625" style="96" customWidth="1"/>
    <col min="11010" max="11010" width="38" style="96" customWidth="1"/>
    <col min="11011" max="11012" width="12.5703125" style="96" customWidth="1"/>
    <col min="11013" max="11014" width="12.28515625" style="96" customWidth="1"/>
    <col min="11015" max="11015" width="11.140625" style="96" customWidth="1"/>
    <col min="11016" max="11016" width="11.7109375" style="96" customWidth="1"/>
    <col min="11017" max="11017" width="7.140625" style="96" customWidth="1"/>
    <col min="11018" max="11018" width="11.42578125" style="96" customWidth="1"/>
    <col min="11019" max="11019" width="11.85546875" style="96" customWidth="1"/>
    <col min="11020" max="11020" width="6.85546875" style="96" customWidth="1"/>
    <col min="11021" max="11021" width="12.85546875" style="96" customWidth="1"/>
    <col min="11022" max="11023" width="12.7109375" style="96" customWidth="1"/>
    <col min="11024" max="11024" width="7.42578125" style="96" customWidth="1"/>
    <col min="11025" max="11025" width="11.140625" style="96" customWidth="1"/>
    <col min="11026" max="11026" width="11" style="96" customWidth="1"/>
    <col min="11027" max="11027" width="7.28515625" style="96" customWidth="1"/>
    <col min="11028" max="11028" width="12.5703125" style="96" customWidth="1"/>
    <col min="11029" max="11029" width="13.140625" style="96" customWidth="1"/>
    <col min="11030" max="11030" width="11" style="96" customWidth="1"/>
    <col min="11031" max="11031" width="12.42578125" style="96" customWidth="1"/>
    <col min="11032" max="11032" width="11.7109375" style="96" customWidth="1"/>
    <col min="11033" max="11033" width="11.28515625" style="96" customWidth="1"/>
    <col min="11034" max="11034" width="7.28515625" style="96" customWidth="1"/>
    <col min="11035" max="11035" width="11.140625" style="96" customWidth="1"/>
    <col min="11036" max="11036" width="11" style="96" customWidth="1"/>
    <col min="11037" max="11037" width="7.140625" style="96" customWidth="1"/>
    <col min="11038" max="11038" width="12.7109375" style="96" customWidth="1"/>
    <col min="11039" max="11039" width="12.28515625" style="96" customWidth="1"/>
    <col min="11040" max="11040" width="12.85546875" style="96" customWidth="1"/>
    <col min="11041" max="11041" width="7.5703125" style="96" customWidth="1"/>
    <col min="11042" max="11042" width="11.28515625" style="96" customWidth="1"/>
    <col min="11043" max="11043" width="11.7109375" style="96" customWidth="1"/>
    <col min="11044" max="11044" width="7.140625" style="96" customWidth="1"/>
    <col min="11045" max="11045" width="8.7109375" style="96" customWidth="1"/>
    <col min="11046" max="11046" width="7.7109375" style="96" customWidth="1"/>
    <col min="11047" max="11047" width="8.28515625" style="96" customWidth="1"/>
    <col min="11048" max="11049" width="8.140625" style="96" customWidth="1"/>
    <col min="11050" max="11051" width="7.5703125" style="96" customWidth="1"/>
    <col min="11052" max="11053" width="8.140625" style="96" customWidth="1"/>
    <col min="11054" max="11054" width="7.7109375" style="96" customWidth="1"/>
    <col min="11055" max="11055" width="8.5703125" style="96" customWidth="1"/>
    <col min="11056" max="11056" width="8" style="96" customWidth="1"/>
    <col min="11057" max="11057" width="8.140625" style="96" customWidth="1"/>
    <col min="11058" max="11058" width="7.5703125" style="96" customWidth="1"/>
    <col min="11059" max="11059" width="8.7109375" style="96" customWidth="1"/>
    <col min="11060" max="11060" width="8.5703125" style="96" customWidth="1"/>
    <col min="11061" max="11061" width="7.28515625" style="96" customWidth="1"/>
    <col min="11062" max="11264" width="9.140625" style="96"/>
    <col min="11265" max="11265" width="6.28515625" style="96" customWidth="1"/>
    <col min="11266" max="11266" width="38" style="96" customWidth="1"/>
    <col min="11267" max="11268" width="12.5703125" style="96" customWidth="1"/>
    <col min="11269" max="11270" width="12.28515625" style="96" customWidth="1"/>
    <col min="11271" max="11271" width="11.140625" style="96" customWidth="1"/>
    <col min="11272" max="11272" width="11.7109375" style="96" customWidth="1"/>
    <col min="11273" max="11273" width="7.140625" style="96" customWidth="1"/>
    <col min="11274" max="11274" width="11.42578125" style="96" customWidth="1"/>
    <col min="11275" max="11275" width="11.85546875" style="96" customWidth="1"/>
    <col min="11276" max="11276" width="6.85546875" style="96" customWidth="1"/>
    <col min="11277" max="11277" width="12.85546875" style="96" customWidth="1"/>
    <col min="11278" max="11279" width="12.7109375" style="96" customWidth="1"/>
    <col min="11280" max="11280" width="7.42578125" style="96" customWidth="1"/>
    <col min="11281" max="11281" width="11.140625" style="96" customWidth="1"/>
    <col min="11282" max="11282" width="11" style="96" customWidth="1"/>
    <col min="11283" max="11283" width="7.28515625" style="96" customWidth="1"/>
    <col min="11284" max="11284" width="12.5703125" style="96" customWidth="1"/>
    <col min="11285" max="11285" width="13.140625" style="96" customWidth="1"/>
    <col min="11286" max="11286" width="11" style="96" customWidth="1"/>
    <col min="11287" max="11287" width="12.42578125" style="96" customWidth="1"/>
    <col min="11288" max="11288" width="11.7109375" style="96" customWidth="1"/>
    <col min="11289" max="11289" width="11.28515625" style="96" customWidth="1"/>
    <col min="11290" max="11290" width="7.28515625" style="96" customWidth="1"/>
    <col min="11291" max="11291" width="11.140625" style="96" customWidth="1"/>
    <col min="11292" max="11292" width="11" style="96" customWidth="1"/>
    <col min="11293" max="11293" width="7.140625" style="96" customWidth="1"/>
    <col min="11294" max="11294" width="12.7109375" style="96" customWidth="1"/>
    <col min="11295" max="11295" width="12.28515625" style="96" customWidth="1"/>
    <col min="11296" max="11296" width="12.85546875" style="96" customWidth="1"/>
    <col min="11297" max="11297" width="7.5703125" style="96" customWidth="1"/>
    <col min="11298" max="11298" width="11.28515625" style="96" customWidth="1"/>
    <col min="11299" max="11299" width="11.7109375" style="96" customWidth="1"/>
    <col min="11300" max="11300" width="7.140625" style="96" customWidth="1"/>
    <col min="11301" max="11301" width="8.7109375" style="96" customWidth="1"/>
    <col min="11302" max="11302" width="7.7109375" style="96" customWidth="1"/>
    <col min="11303" max="11303" width="8.28515625" style="96" customWidth="1"/>
    <col min="11304" max="11305" width="8.140625" style="96" customWidth="1"/>
    <col min="11306" max="11307" width="7.5703125" style="96" customWidth="1"/>
    <col min="11308" max="11309" width="8.140625" style="96" customWidth="1"/>
    <col min="11310" max="11310" width="7.7109375" style="96" customWidth="1"/>
    <col min="11311" max="11311" width="8.5703125" style="96" customWidth="1"/>
    <col min="11312" max="11312" width="8" style="96" customWidth="1"/>
    <col min="11313" max="11313" width="8.140625" style="96" customWidth="1"/>
    <col min="11314" max="11314" width="7.5703125" style="96" customWidth="1"/>
    <col min="11315" max="11315" width="8.7109375" style="96" customWidth="1"/>
    <col min="11316" max="11316" width="8.5703125" style="96" customWidth="1"/>
    <col min="11317" max="11317" width="7.28515625" style="96" customWidth="1"/>
    <col min="11318" max="11520" width="9.140625" style="96"/>
    <col min="11521" max="11521" width="6.28515625" style="96" customWidth="1"/>
    <col min="11522" max="11522" width="38" style="96" customWidth="1"/>
    <col min="11523" max="11524" width="12.5703125" style="96" customWidth="1"/>
    <col min="11525" max="11526" width="12.28515625" style="96" customWidth="1"/>
    <col min="11527" max="11527" width="11.140625" style="96" customWidth="1"/>
    <col min="11528" max="11528" width="11.7109375" style="96" customWidth="1"/>
    <col min="11529" max="11529" width="7.140625" style="96" customWidth="1"/>
    <col min="11530" max="11530" width="11.42578125" style="96" customWidth="1"/>
    <col min="11531" max="11531" width="11.85546875" style="96" customWidth="1"/>
    <col min="11532" max="11532" width="6.85546875" style="96" customWidth="1"/>
    <col min="11533" max="11533" width="12.85546875" style="96" customWidth="1"/>
    <col min="11534" max="11535" width="12.7109375" style="96" customWidth="1"/>
    <col min="11536" max="11536" width="7.42578125" style="96" customWidth="1"/>
    <col min="11537" max="11537" width="11.140625" style="96" customWidth="1"/>
    <col min="11538" max="11538" width="11" style="96" customWidth="1"/>
    <col min="11539" max="11539" width="7.28515625" style="96" customWidth="1"/>
    <col min="11540" max="11540" width="12.5703125" style="96" customWidth="1"/>
    <col min="11541" max="11541" width="13.140625" style="96" customWidth="1"/>
    <col min="11542" max="11542" width="11" style="96" customWidth="1"/>
    <col min="11543" max="11543" width="12.42578125" style="96" customWidth="1"/>
    <col min="11544" max="11544" width="11.7109375" style="96" customWidth="1"/>
    <col min="11545" max="11545" width="11.28515625" style="96" customWidth="1"/>
    <col min="11546" max="11546" width="7.28515625" style="96" customWidth="1"/>
    <col min="11547" max="11547" width="11.140625" style="96" customWidth="1"/>
    <col min="11548" max="11548" width="11" style="96" customWidth="1"/>
    <col min="11549" max="11549" width="7.140625" style="96" customWidth="1"/>
    <col min="11550" max="11550" width="12.7109375" style="96" customWidth="1"/>
    <col min="11551" max="11551" width="12.28515625" style="96" customWidth="1"/>
    <col min="11552" max="11552" width="12.85546875" style="96" customWidth="1"/>
    <col min="11553" max="11553" width="7.5703125" style="96" customWidth="1"/>
    <col min="11554" max="11554" width="11.28515625" style="96" customWidth="1"/>
    <col min="11555" max="11555" width="11.7109375" style="96" customWidth="1"/>
    <col min="11556" max="11556" width="7.140625" style="96" customWidth="1"/>
    <col min="11557" max="11557" width="8.7109375" style="96" customWidth="1"/>
    <col min="11558" max="11558" width="7.7109375" style="96" customWidth="1"/>
    <col min="11559" max="11559" width="8.28515625" style="96" customWidth="1"/>
    <col min="11560" max="11561" width="8.140625" style="96" customWidth="1"/>
    <col min="11562" max="11563" width="7.5703125" style="96" customWidth="1"/>
    <col min="11564" max="11565" width="8.140625" style="96" customWidth="1"/>
    <col min="11566" max="11566" width="7.7109375" style="96" customWidth="1"/>
    <col min="11567" max="11567" width="8.5703125" style="96" customWidth="1"/>
    <col min="11568" max="11568" width="8" style="96" customWidth="1"/>
    <col min="11569" max="11569" width="8.140625" style="96" customWidth="1"/>
    <col min="11570" max="11570" width="7.5703125" style="96" customWidth="1"/>
    <col min="11571" max="11571" width="8.7109375" style="96" customWidth="1"/>
    <col min="11572" max="11572" width="8.5703125" style="96" customWidth="1"/>
    <col min="11573" max="11573" width="7.28515625" style="96" customWidth="1"/>
    <col min="11574" max="11776" width="9.140625" style="96"/>
    <col min="11777" max="11777" width="6.28515625" style="96" customWidth="1"/>
    <col min="11778" max="11778" width="38" style="96" customWidth="1"/>
    <col min="11779" max="11780" width="12.5703125" style="96" customWidth="1"/>
    <col min="11781" max="11782" width="12.28515625" style="96" customWidth="1"/>
    <col min="11783" max="11783" width="11.140625" style="96" customWidth="1"/>
    <col min="11784" max="11784" width="11.7109375" style="96" customWidth="1"/>
    <col min="11785" max="11785" width="7.140625" style="96" customWidth="1"/>
    <col min="11786" max="11786" width="11.42578125" style="96" customWidth="1"/>
    <col min="11787" max="11787" width="11.85546875" style="96" customWidth="1"/>
    <col min="11788" max="11788" width="6.85546875" style="96" customWidth="1"/>
    <col min="11789" max="11789" width="12.85546875" style="96" customWidth="1"/>
    <col min="11790" max="11791" width="12.7109375" style="96" customWidth="1"/>
    <col min="11792" max="11792" width="7.42578125" style="96" customWidth="1"/>
    <col min="11793" max="11793" width="11.140625" style="96" customWidth="1"/>
    <col min="11794" max="11794" width="11" style="96" customWidth="1"/>
    <col min="11795" max="11795" width="7.28515625" style="96" customWidth="1"/>
    <col min="11796" max="11796" width="12.5703125" style="96" customWidth="1"/>
    <col min="11797" max="11797" width="13.140625" style="96" customWidth="1"/>
    <col min="11798" max="11798" width="11" style="96" customWidth="1"/>
    <col min="11799" max="11799" width="12.42578125" style="96" customWidth="1"/>
    <col min="11800" max="11800" width="11.7109375" style="96" customWidth="1"/>
    <col min="11801" max="11801" width="11.28515625" style="96" customWidth="1"/>
    <col min="11802" max="11802" width="7.28515625" style="96" customWidth="1"/>
    <col min="11803" max="11803" width="11.140625" style="96" customWidth="1"/>
    <col min="11804" max="11804" width="11" style="96" customWidth="1"/>
    <col min="11805" max="11805" width="7.140625" style="96" customWidth="1"/>
    <col min="11806" max="11806" width="12.7109375" style="96" customWidth="1"/>
    <col min="11807" max="11807" width="12.28515625" style="96" customWidth="1"/>
    <col min="11808" max="11808" width="12.85546875" style="96" customWidth="1"/>
    <col min="11809" max="11809" width="7.5703125" style="96" customWidth="1"/>
    <col min="11810" max="11810" width="11.28515625" style="96" customWidth="1"/>
    <col min="11811" max="11811" width="11.7109375" style="96" customWidth="1"/>
    <col min="11812" max="11812" width="7.140625" style="96" customWidth="1"/>
    <col min="11813" max="11813" width="8.7109375" style="96" customWidth="1"/>
    <col min="11814" max="11814" width="7.7109375" style="96" customWidth="1"/>
    <col min="11815" max="11815" width="8.28515625" style="96" customWidth="1"/>
    <col min="11816" max="11817" width="8.140625" style="96" customWidth="1"/>
    <col min="11818" max="11819" width="7.5703125" style="96" customWidth="1"/>
    <col min="11820" max="11821" width="8.140625" style="96" customWidth="1"/>
    <col min="11822" max="11822" width="7.7109375" style="96" customWidth="1"/>
    <col min="11823" max="11823" width="8.5703125" style="96" customWidth="1"/>
    <col min="11824" max="11824" width="8" style="96" customWidth="1"/>
    <col min="11825" max="11825" width="8.140625" style="96" customWidth="1"/>
    <col min="11826" max="11826" width="7.5703125" style="96" customWidth="1"/>
    <col min="11827" max="11827" width="8.7109375" style="96" customWidth="1"/>
    <col min="11828" max="11828" width="8.5703125" style="96" customWidth="1"/>
    <col min="11829" max="11829" width="7.28515625" style="96" customWidth="1"/>
    <col min="11830" max="12032" width="9.140625" style="96"/>
    <col min="12033" max="12033" width="6.28515625" style="96" customWidth="1"/>
    <col min="12034" max="12034" width="38" style="96" customWidth="1"/>
    <col min="12035" max="12036" width="12.5703125" style="96" customWidth="1"/>
    <col min="12037" max="12038" width="12.28515625" style="96" customWidth="1"/>
    <col min="12039" max="12039" width="11.140625" style="96" customWidth="1"/>
    <col min="12040" max="12040" width="11.7109375" style="96" customWidth="1"/>
    <col min="12041" max="12041" width="7.140625" style="96" customWidth="1"/>
    <col min="12042" max="12042" width="11.42578125" style="96" customWidth="1"/>
    <col min="12043" max="12043" width="11.85546875" style="96" customWidth="1"/>
    <col min="12044" max="12044" width="6.85546875" style="96" customWidth="1"/>
    <col min="12045" max="12045" width="12.85546875" style="96" customWidth="1"/>
    <col min="12046" max="12047" width="12.7109375" style="96" customWidth="1"/>
    <col min="12048" max="12048" width="7.42578125" style="96" customWidth="1"/>
    <col min="12049" max="12049" width="11.140625" style="96" customWidth="1"/>
    <col min="12050" max="12050" width="11" style="96" customWidth="1"/>
    <col min="12051" max="12051" width="7.28515625" style="96" customWidth="1"/>
    <col min="12052" max="12052" width="12.5703125" style="96" customWidth="1"/>
    <col min="12053" max="12053" width="13.140625" style="96" customWidth="1"/>
    <col min="12054" max="12054" width="11" style="96" customWidth="1"/>
    <col min="12055" max="12055" width="12.42578125" style="96" customWidth="1"/>
    <col min="12056" max="12056" width="11.7109375" style="96" customWidth="1"/>
    <col min="12057" max="12057" width="11.28515625" style="96" customWidth="1"/>
    <col min="12058" max="12058" width="7.28515625" style="96" customWidth="1"/>
    <col min="12059" max="12059" width="11.140625" style="96" customWidth="1"/>
    <col min="12060" max="12060" width="11" style="96" customWidth="1"/>
    <col min="12061" max="12061" width="7.140625" style="96" customWidth="1"/>
    <col min="12062" max="12062" width="12.7109375" style="96" customWidth="1"/>
    <col min="12063" max="12063" width="12.28515625" style="96" customWidth="1"/>
    <col min="12064" max="12064" width="12.85546875" style="96" customWidth="1"/>
    <col min="12065" max="12065" width="7.5703125" style="96" customWidth="1"/>
    <col min="12066" max="12066" width="11.28515625" style="96" customWidth="1"/>
    <col min="12067" max="12067" width="11.7109375" style="96" customWidth="1"/>
    <col min="12068" max="12068" width="7.140625" style="96" customWidth="1"/>
    <col min="12069" max="12069" width="8.7109375" style="96" customWidth="1"/>
    <col min="12070" max="12070" width="7.7109375" style="96" customWidth="1"/>
    <col min="12071" max="12071" width="8.28515625" style="96" customWidth="1"/>
    <col min="12072" max="12073" width="8.140625" style="96" customWidth="1"/>
    <col min="12074" max="12075" width="7.5703125" style="96" customWidth="1"/>
    <col min="12076" max="12077" width="8.140625" style="96" customWidth="1"/>
    <col min="12078" max="12078" width="7.7109375" style="96" customWidth="1"/>
    <col min="12079" max="12079" width="8.5703125" style="96" customWidth="1"/>
    <col min="12080" max="12080" width="8" style="96" customWidth="1"/>
    <col min="12081" max="12081" width="8.140625" style="96" customWidth="1"/>
    <col min="12082" max="12082" width="7.5703125" style="96" customWidth="1"/>
    <col min="12083" max="12083" width="8.7109375" style="96" customWidth="1"/>
    <col min="12084" max="12084" width="8.5703125" style="96" customWidth="1"/>
    <col min="12085" max="12085" width="7.28515625" style="96" customWidth="1"/>
    <col min="12086" max="12288" width="9.140625" style="96"/>
    <col min="12289" max="12289" width="6.28515625" style="96" customWidth="1"/>
    <col min="12290" max="12290" width="38" style="96" customWidth="1"/>
    <col min="12291" max="12292" width="12.5703125" style="96" customWidth="1"/>
    <col min="12293" max="12294" width="12.28515625" style="96" customWidth="1"/>
    <col min="12295" max="12295" width="11.140625" style="96" customWidth="1"/>
    <col min="12296" max="12296" width="11.7109375" style="96" customWidth="1"/>
    <col min="12297" max="12297" width="7.140625" style="96" customWidth="1"/>
    <col min="12298" max="12298" width="11.42578125" style="96" customWidth="1"/>
    <col min="12299" max="12299" width="11.85546875" style="96" customWidth="1"/>
    <col min="12300" max="12300" width="6.85546875" style="96" customWidth="1"/>
    <col min="12301" max="12301" width="12.85546875" style="96" customWidth="1"/>
    <col min="12302" max="12303" width="12.7109375" style="96" customWidth="1"/>
    <col min="12304" max="12304" width="7.42578125" style="96" customWidth="1"/>
    <col min="12305" max="12305" width="11.140625" style="96" customWidth="1"/>
    <col min="12306" max="12306" width="11" style="96" customWidth="1"/>
    <col min="12307" max="12307" width="7.28515625" style="96" customWidth="1"/>
    <col min="12308" max="12308" width="12.5703125" style="96" customWidth="1"/>
    <col min="12309" max="12309" width="13.140625" style="96" customWidth="1"/>
    <col min="12310" max="12310" width="11" style="96" customWidth="1"/>
    <col min="12311" max="12311" width="12.42578125" style="96" customWidth="1"/>
    <col min="12312" max="12312" width="11.7109375" style="96" customWidth="1"/>
    <col min="12313" max="12313" width="11.28515625" style="96" customWidth="1"/>
    <col min="12314" max="12314" width="7.28515625" style="96" customWidth="1"/>
    <col min="12315" max="12315" width="11.140625" style="96" customWidth="1"/>
    <col min="12316" max="12316" width="11" style="96" customWidth="1"/>
    <col min="12317" max="12317" width="7.140625" style="96" customWidth="1"/>
    <col min="12318" max="12318" width="12.7109375" style="96" customWidth="1"/>
    <col min="12319" max="12319" width="12.28515625" style="96" customWidth="1"/>
    <col min="12320" max="12320" width="12.85546875" style="96" customWidth="1"/>
    <col min="12321" max="12321" width="7.5703125" style="96" customWidth="1"/>
    <col min="12322" max="12322" width="11.28515625" style="96" customWidth="1"/>
    <col min="12323" max="12323" width="11.7109375" style="96" customWidth="1"/>
    <col min="12324" max="12324" width="7.140625" style="96" customWidth="1"/>
    <col min="12325" max="12325" width="8.7109375" style="96" customWidth="1"/>
    <col min="12326" max="12326" width="7.7109375" style="96" customWidth="1"/>
    <col min="12327" max="12327" width="8.28515625" style="96" customWidth="1"/>
    <col min="12328" max="12329" width="8.140625" style="96" customWidth="1"/>
    <col min="12330" max="12331" width="7.5703125" style="96" customWidth="1"/>
    <col min="12332" max="12333" width="8.140625" style="96" customWidth="1"/>
    <col min="12334" max="12334" width="7.7109375" style="96" customWidth="1"/>
    <col min="12335" max="12335" width="8.5703125" style="96" customWidth="1"/>
    <col min="12336" max="12336" width="8" style="96" customWidth="1"/>
    <col min="12337" max="12337" width="8.140625" style="96" customWidth="1"/>
    <col min="12338" max="12338" width="7.5703125" style="96" customWidth="1"/>
    <col min="12339" max="12339" width="8.7109375" style="96" customWidth="1"/>
    <col min="12340" max="12340" width="8.5703125" style="96" customWidth="1"/>
    <col min="12341" max="12341" width="7.28515625" style="96" customWidth="1"/>
    <col min="12342" max="12544" width="9.140625" style="96"/>
    <col min="12545" max="12545" width="6.28515625" style="96" customWidth="1"/>
    <col min="12546" max="12546" width="38" style="96" customWidth="1"/>
    <col min="12547" max="12548" width="12.5703125" style="96" customWidth="1"/>
    <col min="12549" max="12550" width="12.28515625" style="96" customWidth="1"/>
    <col min="12551" max="12551" width="11.140625" style="96" customWidth="1"/>
    <col min="12552" max="12552" width="11.7109375" style="96" customWidth="1"/>
    <col min="12553" max="12553" width="7.140625" style="96" customWidth="1"/>
    <col min="12554" max="12554" width="11.42578125" style="96" customWidth="1"/>
    <col min="12555" max="12555" width="11.85546875" style="96" customWidth="1"/>
    <col min="12556" max="12556" width="6.85546875" style="96" customWidth="1"/>
    <col min="12557" max="12557" width="12.85546875" style="96" customWidth="1"/>
    <col min="12558" max="12559" width="12.7109375" style="96" customWidth="1"/>
    <col min="12560" max="12560" width="7.42578125" style="96" customWidth="1"/>
    <col min="12561" max="12561" width="11.140625" style="96" customWidth="1"/>
    <col min="12562" max="12562" width="11" style="96" customWidth="1"/>
    <col min="12563" max="12563" width="7.28515625" style="96" customWidth="1"/>
    <col min="12564" max="12564" width="12.5703125" style="96" customWidth="1"/>
    <col min="12565" max="12565" width="13.140625" style="96" customWidth="1"/>
    <col min="12566" max="12566" width="11" style="96" customWidth="1"/>
    <col min="12567" max="12567" width="12.42578125" style="96" customWidth="1"/>
    <col min="12568" max="12568" width="11.7109375" style="96" customWidth="1"/>
    <col min="12569" max="12569" width="11.28515625" style="96" customWidth="1"/>
    <col min="12570" max="12570" width="7.28515625" style="96" customWidth="1"/>
    <col min="12571" max="12571" width="11.140625" style="96" customWidth="1"/>
    <col min="12572" max="12572" width="11" style="96" customWidth="1"/>
    <col min="12573" max="12573" width="7.140625" style="96" customWidth="1"/>
    <col min="12574" max="12574" width="12.7109375" style="96" customWidth="1"/>
    <col min="12575" max="12575" width="12.28515625" style="96" customWidth="1"/>
    <col min="12576" max="12576" width="12.85546875" style="96" customWidth="1"/>
    <col min="12577" max="12577" width="7.5703125" style="96" customWidth="1"/>
    <col min="12578" max="12578" width="11.28515625" style="96" customWidth="1"/>
    <col min="12579" max="12579" width="11.7109375" style="96" customWidth="1"/>
    <col min="12580" max="12580" width="7.140625" style="96" customWidth="1"/>
    <col min="12581" max="12581" width="8.7109375" style="96" customWidth="1"/>
    <col min="12582" max="12582" width="7.7109375" style="96" customWidth="1"/>
    <col min="12583" max="12583" width="8.28515625" style="96" customWidth="1"/>
    <col min="12584" max="12585" width="8.140625" style="96" customWidth="1"/>
    <col min="12586" max="12587" width="7.5703125" style="96" customWidth="1"/>
    <col min="12588" max="12589" width="8.140625" style="96" customWidth="1"/>
    <col min="12590" max="12590" width="7.7109375" style="96" customWidth="1"/>
    <col min="12591" max="12591" width="8.5703125" style="96" customWidth="1"/>
    <col min="12592" max="12592" width="8" style="96" customWidth="1"/>
    <col min="12593" max="12593" width="8.140625" style="96" customWidth="1"/>
    <col min="12594" max="12594" width="7.5703125" style="96" customWidth="1"/>
    <col min="12595" max="12595" width="8.7109375" style="96" customWidth="1"/>
    <col min="12596" max="12596" width="8.5703125" style="96" customWidth="1"/>
    <col min="12597" max="12597" width="7.28515625" style="96" customWidth="1"/>
    <col min="12598" max="12800" width="9.140625" style="96"/>
    <col min="12801" max="12801" width="6.28515625" style="96" customWidth="1"/>
    <col min="12802" max="12802" width="38" style="96" customWidth="1"/>
    <col min="12803" max="12804" width="12.5703125" style="96" customWidth="1"/>
    <col min="12805" max="12806" width="12.28515625" style="96" customWidth="1"/>
    <col min="12807" max="12807" width="11.140625" style="96" customWidth="1"/>
    <col min="12808" max="12808" width="11.7109375" style="96" customWidth="1"/>
    <col min="12809" max="12809" width="7.140625" style="96" customWidth="1"/>
    <col min="12810" max="12810" width="11.42578125" style="96" customWidth="1"/>
    <col min="12811" max="12811" width="11.85546875" style="96" customWidth="1"/>
    <col min="12812" max="12812" width="6.85546875" style="96" customWidth="1"/>
    <col min="12813" max="12813" width="12.85546875" style="96" customWidth="1"/>
    <col min="12814" max="12815" width="12.7109375" style="96" customWidth="1"/>
    <col min="12816" max="12816" width="7.42578125" style="96" customWidth="1"/>
    <col min="12817" max="12817" width="11.140625" style="96" customWidth="1"/>
    <col min="12818" max="12818" width="11" style="96" customWidth="1"/>
    <col min="12819" max="12819" width="7.28515625" style="96" customWidth="1"/>
    <col min="12820" max="12820" width="12.5703125" style="96" customWidth="1"/>
    <col min="12821" max="12821" width="13.140625" style="96" customWidth="1"/>
    <col min="12822" max="12822" width="11" style="96" customWidth="1"/>
    <col min="12823" max="12823" width="12.42578125" style="96" customWidth="1"/>
    <col min="12824" max="12824" width="11.7109375" style="96" customWidth="1"/>
    <col min="12825" max="12825" width="11.28515625" style="96" customWidth="1"/>
    <col min="12826" max="12826" width="7.28515625" style="96" customWidth="1"/>
    <col min="12827" max="12827" width="11.140625" style="96" customWidth="1"/>
    <col min="12828" max="12828" width="11" style="96" customWidth="1"/>
    <col min="12829" max="12829" width="7.140625" style="96" customWidth="1"/>
    <col min="12830" max="12830" width="12.7109375" style="96" customWidth="1"/>
    <col min="12831" max="12831" width="12.28515625" style="96" customWidth="1"/>
    <col min="12832" max="12832" width="12.85546875" style="96" customWidth="1"/>
    <col min="12833" max="12833" width="7.5703125" style="96" customWidth="1"/>
    <col min="12834" max="12834" width="11.28515625" style="96" customWidth="1"/>
    <col min="12835" max="12835" width="11.7109375" style="96" customWidth="1"/>
    <col min="12836" max="12836" width="7.140625" style="96" customWidth="1"/>
    <col min="12837" max="12837" width="8.7109375" style="96" customWidth="1"/>
    <col min="12838" max="12838" width="7.7109375" style="96" customWidth="1"/>
    <col min="12839" max="12839" width="8.28515625" style="96" customWidth="1"/>
    <col min="12840" max="12841" width="8.140625" style="96" customWidth="1"/>
    <col min="12842" max="12843" width="7.5703125" style="96" customWidth="1"/>
    <col min="12844" max="12845" width="8.140625" style="96" customWidth="1"/>
    <col min="12846" max="12846" width="7.7109375" style="96" customWidth="1"/>
    <col min="12847" max="12847" width="8.5703125" style="96" customWidth="1"/>
    <col min="12848" max="12848" width="8" style="96" customWidth="1"/>
    <col min="12849" max="12849" width="8.140625" style="96" customWidth="1"/>
    <col min="12850" max="12850" width="7.5703125" style="96" customWidth="1"/>
    <col min="12851" max="12851" width="8.7109375" style="96" customWidth="1"/>
    <col min="12852" max="12852" width="8.5703125" style="96" customWidth="1"/>
    <col min="12853" max="12853" width="7.28515625" style="96" customWidth="1"/>
    <col min="12854" max="13056" width="9.140625" style="96"/>
    <col min="13057" max="13057" width="6.28515625" style="96" customWidth="1"/>
    <col min="13058" max="13058" width="38" style="96" customWidth="1"/>
    <col min="13059" max="13060" width="12.5703125" style="96" customWidth="1"/>
    <col min="13061" max="13062" width="12.28515625" style="96" customWidth="1"/>
    <col min="13063" max="13063" width="11.140625" style="96" customWidth="1"/>
    <col min="13064" max="13064" width="11.7109375" style="96" customWidth="1"/>
    <col min="13065" max="13065" width="7.140625" style="96" customWidth="1"/>
    <col min="13066" max="13066" width="11.42578125" style="96" customWidth="1"/>
    <col min="13067" max="13067" width="11.85546875" style="96" customWidth="1"/>
    <col min="13068" max="13068" width="6.85546875" style="96" customWidth="1"/>
    <col min="13069" max="13069" width="12.85546875" style="96" customWidth="1"/>
    <col min="13070" max="13071" width="12.7109375" style="96" customWidth="1"/>
    <col min="13072" max="13072" width="7.42578125" style="96" customWidth="1"/>
    <col min="13073" max="13073" width="11.140625" style="96" customWidth="1"/>
    <col min="13074" max="13074" width="11" style="96" customWidth="1"/>
    <col min="13075" max="13075" width="7.28515625" style="96" customWidth="1"/>
    <col min="13076" max="13076" width="12.5703125" style="96" customWidth="1"/>
    <col min="13077" max="13077" width="13.140625" style="96" customWidth="1"/>
    <col min="13078" max="13078" width="11" style="96" customWidth="1"/>
    <col min="13079" max="13079" width="12.42578125" style="96" customWidth="1"/>
    <col min="13080" max="13080" width="11.7109375" style="96" customWidth="1"/>
    <col min="13081" max="13081" width="11.28515625" style="96" customWidth="1"/>
    <col min="13082" max="13082" width="7.28515625" style="96" customWidth="1"/>
    <col min="13083" max="13083" width="11.140625" style="96" customWidth="1"/>
    <col min="13084" max="13084" width="11" style="96" customWidth="1"/>
    <col min="13085" max="13085" width="7.140625" style="96" customWidth="1"/>
    <col min="13086" max="13086" width="12.7109375" style="96" customWidth="1"/>
    <col min="13087" max="13087" width="12.28515625" style="96" customWidth="1"/>
    <col min="13088" max="13088" width="12.85546875" style="96" customWidth="1"/>
    <col min="13089" max="13089" width="7.5703125" style="96" customWidth="1"/>
    <col min="13090" max="13090" width="11.28515625" style="96" customWidth="1"/>
    <col min="13091" max="13091" width="11.7109375" style="96" customWidth="1"/>
    <col min="13092" max="13092" width="7.140625" style="96" customWidth="1"/>
    <col min="13093" max="13093" width="8.7109375" style="96" customWidth="1"/>
    <col min="13094" max="13094" width="7.7109375" style="96" customWidth="1"/>
    <col min="13095" max="13095" width="8.28515625" style="96" customWidth="1"/>
    <col min="13096" max="13097" width="8.140625" style="96" customWidth="1"/>
    <col min="13098" max="13099" width="7.5703125" style="96" customWidth="1"/>
    <col min="13100" max="13101" width="8.140625" style="96" customWidth="1"/>
    <col min="13102" max="13102" width="7.7109375" style="96" customWidth="1"/>
    <col min="13103" max="13103" width="8.5703125" style="96" customWidth="1"/>
    <col min="13104" max="13104" width="8" style="96" customWidth="1"/>
    <col min="13105" max="13105" width="8.140625" style="96" customWidth="1"/>
    <col min="13106" max="13106" width="7.5703125" style="96" customWidth="1"/>
    <col min="13107" max="13107" width="8.7109375" style="96" customWidth="1"/>
    <col min="13108" max="13108" width="8.5703125" style="96" customWidth="1"/>
    <col min="13109" max="13109" width="7.28515625" style="96" customWidth="1"/>
    <col min="13110" max="13312" width="9.140625" style="96"/>
    <col min="13313" max="13313" width="6.28515625" style="96" customWidth="1"/>
    <col min="13314" max="13314" width="38" style="96" customWidth="1"/>
    <col min="13315" max="13316" width="12.5703125" style="96" customWidth="1"/>
    <col min="13317" max="13318" width="12.28515625" style="96" customWidth="1"/>
    <col min="13319" max="13319" width="11.140625" style="96" customWidth="1"/>
    <col min="13320" max="13320" width="11.7109375" style="96" customWidth="1"/>
    <col min="13321" max="13321" width="7.140625" style="96" customWidth="1"/>
    <col min="13322" max="13322" width="11.42578125" style="96" customWidth="1"/>
    <col min="13323" max="13323" width="11.85546875" style="96" customWidth="1"/>
    <col min="13324" max="13324" width="6.85546875" style="96" customWidth="1"/>
    <col min="13325" max="13325" width="12.85546875" style="96" customWidth="1"/>
    <col min="13326" max="13327" width="12.7109375" style="96" customWidth="1"/>
    <col min="13328" max="13328" width="7.42578125" style="96" customWidth="1"/>
    <col min="13329" max="13329" width="11.140625" style="96" customWidth="1"/>
    <col min="13330" max="13330" width="11" style="96" customWidth="1"/>
    <col min="13331" max="13331" width="7.28515625" style="96" customWidth="1"/>
    <col min="13332" max="13332" width="12.5703125" style="96" customWidth="1"/>
    <col min="13333" max="13333" width="13.140625" style="96" customWidth="1"/>
    <col min="13334" max="13334" width="11" style="96" customWidth="1"/>
    <col min="13335" max="13335" width="12.42578125" style="96" customWidth="1"/>
    <col min="13336" max="13336" width="11.7109375" style="96" customWidth="1"/>
    <col min="13337" max="13337" width="11.28515625" style="96" customWidth="1"/>
    <col min="13338" max="13338" width="7.28515625" style="96" customWidth="1"/>
    <col min="13339" max="13339" width="11.140625" style="96" customWidth="1"/>
    <col min="13340" max="13340" width="11" style="96" customWidth="1"/>
    <col min="13341" max="13341" width="7.140625" style="96" customWidth="1"/>
    <col min="13342" max="13342" width="12.7109375" style="96" customWidth="1"/>
    <col min="13343" max="13343" width="12.28515625" style="96" customWidth="1"/>
    <col min="13344" max="13344" width="12.85546875" style="96" customWidth="1"/>
    <col min="13345" max="13345" width="7.5703125" style="96" customWidth="1"/>
    <col min="13346" max="13346" width="11.28515625" style="96" customWidth="1"/>
    <col min="13347" max="13347" width="11.7109375" style="96" customWidth="1"/>
    <col min="13348" max="13348" width="7.140625" style="96" customWidth="1"/>
    <col min="13349" max="13349" width="8.7109375" style="96" customWidth="1"/>
    <col min="13350" max="13350" width="7.7109375" style="96" customWidth="1"/>
    <col min="13351" max="13351" width="8.28515625" style="96" customWidth="1"/>
    <col min="13352" max="13353" width="8.140625" style="96" customWidth="1"/>
    <col min="13354" max="13355" width="7.5703125" style="96" customWidth="1"/>
    <col min="13356" max="13357" width="8.140625" style="96" customWidth="1"/>
    <col min="13358" max="13358" width="7.7109375" style="96" customWidth="1"/>
    <col min="13359" max="13359" width="8.5703125" style="96" customWidth="1"/>
    <col min="13360" max="13360" width="8" style="96" customWidth="1"/>
    <col min="13361" max="13361" width="8.140625" style="96" customWidth="1"/>
    <col min="13362" max="13362" width="7.5703125" style="96" customWidth="1"/>
    <col min="13363" max="13363" width="8.7109375" style="96" customWidth="1"/>
    <col min="13364" max="13364" width="8.5703125" style="96" customWidth="1"/>
    <col min="13365" max="13365" width="7.28515625" style="96" customWidth="1"/>
    <col min="13366" max="13568" width="9.140625" style="96"/>
    <col min="13569" max="13569" width="6.28515625" style="96" customWidth="1"/>
    <col min="13570" max="13570" width="38" style="96" customWidth="1"/>
    <col min="13571" max="13572" width="12.5703125" style="96" customWidth="1"/>
    <col min="13573" max="13574" width="12.28515625" style="96" customWidth="1"/>
    <col min="13575" max="13575" width="11.140625" style="96" customWidth="1"/>
    <col min="13576" max="13576" width="11.7109375" style="96" customWidth="1"/>
    <col min="13577" max="13577" width="7.140625" style="96" customWidth="1"/>
    <col min="13578" max="13578" width="11.42578125" style="96" customWidth="1"/>
    <col min="13579" max="13579" width="11.85546875" style="96" customWidth="1"/>
    <col min="13580" max="13580" width="6.85546875" style="96" customWidth="1"/>
    <col min="13581" max="13581" width="12.85546875" style="96" customWidth="1"/>
    <col min="13582" max="13583" width="12.7109375" style="96" customWidth="1"/>
    <col min="13584" max="13584" width="7.42578125" style="96" customWidth="1"/>
    <col min="13585" max="13585" width="11.140625" style="96" customWidth="1"/>
    <col min="13586" max="13586" width="11" style="96" customWidth="1"/>
    <col min="13587" max="13587" width="7.28515625" style="96" customWidth="1"/>
    <col min="13588" max="13588" width="12.5703125" style="96" customWidth="1"/>
    <col min="13589" max="13589" width="13.140625" style="96" customWidth="1"/>
    <col min="13590" max="13590" width="11" style="96" customWidth="1"/>
    <col min="13591" max="13591" width="12.42578125" style="96" customWidth="1"/>
    <col min="13592" max="13592" width="11.7109375" style="96" customWidth="1"/>
    <col min="13593" max="13593" width="11.28515625" style="96" customWidth="1"/>
    <col min="13594" max="13594" width="7.28515625" style="96" customWidth="1"/>
    <col min="13595" max="13595" width="11.140625" style="96" customWidth="1"/>
    <col min="13596" max="13596" width="11" style="96" customWidth="1"/>
    <col min="13597" max="13597" width="7.140625" style="96" customWidth="1"/>
    <col min="13598" max="13598" width="12.7109375" style="96" customWidth="1"/>
    <col min="13599" max="13599" width="12.28515625" style="96" customWidth="1"/>
    <col min="13600" max="13600" width="12.85546875" style="96" customWidth="1"/>
    <col min="13601" max="13601" width="7.5703125" style="96" customWidth="1"/>
    <col min="13602" max="13602" width="11.28515625" style="96" customWidth="1"/>
    <col min="13603" max="13603" width="11.7109375" style="96" customWidth="1"/>
    <col min="13604" max="13604" width="7.140625" style="96" customWidth="1"/>
    <col min="13605" max="13605" width="8.7109375" style="96" customWidth="1"/>
    <col min="13606" max="13606" width="7.7109375" style="96" customWidth="1"/>
    <col min="13607" max="13607" width="8.28515625" style="96" customWidth="1"/>
    <col min="13608" max="13609" width="8.140625" style="96" customWidth="1"/>
    <col min="13610" max="13611" width="7.5703125" style="96" customWidth="1"/>
    <col min="13612" max="13613" width="8.140625" style="96" customWidth="1"/>
    <col min="13614" max="13614" width="7.7109375" style="96" customWidth="1"/>
    <col min="13615" max="13615" width="8.5703125" style="96" customWidth="1"/>
    <col min="13616" max="13616" width="8" style="96" customWidth="1"/>
    <col min="13617" max="13617" width="8.140625" style="96" customWidth="1"/>
    <col min="13618" max="13618" width="7.5703125" style="96" customWidth="1"/>
    <col min="13619" max="13619" width="8.7109375" style="96" customWidth="1"/>
    <col min="13620" max="13620" width="8.5703125" style="96" customWidth="1"/>
    <col min="13621" max="13621" width="7.28515625" style="96" customWidth="1"/>
    <col min="13622" max="13824" width="9.140625" style="96"/>
    <col min="13825" max="13825" width="6.28515625" style="96" customWidth="1"/>
    <col min="13826" max="13826" width="38" style="96" customWidth="1"/>
    <col min="13827" max="13828" width="12.5703125" style="96" customWidth="1"/>
    <col min="13829" max="13830" width="12.28515625" style="96" customWidth="1"/>
    <col min="13831" max="13831" width="11.140625" style="96" customWidth="1"/>
    <col min="13832" max="13832" width="11.7109375" style="96" customWidth="1"/>
    <col min="13833" max="13833" width="7.140625" style="96" customWidth="1"/>
    <col min="13834" max="13834" width="11.42578125" style="96" customWidth="1"/>
    <col min="13835" max="13835" width="11.85546875" style="96" customWidth="1"/>
    <col min="13836" max="13836" width="6.85546875" style="96" customWidth="1"/>
    <col min="13837" max="13837" width="12.85546875" style="96" customWidth="1"/>
    <col min="13838" max="13839" width="12.7109375" style="96" customWidth="1"/>
    <col min="13840" max="13840" width="7.42578125" style="96" customWidth="1"/>
    <col min="13841" max="13841" width="11.140625" style="96" customWidth="1"/>
    <col min="13842" max="13842" width="11" style="96" customWidth="1"/>
    <col min="13843" max="13843" width="7.28515625" style="96" customWidth="1"/>
    <col min="13844" max="13844" width="12.5703125" style="96" customWidth="1"/>
    <col min="13845" max="13845" width="13.140625" style="96" customWidth="1"/>
    <col min="13846" max="13846" width="11" style="96" customWidth="1"/>
    <col min="13847" max="13847" width="12.42578125" style="96" customWidth="1"/>
    <col min="13848" max="13848" width="11.7109375" style="96" customWidth="1"/>
    <col min="13849" max="13849" width="11.28515625" style="96" customWidth="1"/>
    <col min="13850" max="13850" width="7.28515625" style="96" customWidth="1"/>
    <col min="13851" max="13851" width="11.140625" style="96" customWidth="1"/>
    <col min="13852" max="13852" width="11" style="96" customWidth="1"/>
    <col min="13853" max="13853" width="7.140625" style="96" customWidth="1"/>
    <col min="13854" max="13854" width="12.7109375" style="96" customWidth="1"/>
    <col min="13855" max="13855" width="12.28515625" style="96" customWidth="1"/>
    <col min="13856" max="13856" width="12.85546875" style="96" customWidth="1"/>
    <col min="13857" max="13857" width="7.5703125" style="96" customWidth="1"/>
    <col min="13858" max="13858" width="11.28515625" style="96" customWidth="1"/>
    <col min="13859" max="13859" width="11.7109375" style="96" customWidth="1"/>
    <col min="13860" max="13860" width="7.140625" style="96" customWidth="1"/>
    <col min="13861" max="13861" width="8.7109375" style="96" customWidth="1"/>
    <col min="13862" max="13862" width="7.7109375" style="96" customWidth="1"/>
    <col min="13863" max="13863" width="8.28515625" style="96" customWidth="1"/>
    <col min="13864" max="13865" width="8.140625" style="96" customWidth="1"/>
    <col min="13866" max="13867" width="7.5703125" style="96" customWidth="1"/>
    <col min="13868" max="13869" width="8.140625" style="96" customWidth="1"/>
    <col min="13870" max="13870" width="7.7109375" style="96" customWidth="1"/>
    <col min="13871" max="13871" width="8.5703125" style="96" customWidth="1"/>
    <col min="13872" max="13872" width="8" style="96" customWidth="1"/>
    <col min="13873" max="13873" width="8.140625" style="96" customWidth="1"/>
    <col min="13874" max="13874" width="7.5703125" style="96" customWidth="1"/>
    <col min="13875" max="13875" width="8.7109375" style="96" customWidth="1"/>
    <col min="13876" max="13876" width="8.5703125" style="96" customWidth="1"/>
    <col min="13877" max="13877" width="7.28515625" style="96" customWidth="1"/>
    <col min="13878" max="14080" width="9.140625" style="96"/>
    <col min="14081" max="14081" width="6.28515625" style="96" customWidth="1"/>
    <col min="14082" max="14082" width="38" style="96" customWidth="1"/>
    <col min="14083" max="14084" width="12.5703125" style="96" customWidth="1"/>
    <col min="14085" max="14086" width="12.28515625" style="96" customWidth="1"/>
    <col min="14087" max="14087" width="11.140625" style="96" customWidth="1"/>
    <col min="14088" max="14088" width="11.7109375" style="96" customWidth="1"/>
    <col min="14089" max="14089" width="7.140625" style="96" customWidth="1"/>
    <col min="14090" max="14090" width="11.42578125" style="96" customWidth="1"/>
    <col min="14091" max="14091" width="11.85546875" style="96" customWidth="1"/>
    <col min="14092" max="14092" width="6.85546875" style="96" customWidth="1"/>
    <col min="14093" max="14093" width="12.85546875" style="96" customWidth="1"/>
    <col min="14094" max="14095" width="12.7109375" style="96" customWidth="1"/>
    <col min="14096" max="14096" width="7.42578125" style="96" customWidth="1"/>
    <col min="14097" max="14097" width="11.140625" style="96" customWidth="1"/>
    <col min="14098" max="14098" width="11" style="96" customWidth="1"/>
    <col min="14099" max="14099" width="7.28515625" style="96" customWidth="1"/>
    <col min="14100" max="14100" width="12.5703125" style="96" customWidth="1"/>
    <col min="14101" max="14101" width="13.140625" style="96" customWidth="1"/>
    <col min="14102" max="14102" width="11" style="96" customWidth="1"/>
    <col min="14103" max="14103" width="12.42578125" style="96" customWidth="1"/>
    <col min="14104" max="14104" width="11.7109375" style="96" customWidth="1"/>
    <col min="14105" max="14105" width="11.28515625" style="96" customWidth="1"/>
    <col min="14106" max="14106" width="7.28515625" style="96" customWidth="1"/>
    <col min="14107" max="14107" width="11.140625" style="96" customWidth="1"/>
    <col min="14108" max="14108" width="11" style="96" customWidth="1"/>
    <col min="14109" max="14109" width="7.140625" style="96" customWidth="1"/>
    <col min="14110" max="14110" width="12.7109375" style="96" customWidth="1"/>
    <col min="14111" max="14111" width="12.28515625" style="96" customWidth="1"/>
    <col min="14112" max="14112" width="12.85546875" style="96" customWidth="1"/>
    <col min="14113" max="14113" width="7.5703125" style="96" customWidth="1"/>
    <col min="14114" max="14114" width="11.28515625" style="96" customWidth="1"/>
    <col min="14115" max="14115" width="11.7109375" style="96" customWidth="1"/>
    <col min="14116" max="14116" width="7.140625" style="96" customWidth="1"/>
    <col min="14117" max="14117" width="8.7109375" style="96" customWidth="1"/>
    <col min="14118" max="14118" width="7.7109375" style="96" customWidth="1"/>
    <col min="14119" max="14119" width="8.28515625" style="96" customWidth="1"/>
    <col min="14120" max="14121" width="8.140625" style="96" customWidth="1"/>
    <col min="14122" max="14123" width="7.5703125" style="96" customWidth="1"/>
    <col min="14124" max="14125" width="8.140625" style="96" customWidth="1"/>
    <col min="14126" max="14126" width="7.7109375" style="96" customWidth="1"/>
    <col min="14127" max="14127" width="8.5703125" style="96" customWidth="1"/>
    <col min="14128" max="14128" width="8" style="96" customWidth="1"/>
    <col min="14129" max="14129" width="8.140625" style="96" customWidth="1"/>
    <col min="14130" max="14130" width="7.5703125" style="96" customWidth="1"/>
    <col min="14131" max="14131" width="8.7109375" style="96" customWidth="1"/>
    <col min="14132" max="14132" width="8.5703125" style="96" customWidth="1"/>
    <col min="14133" max="14133" width="7.28515625" style="96" customWidth="1"/>
    <col min="14134" max="14336" width="9.140625" style="96"/>
    <col min="14337" max="14337" width="6.28515625" style="96" customWidth="1"/>
    <col min="14338" max="14338" width="38" style="96" customWidth="1"/>
    <col min="14339" max="14340" width="12.5703125" style="96" customWidth="1"/>
    <col min="14341" max="14342" width="12.28515625" style="96" customWidth="1"/>
    <col min="14343" max="14343" width="11.140625" style="96" customWidth="1"/>
    <col min="14344" max="14344" width="11.7109375" style="96" customWidth="1"/>
    <col min="14345" max="14345" width="7.140625" style="96" customWidth="1"/>
    <col min="14346" max="14346" width="11.42578125" style="96" customWidth="1"/>
    <col min="14347" max="14347" width="11.85546875" style="96" customWidth="1"/>
    <col min="14348" max="14348" width="6.85546875" style="96" customWidth="1"/>
    <col min="14349" max="14349" width="12.85546875" style="96" customWidth="1"/>
    <col min="14350" max="14351" width="12.7109375" style="96" customWidth="1"/>
    <col min="14352" max="14352" width="7.42578125" style="96" customWidth="1"/>
    <col min="14353" max="14353" width="11.140625" style="96" customWidth="1"/>
    <col min="14354" max="14354" width="11" style="96" customWidth="1"/>
    <col min="14355" max="14355" width="7.28515625" style="96" customWidth="1"/>
    <col min="14356" max="14356" width="12.5703125" style="96" customWidth="1"/>
    <col min="14357" max="14357" width="13.140625" style="96" customWidth="1"/>
    <col min="14358" max="14358" width="11" style="96" customWidth="1"/>
    <col min="14359" max="14359" width="12.42578125" style="96" customWidth="1"/>
    <col min="14360" max="14360" width="11.7109375" style="96" customWidth="1"/>
    <col min="14361" max="14361" width="11.28515625" style="96" customWidth="1"/>
    <col min="14362" max="14362" width="7.28515625" style="96" customWidth="1"/>
    <col min="14363" max="14363" width="11.140625" style="96" customWidth="1"/>
    <col min="14364" max="14364" width="11" style="96" customWidth="1"/>
    <col min="14365" max="14365" width="7.140625" style="96" customWidth="1"/>
    <col min="14366" max="14366" width="12.7109375" style="96" customWidth="1"/>
    <col min="14367" max="14367" width="12.28515625" style="96" customWidth="1"/>
    <col min="14368" max="14368" width="12.85546875" style="96" customWidth="1"/>
    <col min="14369" max="14369" width="7.5703125" style="96" customWidth="1"/>
    <col min="14370" max="14370" width="11.28515625" style="96" customWidth="1"/>
    <col min="14371" max="14371" width="11.7109375" style="96" customWidth="1"/>
    <col min="14372" max="14372" width="7.140625" style="96" customWidth="1"/>
    <col min="14373" max="14373" width="8.7109375" style="96" customWidth="1"/>
    <col min="14374" max="14374" width="7.7109375" style="96" customWidth="1"/>
    <col min="14375" max="14375" width="8.28515625" style="96" customWidth="1"/>
    <col min="14376" max="14377" width="8.140625" style="96" customWidth="1"/>
    <col min="14378" max="14379" width="7.5703125" style="96" customWidth="1"/>
    <col min="14380" max="14381" width="8.140625" style="96" customWidth="1"/>
    <col min="14382" max="14382" width="7.7109375" style="96" customWidth="1"/>
    <col min="14383" max="14383" width="8.5703125" style="96" customWidth="1"/>
    <col min="14384" max="14384" width="8" style="96" customWidth="1"/>
    <col min="14385" max="14385" width="8.140625" style="96" customWidth="1"/>
    <col min="14386" max="14386" width="7.5703125" style="96" customWidth="1"/>
    <col min="14387" max="14387" width="8.7109375" style="96" customWidth="1"/>
    <col min="14388" max="14388" width="8.5703125" style="96" customWidth="1"/>
    <col min="14389" max="14389" width="7.28515625" style="96" customWidth="1"/>
    <col min="14390" max="14592" width="9.140625" style="96"/>
    <col min="14593" max="14593" width="6.28515625" style="96" customWidth="1"/>
    <col min="14594" max="14594" width="38" style="96" customWidth="1"/>
    <col min="14595" max="14596" width="12.5703125" style="96" customWidth="1"/>
    <col min="14597" max="14598" width="12.28515625" style="96" customWidth="1"/>
    <col min="14599" max="14599" width="11.140625" style="96" customWidth="1"/>
    <col min="14600" max="14600" width="11.7109375" style="96" customWidth="1"/>
    <col min="14601" max="14601" width="7.140625" style="96" customWidth="1"/>
    <col min="14602" max="14602" width="11.42578125" style="96" customWidth="1"/>
    <col min="14603" max="14603" width="11.85546875" style="96" customWidth="1"/>
    <col min="14604" max="14604" width="6.85546875" style="96" customWidth="1"/>
    <col min="14605" max="14605" width="12.85546875" style="96" customWidth="1"/>
    <col min="14606" max="14607" width="12.7109375" style="96" customWidth="1"/>
    <col min="14608" max="14608" width="7.42578125" style="96" customWidth="1"/>
    <col min="14609" max="14609" width="11.140625" style="96" customWidth="1"/>
    <col min="14610" max="14610" width="11" style="96" customWidth="1"/>
    <col min="14611" max="14611" width="7.28515625" style="96" customWidth="1"/>
    <col min="14612" max="14612" width="12.5703125" style="96" customWidth="1"/>
    <col min="14613" max="14613" width="13.140625" style="96" customWidth="1"/>
    <col min="14614" max="14614" width="11" style="96" customWidth="1"/>
    <col min="14615" max="14615" width="12.42578125" style="96" customWidth="1"/>
    <col min="14616" max="14616" width="11.7109375" style="96" customWidth="1"/>
    <col min="14617" max="14617" width="11.28515625" style="96" customWidth="1"/>
    <col min="14618" max="14618" width="7.28515625" style="96" customWidth="1"/>
    <col min="14619" max="14619" width="11.140625" style="96" customWidth="1"/>
    <col min="14620" max="14620" width="11" style="96" customWidth="1"/>
    <col min="14621" max="14621" width="7.140625" style="96" customWidth="1"/>
    <col min="14622" max="14622" width="12.7109375" style="96" customWidth="1"/>
    <col min="14623" max="14623" width="12.28515625" style="96" customWidth="1"/>
    <col min="14624" max="14624" width="12.85546875" style="96" customWidth="1"/>
    <col min="14625" max="14625" width="7.5703125" style="96" customWidth="1"/>
    <col min="14626" max="14626" width="11.28515625" style="96" customWidth="1"/>
    <col min="14627" max="14627" width="11.7109375" style="96" customWidth="1"/>
    <col min="14628" max="14628" width="7.140625" style="96" customWidth="1"/>
    <col min="14629" max="14629" width="8.7109375" style="96" customWidth="1"/>
    <col min="14630" max="14630" width="7.7109375" style="96" customWidth="1"/>
    <col min="14631" max="14631" width="8.28515625" style="96" customWidth="1"/>
    <col min="14632" max="14633" width="8.140625" style="96" customWidth="1"/>
    <col min="14634" max="14635" width="7.5703125" style="96" customWidth="1"/>
    <col min="14636" max="14637" width="8.140625" style="96" customWidth="1"/>
    <col min="14638" max="14638" width="7.7109375" style="96" customWidth="1"/>
    <col min="14639" max="14639" width="8.5703125" style="96" customWidth="1"/>
    <col min="14640" max="14640" width="8" style="96" customWidth="1"/>
    <col min="14641" max="14641" width="8.140625" style="96" customWidth="1"/>
    <col min="14642" max="14642" width="7.5703125" style="96" customWidth="1"/>
    <col min="14643" max="14643" width="8.7109375" style="96" customWidth="1"/>
    <col min="14644" max="14644" width="8.5703125" style="96" customWidth="1"/>
    <col min="14645" max="14645" width="7.28515625" style="96" customWidth="1"/>
    <col min="14646" max="14848" width="9.140625" style="96"/>
    <col min="14849" max="14849" width="6.28515625" style="96" customWidth="1"/>
    <col min="14850" max="14850" width="38" style="96" customWidth="1"/>
    <col min="14851" max="14852" width="12.5703125" style="96" customWidth="1"/>
    <col min="14853" max="14854" width="12.28515625" style="96" customWidth="1"/>
    <col min="14855" max="14855" width="11.140625" style="96" customWidth="1"/>
    <col min="14856" max="14856" width="11.7109375" style="96" customWidth="1"/>
    <col min="14857" max="14857" width="7.140625" style="96" customWidth="1"/>
    <col min="14858" max="14858" width="11.42578125" style="96" customWidth="1"/>
    <col min="14859" max="14859" width="11.85546875" style="96" customWidth="1"/>
    <col min="14860" max="14860" width="6.85546875" style="96" customWidth="1"/>
    <col min="14861" max="14861" width="12.85546875" style="96" customWidth="1"/>
    <col min="14862" max="14863" width="12.7109375" style="96" customWidth="1"/>
    <col min="14864" max="14864" width="7.42578125" style="96" customWidth="1"/>
    <col min="14865" max="14865" width="11.140625" style="96" customWidth="1"/>
    <col min="14866" max="14866" width="11" style="96" customWidth="1"/>
    <col min="14867" max="14867" width="7.28515625" style="96" customWidth="1"/>
    <col min="14868" max="14868" width="12.5703125" style="96" customWidth="1"/>
    <col min="14869" max="14869" width="13.140625" style="96" customWidth="1"/>
    <col min="14870" max="14870" width="11" style="96" customWidth="1"/>
    <col min="14871" max="14871" width="12.42578125" style="96" customWidth="1"/>
    <col min="14872" max="14872" width="11.7109375" style="96" customWidth="1"/>
    <col min="14873" max="14873" width="11.28515625" style="96" customWidth="1"/>
    <col min="14874" max="14874" width="7.28515625" style="96" customWidth="1"/>
    <col min="14875" max="14875" width="11.140625" style="96" customWidth="1"/>
    <col min="14876" max="14876" width="11" style="96" customWidth="1"/>
    <col min="14877" max="14877" width="7.140625" style="96" customWidth="1"/>
    <col min="14878" max="14878" width="12.7109375" style="96" customWidth="1"/>
    <col min="14879" max="14879" width="12.28515625" style="96" customWidth="1"/>
    <col min="14880" max="14880" width="12.85546875" style="96" customWidth="1"/>
    <col min="14881" max="14881" width="7.5703125" style="96" customWidth="1"/>
    <col min="14882" max="14882" width="11.28515625" style="96" customWidth="1"/>
    <col min="14883" max="14883" width="11.7109375" style="96" customWidth="1"/>
    <col min="14884" max="14884" width="7.140625" style="96" customWidth="1"/>
    <col min="14885" max="14885" width="8.7109375" style="96" customWidth="1"/>
    <col min="14886" max="14886" width="7.7109375" style="96" customWidth="1"/>
    <col min="14887" max="14887" width="8.28515625" style="96" customWidth="1"/>
    <col min="14888" max="14889" width="8.140625" style="96" customWidth="1"/>
    <col min="14890" max="14891" width="7.5703125" style="96" customWidth="1"/>
    <col min="14892" max="14893" width="8.140625" style="96" customWidth="1"/>
    <col min="14894" max="14894" width="7.7109375" style="96" customWidth="1"/>
    <col min="14895" max="14895" width="8.5703125" style="96" customWidth="1"/>
    <col min="14896" max="14896" width="8" style="96" customWidth="1"/>
    <col min="14897" max="14897" width="8.140625" style="96" customWidth="1"/>
    <col min="14898" max="14898" width="7.5703125" style="96" customWidth="1"/>
    <col min="14899" max="14899" width="8.7109375" style="96" customWidth="1"/>
    <col min="14900" max="14900" width="8.5703125" style="96" customWidth="1"/>
    <col min="14901" max="14901" width="7.28515625" style="96" customWidth="1"/>
    <col min="14902" max="15104" width="9.140625" style="96"/>
    <col min="15105" max="15105" width="6.28515625" style="96" customWidth="1"/>
    <col min="15106" max="15106" width="38" style="96" customWidth="1"/>
    <col min="15107" max="15108" width="12.5703125" style="96" customWidth="1"/>
    <col min="15109" max="15110" width="12.28515625" style="96" customWidth="1"/>
    <col min="15111" max="15111" width="11.140625" style="96" customWidth="1"/>
    <col min="15112" max="15112" width="11.7109375" style="96" customWidth="1"/>
    <col min="15113" max="15113" width="7.140625" style="96" customWidth="1"/>
    <col min="15114" max="15114" width="11.42578125" style="96" customWidth="1"/>
    <col min="15115" max="15115" width="11.85546875" style="96" customWidth="1"/>
    <col min="15116" max="15116" width="6.85546875" style="96" customWidth="1"/>
    <col min="15117" max="15117" width="12.85546875" style="96" customWidth="1"/>
    <col min="15118" max="15119" width="12.7109375" style="96" customWidth="1"/>
    <col min="15120" max="15120" width="7.42578125" style="96" customWidth="1"/>
    <col min="15121" max="15121" width="11.140625" style="96" customWidth="1"/>
    <col min="15122" max="15122" width="11" style="96" customWidth="1"/>
    <col min="15123" max="15123" width="7.28515625" style="96" customWidth="1"/>
    <col min="15124" max="15124" width="12.5703125" style="96" customWidth="1"/>
    <col min="15125" max="15125" width="13.140625" style="96" customWidth="1"/>
    <col min="15126" max="15126" width="11" style="96" customWidth="1"/>
    <col min="15127" max="15127" width="12.42578125" style="96" customWidth="1"/>
    <col min="15128" max="15128" width="11.7109375" style="96" customWidth="1"/>
    <col min="15129" max="15129" width="11.28515625" style="96" customWidth="1"/>
    <col min="15130" max="15130" width="7.28515625" style="96" customWidth="1"/>
    <col min="15131" max="15131" width="11.140625" style="96" customWidth="1"/>
    <col min="15132" max="15132" width="11" style="96" customWidth="1"/>
    <col min="15133" max="15133" width="7.140625" style="96" customWidth="1"/>
    <col min="15134" max="15134" width="12.7109375" style="96" customWidth="1"/>
    <col min="15135" max="15135" width="12.28515625" style="96" customWidth="1"/>
    <col min="15136" max="15136" width="12.85546875" style="96" customWidth="1"/>
    <col min="15137" max="15137" width="7.5703125" style="96" customWidth="1"/>
    <col min="15138" max="15138" width="11.28515625" style="96" customWidth="1"/>
    <col min="15139" max="15139" width="11.7109375" style="96" customWidth="1"/>
    <col min="15140" max="15140" width="7.140625" style="96" customWidth="1"/>
    <col min="15141" max="15141" width="8.7109375" style="96" customWidth="1"/>
    <col min="15142" max="15142" width="7.7109375" style="96" customWidth="1"/>
    <col min="15143" max="15143" width="8.28515625" style="96" customWidth="1"/>
    <col min="15144" max="15145" width="8.140625" style="96" customWidth="1"/>
    <col min="15146" max="15147" width="7.5703125" style="96" customWidth="1"/>
    <col min="15148" max="15149" width="8.140625" style="96" customWidth="1"/>
    <col min="15150" max="15150" width="7.7109375" style="96" customWidth="1"/>
    <col min="15151" max="15151" width="8.5703125" style="96" customWidth="1"/>
    <col min="15152" max="15152" width="8" style="96" customWidth="1"/>
    <col min="15153" max="15153" width="8.140625" style="96" customWidth="1"/>
    <col min="15154" max="15154" width="7.5703125" style="96" customWidth="1"/>
    <col min="15155" max="15155" width="8.7109375" style="96" customWidth="1"/>
    <col min="15156" max="15156" width="8.5703125" style="96" customWidth="1"/>
    <col min="15157" max="15157" width="7.28515625" style="96" customWidth="1"/>
    <col min="15158" max="15360" width="9.140625" style="96"/>
    <col min="15361" max="15361" width="6.28515625" style="96" customWidth="1"/>
    <col min="15362" max="15362" width="38" style="96" customWidth="1"/>
    <col min="15363" max="15364" width="12.5703125" style="96" customWidth="1"/>
    <col min="15365" max="15366" width="12.28515625" style="96" customWidth="1"/>
    <col min="15367" max="15367" width="11.140625" style="96" customWidth="1"/>
    <col min="15368" max="15368" width="11.7109375" style="96" customWidth="1"/>
    <col min="15369" max="15369" width="7.140625" style="96" customWidth="1"/>
    <col min="15370" max="15370" width="11.42578125" style="96" customWidth="1"/>
    <col min="15371" max="15371" width="11.85546875" style="96" customWidth="1"/>
    <col min="15372" max="15372" width="6.85546875" style="96" customWidth="1"/>
    <col min="15373" max="15373" width="12.85546875" style="96" customWidth="1"/>
    <col min="15374" max="15375" width="12.7109375" style="96" customWidth="1"/>
    <col min="15376" max="15376" width="7.42578125" style="96" customWidth="1"/>
    <col min="15377" max="15377" width="11.140625" style="96" customWidth="1"/>
    <col min="15378" max="15378" width="11" style="96" customWidth="1"/>
    <col min="15379" max="15379" width="7.28515625" style="96" customWidth="1"/>
    <col min="15380" max="15380" width="12.5703125" style="96" customWidth="1"/>
    <col min="15381" max="15381" width="13.140625" style="96" customWidth="1"/>
    <col min="15382" max="15382" width="11" style="96" customWidth="1"/>
    <col min="15383" max="15383" width="12.42578125" style="96" customWidth="1"/>
    <col min="15384" max="15384" width="11.7109375" style="96" customWidth="1"/>
    <col min="15385" max="15385" width="11.28515625" style="96" customWidth="1"/>
    <col min="15386" max="15386" width="7.28515625" style="96" customWidth="1"/>
    <col min="15387" max="15387" width="11.140625" style="96" customWidth="1"/>
    <col min="15388" max="15388" width="11" style="96" customWidth="1"/>
    <col min="15389" max="15389" width="7.140625" style="96" customWidth="1"/>
    <col min="15390" max="15390" width="12.7109375" style="96" customWidth="1"/>
    <col min="15391" max="15391" width="12.28515625" style="96" customWidth="1"/>
    <col min="15392" max="15392" width="12.85546875" style="96" customWidth="1"/>
    <col min="15393" max="15393" width="7.5703125" style="96" customWidth="1"/>
    <col min="15394" max="15394" width="11.28515625" style="96" customWidth="1"/>
    <col min="15395" max="15395" width="11.7109375" style="96" customWidth="1"/>
    <col min="15396" max="15396" width="7.140625" style="96" customWidth="1"/>
    <col min="15397" max="15397" width="8.7109375" style="96" customWidth="1"/>
    <col min="15398" max="15398" width="7.7109375" style="96" customWidth="1"/>
    <col min="15399" max="15399" width="8.28515625" style="96" customWidth="1"/>
    <col min="15400" max="15401" width="8.140625" style="96" customWidth="1"/>
    <col min="15402" max="15403" width="7.5703125" style="96" customWidth="1"/>
    <col min="15404" max="15405" width="8.140625" style="96" customWidth="1"/>
    <col min="15406" max="15406" width="7.7109375" style="96" customWidth="1"/>
    <col min="15407" max="15407" width="8.5703125" style="96" customWidth="1"/>
    <col min="15408" max="15408" width="8" style="96" customWidth="1"/>
    <col min="15409" max="15409" width="8.140625" style="96" customWidth="1"/>
    <col min="15410" max="15410" width="7.5703125" style="96" customWidth="1"/>
    <col min="15411" max="15411" width="8.7109375" style="96" customWidth="1"/>
    <col min="15412" max="15412" width="8.5703125" style="96" customWidth="1"/>
    <col min="15413" max="15413" width="7.28515625" style="96" customWidth="1"/>
    <col min="15414" max="15616" width="9.140625" style="96"/>
    <col min="15617" max="15617" width="6.28515625" style="96" customWidth="1"/>
    <col min="15618" max="15618" width="38" style="96" customWidth="1"/>
    <col min="15619" max="15620" width="12.5703125" style="96" customWidth="1"/>
    <col min="15621" max="15622" width="12.28515625" style="96" customWidth="1"/>
    <col min="15623" max="15623" width="11.140625" style="96" customWidth="1"/>
    <col min="15624" max="15624" width="11.7109375" style="96" customWidth="1"/>
    <col min="15625" max="15625" width="7.140625" style="96" customWidth="1"/>
    <col min="15626" max="15626" width="11.42578125" style="96" customWidth="1"/>
    <col min="15627" max="15627" width="11.85546875" style="96" customWidth="1"/>
    <col min="15628" max="15628" width="6.85546875" style="96" customWidth="1"/>
    <col min="15629" max="15629" width="12.85546875" style="96" customWidth="1"/>
    <col min="15630" max="15631" width="12.7109375" style="96" customWidth="1"/>
    <col min="15632" max="15632" width="7.42578125" style="96" customWidth="1"/>
    <col min="15633" max="15633" width="11.140625" style="96" customWidth="1"/>
    <col min="15634" max="15634" width="11" style="96" customWidth="1"/>
    <col min="15635" max="15635" width="7.28515625" style="96" customWidth="1"/>
    <col min="15636" max="15636" width="12.5703125" style="96" customWidth="1"/>
    <col min="15637" max="15637" width="13.140625" style="96" customWidth="1"/>
    <col min="15638" max="15638" width="11" style="96" customWidth="1"/>
    <col min="15639" max="15639" width="12.42578125" style="96" customWidth="1"/>
    <col min="15640" max="15640" width="11.7109375" style="96" customWidth="1"/>
    <col min="15641" max="15641" width="11.28515625" style="96" customWidth="1"/>
    <col min="15642" max="15642" width="7.28515625" style="96" customWidth="1"/>
    <col min="15643" max="15643" width="11.140625" style="96" customWidth="1"/>
    <col min="15644" max="15644" width="11" style="96" customWidth="1"/>
    <col min="15645" max="15645" width="7.140625" style="96" customWidth="1"/>
    <col min="15646" max="15646" width="12.7109375" style="96" customWidth="1"/>
    <col min="15647" max="15647" width="12.28515625" style="96" customWidth="1"/>
    <col min="15648" max="15648" width="12.85546875" style="96" customWidth="1"/>
    <col min="15649" max="15649" width="7.5703125" style="96" customWidth="1"/>
    <col min="15650" max="15650" width="11.28515625" style="96" customWidth="1"/>
    <col min="15651" max="15651" width="11.7109375" style="96" customWidth="1"/>
    <col min="15652" max="15652" width="7.140625" style="96" customWidth="1"/>
    <col min="15653" max="15653" width="8.7109375" style="96" customWidth="1"/>
    <col min="15654" max="15654" width="7.7109375" style="96" customWidth="1"/>
    <col min="15655" max="15655" width="8.28515625" style="96" customWidth="1"/>
    <col min="15656" max="15657" width="8.140625" style="96" customWidth="1"/>
    <col min="15658" max="15659" width="7.5703125" style="96" customWidth="1"/>
    <col min="15660" max="15661" width="8.140625" style="96" customWidth="1"/>
    <col min="15662" max="15662" width="7.7109375" style="96" customWidth="1"/>
    <col min="15663" max="15663" width="8.5703125" style="96" customWidth="1"/>
    <col min="15664" max="15664" width="8" style="96" customWidth="1"/>
    <col min="15665" max="15665" width="8.140625" style="96" customWidth="1"/>
    <col min="15666" max="15666" width="7.5703125" style="96" customWidth="1"/>
    <col min="15667" max="15667" width="8.7109375" style="96" customWidth="1"/>
    <col min="15668" max="15668" width="8.5703125" style="96" customWidth="1"/>
    <col min="15669" max="15669" width="7.28515625" style="96" customWidth="1"/>
    <col min="15670" max="15872" width="9.140625" style="96"/>
    <col min="15873" max="15873" width="6.28515625" style="96" customWidth="1"/>
    <col min="15874" max="15874" width="38" style="96" customWidth="1"/>
    <col min="15875" max="15876" width="12.5703125" style="96" customWidth="1"/>
    <col min="15877" max="15878" width="12.28515625" style="96" customWidth="1"/>
    <col min="15879" max="15879" width="11.140625" style="96" customWidth="1"/>
    <col min="15880" max="15880" width="11.7109375" style="96" customWidth="1"/>
    <col min="15881" max="15881" width="7.140625" style="96" customWidth="1"/>
    <col min="15882" max="15882" width="11.42578125" style="96" customWidth="1"/>
    <col min="15883" max="15883" width="11.85546875" style="96" customWidth="1"/>
    <col min="15884" max="15884" width="6.85546875" style="96" customWidth="1"/>
    <col min="15885" max="15885" width="12.85546875" style="96" customWidth="1"/>
    <col min="15886" max="15887" width="12.7109375" style="96" customWidth="1"/>
    <col min="15888" max="15888" width="7.42578125" style="96" customWidth="1"/>
    <col min="15889" max="15889" width="11.140625" style="96" customWidth="1"/>
    <col min="15890" max="15890" width="11" style="96" customWidth="1"/>
    <col min="15891" max="15891" width="7.28515625" style="96" customWidth="1"/>
    <col min="15892" max="15892" width="12.5703125" style="96" customWidth="1"/>
    <col min="15893" max="15893" width="13.140625" style="96" customWidth="1"/>
    <col min="15894" max="15894" width="11" style="96" customWidth="1"/>
    <col min="15895" max="15895" width="12.42578125" style="96" customWidth="1"/>
    <col min="15896" max="15896" width="11.7109375" style="96" customWidth="1"/>
    <col min="15897" max="15897" width="11.28515625" style="96" customWidth="1"/>
    <col min="15898" max="15898" width="7.28515625" style="96" customWidth="1"/>
    <col min="15899" max="15899" width="11.140625" style="96" customWidth="1"/>
    <col min="15900" max="15900" width="11" style="96" customWidth="1"/>
    <col min="15901" max="15901" width="7.140625" style="96" customWidth="1"/>
    <col min="15902" max="15902" width="12.7109375" style="96" customWidth="1"/>
    <col min="15903" max="15903" width="12.28515625" style="96" customWidth="1"/>
    <col min="15904" max="15904" width="12.85546875" style="96" customWidth="1"/>
    <col min="15905" max="15905" width="7.5703125" style="96" customWidth="1"/>
    <col min="15906" max="15906" width="11.28515625" style="96" customWidth="1"/>
    <col min="15907" max="15907" width="11.7109375" style="96" customWidth="1"/>
    <col min="15908" max="15908" width="7.140625" style="96" customWidth="1"/>
    <col min="15909" max="15909" width="8.7109375" style="96" customWidth="1"/>
    <col min="15910" max="15910" width="7.7109375" style="96" customWidth="1"/>
    <col min="15911" max="15911" width="8.28515625" style="96" customWidth="1"/>
    <col min="15912" max="15913" width="8.140625" style="96" customWidth="1"/>
    <col min="15914" max="15915" width="7.5703125" style="96" customWidth="1"/>
    <col min="15916" max="15917" width="8.140625" style="96" customWidth="1"/>
    <col min="15918" max="15918" width="7.7109375" style="96" customWidth="1"/>
    <col min="15919" max="15919" width="8.5703125" style="96" customWidth="1"/>
    <col min="15920" max="15920" width="8" style="96" customWidth="1"/>
    <col min="15921" max="15921" width="8.140625" style="96" customWidth="1"/>
    <col min="15922" max="15922" width="7.5703125" style="96" customWidth="1"/>
    <col min="15923" max="15923" width="8.7109375" style="96" customWidth="1"/>
    <col min="15924" max="15924" width="8.5703125" style="96" customWidth="1"/>
    <col min="15925" max="15925" width="7.28515625" style="96" customWidth="1"/>
    <col min="15926" max="16128" width="9.140625" style="96"/>
    <col min="16129" max="16129" width="6.28515625" style="96" customWidth="1"/>
    <col min="16130" max="16130" width="38" style="96" customWidth="1"/>
    <col min="16131" max="16132" width="12.5703125" style="96" customWidth="1"/>
    <col min="16133" max="16134" width="12.28515625" style="96" customWidth="1"/>
    <col min="16135" max="16135" width="11.140625" style="96" customWidth="1"/>
    <col min="16136" max="16136" width="11.7109375" style="96" customWidth="1"/>
    <col min="16137" max="16137" width="7.140625" style="96" customWidth="1"/>
    <col min="16138" max="16138" width="11.42578125" style="96" customWidth="1"/>
    <col min="16139" max="16139" width="11.85546875" style="96" customWidth="1"/>
    <col min="16140" max="16140" width="6.85546875" style="96" customWidth="1"/>
    <col min="16141" max="16141" width="12.85546875" style="96" customWidth="1"/>
    <col min="16142" max="16143" width="12.7109375" style="96" customWidth="1"/>
    <col min="16144" max="16144" width="7.42578125" style="96" customWidth="1"/>
    <col min="16145" max="16145" width="11.140625" style="96" customWidth="1"/>
    <col min="16146" max="16146" width="11" style="96" customWidth="1"/>
    <col min="16147" max="16147" width="7.28515625" style="96" customWidth="1"/>
    <col min="16148" max="16148" width="12.5703125" style="96" customWidth="1"/>
    <col min="16149" max="16149" width="13.140625" style="96" customWidth="1"/>
    <col min="16150" max="16150" width="11" style="96" customWidth="1"/>
    <col min="16151" max="16151" width="12.42578125" style="96" customWidth="1"/>
    <col min="16152" max="16152" width="11.7109375" style="96" customWidth="1"/>
    <col min="16153" max="16153" width="11.28515625" style="96" customWidth="1"/>
    <col min="16154" max="16154" width="7.28515625" style="96" customWidth="1"/>
    <col min="16155" max="16155" width="11.140625" style="96" customWidth="1"/>
    <col min="16156" max="16156" width="11" style="96" customWidth="1"/>
    <col min="16157" max="16157" width="7.140625" style="96" customWidth="1"/>
    <col min="16158" max="16158" width="12.7109375" style="96" customWidth="1"/>
    <col min="16159" max="16159" width="12.28515625" style="96" customWidth="1"/>
    <col min="16160" max="16160" width="12.85546875" style="96" customWidth="1"/>
    <col min="16161" max="16161" width="7.5703125" style="96" customWidth="1"/>
    <col min="16162" max="16162" width="11.28515625" style="96" customWidth="1"/>
    <col min="16163" max="16163" width="11.7109375" style="96" customWidth="1"/>
    <col min="16164" max="16164" width="7.140625" style="96" customWidth="1"/>
    <col min="16165" max="16165" width="8.7109375" style="96" customWidth="1"/>
    <col min="16166" max="16166" width="7.7109375" style="96" customWidth="1"/>
    <col min="16167" max="16167" width="8.28515625" style="96" customWidth="1"/>
    <col min="16168" max="16169" width="8.140625" style="96" customWidth="1"/>
    <col min="16170" max="16171" width="7.5703125" style="96" customWidth="1"/>
    <col min="16172" max="16173" width="8.140625" style="96" customWidth="1"/>
    <col min="16174" max="16174" width="7.7109375" style="96" customWidth="1"/>
    <col min="16175" max="16175" width="8.5703125" style="96" customWidth="1"/>
    <col min="16176" max="16176" width="8" style="96" customWidth="1"/>
    <col min="16177" max="16177" width="8.140625" style="96" customWidth="1"/>
    <col min="16178" max="16178" width="7.5703125" style="96" customWidth="1"/>
    <col min="16179" max="16179" width="8.7109375" style="96" customWidth="1"/>
    <col min="16180" max="16180" width="8.5703125" style="96" customWidth="1"/>
    <col min="16181" max="16181" width="7.28515625" style="96" customWidth="1"/>
    <col min="16182" max="16384" width="9.140625" style="96"/>
  </cols>
  <sheetData>
    <row r="1" spans="1:57" s="138" customFormat="1" ht="42" customHeight="1">
      <c r="A1" s="176" t="str">
        <f>[2]PL48!A1</f>
        <v>UBND HUYỆN KON RẪY</v>
      </c>
      <c r="B1" s="176"/>
      <c r="C1" s="177"/>
      <c r="D1" s="177"/>
      <c r="E1" s="177"/>
      <c r="F1" s="177"/>
      <c r="G1" s="177"/>
      <c r="H1" s="177"/>
      <c r="I1" s="177"/>
      <c r="J1" s="178"/>
      <c r="K1" s="178"/>
      <c r="L1" s="177"/>
      <c r="M1" s="177"/>
      <c r="N1" s="177"/>
      <c r="O1" s="177"/>
      <c r="P1" s="177"/>
      <c r="Q1" s="178"/>
      <c r="R1" s="178"/>
      <c r="S1" s="177"/>
      <c r="T1" s="177"/>
      <c r="U1" s="179"/>
      <c r="V1" s="179"/>
      <c r="W1" s="177"/>
      <c r="X1" s="177"/>
      <c r="Y1" s="177"/>
      <c r="Z1" s="177"/>
      <c r="AA1" s="178"/>
      <c r="AB1" s="178"/>
      <c r="AC1" s="177"/>
      <c r="AD1" s="177"/>
      <c r="AE1" s="177"/>
      <c r="AF1" s="177"/>
      <c r="AG1" s="177"/>
      <c r="AH1" s="178"/>
      <c r="AI1" s="180"/>
      <c r="AJ1" s="177"/>
      <c r="AK1" s="139"/>
      <c r="AL1" s="139"/>
      <c r="AM1" s="139"/>
      <c r="AN1" s="139"/>
      <c r="AO1" s="139"/>
      <c r="AP1" s="139"/>
      <c r="AQ1" s="139"/>
      <c r="AR1" s="139"/>
      <c r="AS1" s="139"/>
      <c r="AT1" s="139"/>
      <c r="AU1" s="139"/>
      <c r="AV1" s="237" t="s">
        <v>125</v>
      </c>
      <c r="AW1" s="237"/>
      <c r="AX1" s="237"/>
      <c r="AY1" s="237"/>
      <c r="AZ1" s="237"/>
      <c r="BA1" s="237"/>
    </row>
    <row r="2" spans="1:57" ht="3" customHeight="1">
      <c r="A2" s="94"/>
      <c r="B2" s="94"/>
      <c r="C2" s="95"/>
      <c r="D2" s="95"/>
      <c r="E2" s="95"/>
      <c r="F2" s="95"/>
      <c r="G2" s="95"/>
      <c r="H2" s="95"/>
      <c r="I2" s="95"/>
      <c r="J2" s="95"/>
      <c r="K2" s="95"/>
      <c r="L2" s="95"/>
      <c r="M2" s="95"/>
      <c r="N2" s="95"/>
      <c r="O2" s="95"/>
      <c r="P2" s="95"/>
      <c r="Q2" s="95"/>
      <c r="R2" s="95"/>
      <c r="S2" s="95"/>
      <c r="T2" s="95"/>
      <c r="U2" s="181"/>
      <c r="V2" s="181"/>
      <c r="W2" s="95"/>
      <c r="X2" s="95"/>
      <c r="Y2" s="95"/>
      <c r="Z2" s="95"/>
      <c r="AA2" s="95"/>
      <c r="AB2" s="95"/>
      <c r="AC2" s="95"/>
      <c r="AD2" s="95"/>
      <c r="AE2" s="95"/>
      <c r="AF2" s="95"/>
      <c r="AG2" s="95"/>
      <c r="AH2" s="95"/>
      <c r="AI2" s="181"/>
      <c r="AJ2" s="95"/>
      <c r="AK2" s="95"/>
      <c r="AL2" s="95"/>
      <c r="AM2" s="95"/>
      <c r="AN2" s="95"/>
      <c r="AO2" s="95"/>
      <c r="AP2" s="95"/>
      <c r="AQ2" s="95"/>
      <c r="AR2" s="95"/>
      <c r="AS2" s="95"/>
      <c r="AT2" s="95"/>
      <c r="AU2" s="95"/>
      <c r="AV2" s="95"/>
      <c r="AW2" s="95"/>
      <c r="AX2" s="95"/>
      <c r="AY2" s="95"/>
      <c r="AZ2" s="95"/>
      <c r="BA2" s="95"/>
    </row>
    <row r="3" spans="1:57" s="93" customFormat="1" ht="55.5" customHeight="1">
      <c r="A3" s="182" t="s">
        <v>272</v>
      </c>
      <c r="B3" s="90"/>
      <c r="C3" s="91"/>
      <c r="D3" s="91"/>
      <c r="E3" s="91"/>
      <c r="F3" s="91"/>
      <c r="G3" s="91"/>
      <c r="H3" s="91"/>
      <c r="I3" s="91"/>
      <c r="J3" s="91"/>
      <c r="K3" s="91"/>
      <c r="L3" s="91"/>
      <c r="M3" s="91"/>
      <c r="N3" s="91"/>
      <c r="O3" s="91"/>
      <c r="P3" s="91"/>
      <c r="Q3" s="91"/>
      <c r="R3" s="91"/>
      <c r="S3" s="91"/>
      <c r="T3" s="91"/>
      <c r="U3" s="183"/>
      <c r="V3" s="183"/>
      <c r="W3" s="91"/>
      <c r="X3" s="91"/>
      <c r="Y3" s="91"/>
      <c r="Z3" s="91"/>
      <c r="AA3" s="91"/>
      <c r="AB3" s="91"/>
      <c r="AC3" s="91"/>
      <c r="AD3" s="91"/>
      <c r="AE3" s="91"/>
      <c r="AF3" s="91"/>
      <c r="AG3" s="91"/>
      <c r="AH3" s="91"/>
      <c r="AI3" s="183"/>
      <c r="AJ3" s="91"/>
      <c r="AK3" s="91"/>
      <c r="AL3" s="91"/>
      <c r="AM3" s="91"/>
      <c r="AN3" s="91"/>
      <c r="AO3" s="91"/>
      <c r="AP3" s="91"/>
      <c r="AQ3" s="91"/>
      <c r="AR3" s="91"/>
      <c r="AS3" s="91"/>
      <c r="AT3" s="91"/>
      <c r="AU3" s="91"/>
      <c r="AV3" s="91"/>
      <c r="AW3" s="91"/>
      <c r="AX3" s="91"/>
      <c r="AY3" s="91"/>
      <c r="AZ3" s="91"/>
      <c r="BA3" s="91"/>
    </row>
    <row r="4" spans="1:57" s="185" customFormat="1" ht="33" customHeight="1" outlineLevel="1">
      <c r="A4" s="238" t="s">
        <v>1</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184"/>
      <c r="BC4" s="184"/>
      <c r="BD4" s="184"/>
      <c r="BE4" s="184"/>
    </row>
    <row r="5" spans="1:57" s="185" customFormat="1" ht="33" customHeight="1">
      <c r="A5" s="238" t="str">
        <f>'96'!A5:E5</f>
        <v>(Kèm theo Quyết định số        /QĐ-UBND ngày      /    /2021 của UBND huyện Kon Rẫy)</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184"/>
      <c r="BC5" s="184"/>
      <c r="BD5" s="184"/>
      <c r="BE5" s="184"/>
    </row>
    <row r="6" spans="1:57" ht="27" customHeight="1">
      <c r="A6" s="104"/>
      <c r="B6" s="104"/>
      <c r="C6" s="45"/>
      <c r="D6" s="45"/>
      <c r="E6" s="45"/>
      <c r="F6" s="45"/>
      <c r="G6" s="45"/>
      <c r="H6" s="45"/>
      <c r="I6" s="45"/>
      <c r="J6" s="105"/>
      <c r="K6" s="239"/>
      <c r="L6" s="239"/>
      <c r="M6" s="45"/>
      <c r="N6" s="45"/>
      <c r="O6" s="45"/>
      <c r="P6" s="45"/>
      <c r="Q6" s="105"/>
      <c r="R6" s="239"/>
      <c r="S6" s="239"/>
      <c r="T6" s="45"/>
      <c r="U6" s="186"/>
      <c r="V6" s="186"/>
      <c r="W6" s="45"/>
      <c r="X6" s="45"/>
      <c r="Y6" s="45"/>
      <c r="Z6" s="45"/>
      <c r="AA6" s="105"/>
      <c r="AB6" s="239"/>
      <c r="AC6" s="239"/>
      <c r="AD6" s="45"/>
      <c r="AE6" s="45"/>
      <c r="AF6" s="45"/>
      <c r="AG6" s="45"/>
      <c r="AH6" s="105"/>
      <c r="AI6" s="239"/>
      <c r="AJ6" s="239"/>
      <c r="AK6" s="106"/>
      <c r="AL6" s="106"/>
      <c r="AM6" s="106"/>
      <c r="AN6" s="106"/>
      <c r="AO6" s="106"/>
      <c r="AP6" s="106"/>
      <c r="AQ6" s="106"/>
      <c r="AR6" s="106"/>
      <c r="AS6" s="106"/>
      <c r="AT6" s="106"/>
      <c r="AU6" s="106"/>
      <c r="AV6" s="106"/>
      <c r="AW6" s="106"/>
      <c r="AX6" s="187" t="s">
        <v>221</v>
      </c>
      <c r="AY6" s="106"/>
      <c r="AZ6" s="106"/>
      <c r="BA6" s="106"/>
    </row>
    <row r="7" spans="1:57" s="107" customFormat="1" ht="27.75" customHeight="1">
      <c r="A7" s="223" t="s">
        <v>3</v>
      </c>
      <c r="B7" s="223" t="s">
        <v>222</v>
      </c>
      <c r="C7" s="236" t="s">
        <v>36</v>
      </c>
      <c r="D7" s="236"/>
      <c r="E7" s="236"/>
      <c r="F7" s="236"/>
      <c r="G7" s="236"/>
      <c r="H7" s="236"/>
      <c r="I7" s="236"/>
      <c r="J7" s="236"/>
      <c r="K7" s="236"/>
      <c r="L7" s="236"/>
      <c r="M7" s="236"/>
      <c r="N7" s="236"/>
      <c r="O7" s="236"/>
      <c r="P7" s="236"/>
      <c r="Q7" s="236"/>
      <c r="R7" s="236"/>
      <c r="S7" s="236"/>
      <c r="T7" s="236" t="s">
        <v>6</v>
      </c>
      <c r="U7" s="236"/>
      <c r="V7" s="236"/>
      <c r="W7" s="236"/>
      <c r="X7" s="236"/>
      <c r="Y7" s="236"/>
      <c r="Z7" s="236"/>
      <c r="AA7" s="236"/>
      <c r="AB7" s="236"/>
      <c r="AC7" s="236"/>
      <c r="AD7" s="236"/>
      <c r="AE7" s="236"/>
      <c r="AF7" s="236"/>
      <c r="AG7" s="236"/>
      <c r="AH7" s="236"/>
      <c r="AI7" s="236"/>
      <c r="AJ7" s="236"/>
      <c r="AK7" s="223" t="s">
        <v>7</v>
      </c>
      <c r="AL7" s="223"/>
      <c r="AM7" s="223"/>
      <c r="AN7" s="223"/>
      <c r="AO7" s="223"/>
      <c r="AP7" s="223"/>
      <c r="AQ7" s="223"/>
      <c r="AR7" s="223"/>
      <c r="AS7" s="223"/>
      <c r="AT7" s="223"/>
      <c r="AU7" s="223"/>
      <c r="AV7" s="223"/>
      <c r="AW7" s="223"/>
      <c r="AX7" s="223"/>
      <c r="AY7" s="223"/>
      <c r="AZ7" s="223"/>
      <c r="BA7" s="223"/>
    </row>
    <row r="8" spans="1:57" s="107" customFormat="1" ht="27.75" customHeight="1">
      <c r="A8" s="223"/>
      <c r="B8" s="223"/>
      <c r="C8" s="223" t="s">
        <v>117</v>
      </c>
      <c r="D8" s="223" t="s">
        <v>126</v>
      </c>
      <c r="E8" s="223"/>
      <c r="F8" s="224" t="s">
        <v>223</v>
      </c>
      <c r="G8" s="224"/>
      <c r="H8" s="224"/>
      <c r="I8" s="224"/>
      <c r="J8" s="224"/>
      <c r="K8" s="224"/>
      <c r="L8" s="224"/>
      <c r="M8" s="224" t="s">
        <v>224</v>
      </c>
      <c r="N8" s="224"/>
      <c r="O8" s="224"/>
      <c r="P8" s="224"/>
      <c r="Q8" s="224"/>
      <c r="R8" s="224"/>
      <c r="S8" s="224"/>
      <c r="T8" s="223" t="s">
        <v>117</v>
      </c>
      <c r="U8" s="235" t="s">
        <v>126</v>
      </c>
      <c r="V8" s="235"/>
      <c r="W8" s="224" t="s">
        <v>223</v>
      </c>
      <c r="X8" s="224"/>
      <c r="Y8" s="224"/>
      <c r="Z8" s="224"/>
      <c r="AA8" s="224"/>
      <c r="AB8" s="224"/>
      <c r="AC8" s="224"/>
      <c r="AD8" s="224" t="s">
        <v>224</v>
      </c>
      <c r="AE8" s="224"/>
      <c r="AF8" s="224"/>
      <c r="AG8" s="224"/>
      <c r="AH8" s="224"/>
      <c r="AI8" s="224"/>
      <c r="AJ8" s="224"/>
      <c r="AK8" s="223" t="s">
        <v>225</v>
      </c>
      <c r="AL8" s="223" t="s">
        <v>126</v>
      </c>
      <c r="AM8" s="223"/>
      <c r="AN8" s="224" t="s">
        <v>223</v>
      </c>
      <c r="AO8" s="224"/>
      <c r="AP8" s="224"/>
      <c r="AQ8" s="224"/>
      <c r="AR8" s="224"/>
      <c r="AS8" s="224"/>
      <c r="AT8" s="224"/>
      <c r="AU8" s="224" t="s">
        <v>224</v>
      </c>
      <c r="AV8" s="224"/>
      <c r="AW8" s="224"/>
      <c r="AX8" s="224"/>
      <c r="AY8" s="224"/>
      <c r="AZ8" s="224"/>
      <c r="BA8" s="224"/>
    </row>
    <row r="9" spans="1:57" s="107" customFormat="1" ht="27.75" customHeight="1">
      <c r="A9" s="223"/>
      <c r="B9" s="223"/>
      <c r="C9" s="223"/>
      <c r="D9" s="223" t="s">
        <v>127</v>
      </c>
      <c r="E9" s="223" t="s">
        <v>128</v>
      </c>
      <c r="F9" s="223" t="s">
        <v>117</v>
      </c>
      <c r="G9" s="224" t="s">
        <v>25</v>
      </c>
      <c r="H9" s="224"/>
      <c r="I9" s="224"/>
      <c r="J9" s="224" t="s">
        <v>128</v>
      </c>
      <c r="K9" s="224"/>
      <c r="L9" s="224"/>
      <c r="M9" s="223" t="s">
        <v>117</v>
      </c>
      <c r="N9" s="224" t="s">
        <v>25</v>
      </c>
      <c r="O9" s="224"/>
      <c r="P9" s="224"/>
      <c r="Q9" s="224" t="s">
        <v>128</v>
      </c>
      <c r="R9" s="224"/>
      <c r="S9" s="224"/>
      <c r="T9" s="223"/>
      <c r="U9" s="235" t="s">
        <v>127</v>
      </c>
      <c r="V9" s="235" t="s">
        <v>128</v>
      </c>
      <c r="W9" s="223" t="s">
        <v>117</v>
      </c>
      <c r="X9" s="224" t="s">
        <v>25</v>
      </c>
      <c r="Y9" s="224"/>
      <c r="Z9" s="224"/>
      <c r="AA9" s="224" t="s">
        <v>128</v>
      </c>
      <c r="AB9" s="224"/>
      <c r="AC9" s="224"/>
      <c r="AD9" s="223" t="s">
        <v>117</v>
      </c>
      <c r="AE9" s="224" t="s">
        <v>25</v>
      </c>
      <c r="AF9" s="224"/>
      <c r="AG9" s="224"/>
      <c r="AH9" s="224" t="s">
        <v>128</v>
      </c>
      <c r="AI9" s="224"/>
      <c r="AJ9" s="224"/>
      <c r="AK9" s="223"/>
      <c r="AL9" s="223" t="s">
        <v>25</v>
      </c>
      <c r="AM9" s="223" t="s">
        <v>26</v>
      </c>
      <c r="AN9" s="223" t="s">
        <v>225</v>
      </c>
      <c r="AO9" s="224" t="s">
        <v>25</v>
      </c>
      <c r="AP9" s="224"/>
      <c r="AQ9" s="224"/>
      <c r="AR9" s="224" t="s">
        <v>128</v>
      </c>
      <c r="AS9" s="224"/>
      <c r="AT9" s="224"/>
      <c r="AU9" s="223" t="s">
        <v>225</v>
      </c>
      <c r="AV9" s="224" t="s">
        <v>25</v>
      </c>
      <c r="AW9" s="224"/>
      <c r="AX9" s="224"/>
      <c r="AY9" s="224" t="s">
        <v>128</v>
      </c>
      <c r="AZ9" s="224"/>
      <c r="BA9" s="224"/>
    </row>
    <row r="10" spans="1:57" s="107" customFormat="1" ht="27.75" customHeight="1">
      <c r="A10" s="223"/>
      <c r="B10" s="223"/>
      <c r="C10" s="223"/>
      <c r="D10" s="223"/>
      <c r="E10" s="223"/>
      <c r="F10" s="223"/>
      <c r="G10" s="223" t="s">
        <v>117</v>
      </c>
      <c r="H10" s="223" t="s">
        <v>226</v>
      </c>
      <c r="I10" s="223"/>
      <c r="J10" s="223" t="s">
        <v>117</v>
      </c>
      <c r="K10" s="223" t="s">
        <v>226</v>
      </c>
      <c r="L10" s="223"/>
      <c r="M10" s="223"/>
      <c r="N10" s="223" t="s">
        <v>117</v>
      </c>
      <c r="O10" s="223" t="s">
        <v>226</v>
      </c>
      <c r="P10" s="223"/>
      <c r="Q10" s="223" t="s">
        <v>117</v>
      </c>
      <c r="R10" s="223" t="s">
        <v>226</v>
      </c>
      <c r="S10" s="223"/>
      <c r="T10" s="223"/>
      <c r="U10" s="235"/>
      <c r="V10" s="235"/>
      <c r="W10" s="223"/>
      <c r="X10" s="223" t="s">
        <v>117</v>
      </c>
      <c r="Y10" s="223" t="s">
        <v>226</v>
      </c>
      <c r="Z10" s="223"/>
      <c r="AA10" s="223" t="s">
        <v>117</v>
      </c>
      <c r="AB10" s="223" t="s">
        <v>226</v>
      </c>
      <c r="AC10" s="223"/>
      <c r="AD10" s="223"/>
      <c r="AE10" s="223" t="s">
        <v>117</v>
      </c>
      <c r="AF10" s="223" t="s">
        <v>226</v>
      </c>
      <c r="AG10" s="223"/>
      <c r="AH10" s="223" t="s">
        <v>117</v>
      </c>
      <c r="AI10" s="223" t="s">
        <v>226</v>
      </c>
      <c r="AJ10" s="223"/>
      <c r="AK10" s="223"/>
      <c r="AL10" s="223"/>
      <c r="AM10" s="223"/>
      <c r="AN10" s="223"/>
      <c r="AO10" s="223" t="s">
        <v>117</v>
      </c>
      <c r="AP10" s="223" t="s">
        <v>226</v>
      </c>
      <c r="AQ10" s="223"/>
      <c r="AR10" s="223" t="s">
        <v>117</v>
      </c>
      <c r="AS10" s="223" t="s">
        <v>226</v>
      </c>
      <c r="AT10" s="223"/>
      <c r="AU10" s="223"/>
      <c r="AV10" s="223" t="s">
        <v>117</v>
      </c>
      <c r="AW10" s="223" t="s">
        <v>226</v>
      </c>
      <c r="AX10" s="223"/>
      <c r="AY10" s="223" t="s">
        <v>225</v>
      </c>
      <c r="AZ10" s="223" t="s">
        <v>226</v>
      </c>
      <c r="BA10" s="223"/>
    </row>
    <row r="11" spans="1:57" s="107" customFormat="1" ht="21.75" customHeight="1">
      <c r="A11" s="223"/>
      <c r="B11" s="223"/>
      <c r="C11" s="223"/>
      <c r="D11" s="223"/>
      <c r="E11" s="223"/>
      <c r="F11" s="223"/>
      <c r="G11" s="223"/>
      <c r="H11" s="223" t="s">
        <v>227</v>
      </c>
      <c r="I11" s="216" t="s">
        <v>228</v>
      </c>
      <c r="J11" s="223"/>
      <c r="K11" s="223" t="s">
        <v>227</v>
      </c>
      <c r="L11" s="223" t="s">
        <v>228</v>
      </c>
      <c r="M11" s="223"/>
      <c r="N11" s="223"/>
      <c r="O11" s="223" t="s">
        <v>227</v>
      </c>
      <c r="P11" s="223" t="s">
        <v>228</v>
      </c>
      <c r="Q11" s="223"/>
      <c r="R11" s="223" t="s">
        <v>227</v>
      </c>
      <c r="S11" s="223" t="s">
        <v>228</v>
      </c>
      <c r="T11" s="223"/>
      <c r="U11" s="235"/>
      <c r="V11" s="235"/>
      <c r="W11" s="223"/>
      <c r="X11" s="223"/>
      <c r="Y11" s="223" t="s">
        <v>227</v>
      </c>
      <c r="Z11" s="223" t="s">
        <v>228</v>
      </c>
      <c r="AA11" s="223"/>
      <c r="AB11" s="223" t="s">
        <v>227</v>
      </c>
      <c r="AC11" s="223" t="s">
        <v>228</v>
      </c>
      <c r="AD11" s="223"/>
      <c r="AE11" s="223"/>
      <c r="AF11" s="223" t="s">
        <v>227</v>
      </c>
      <c r="AG11" s="223" t="s">
        <v>228</v>
      </c>
      <c r="AH11" s="223"/>
      <c r="AI11" s="235" t="s">
        <v>227</v>
      </c>
      <c r="AJ11" s="223" t="s">
        <v>228</v>
      </c>
      <c r="AK11" s="223"/>
      <c r="AL11" s="223"/>
      <c r="AM11" s="223"/>
      <c r="AN11" s="223"/>
      <c r="AO11" s="223"/>
      <c r="AP11" s="223" t="s">
        <v>227</v>
      </c>
      <c r="AQ11" s="223" t="s">
        <v>228</v>
      </c>
      <c r="AR11" s="223"/>
      <c r="AS11" s="223" t="s">
        <v>227</v>
      </c>
      <c r="AT11" s="223" t="s">
        <v>228</v>
      </c>
      <c r="AU11" s="223"/>
      <c r="AV11" s="223"/>
      <c r="AW11" s="223" t="s">
        <v>227</v>
      </c>
      <c r="AX11" s="223" t="s">
        <v>228</v>
      </c>
      <c r="AY11" s="223"/>
      <c r="AZ11" s="223" t="s">
        <v>227</v>
      </c>
      <c r="BA11" s="223" t="s">
        <v>228</v>
      </c>
    </row>
    <row r="12" spans="1:57" s="107" customFormat="1" ht="21.75" customHeight="1">
      <c r="A12" s="223"/>
      <c r="B12" s="223"/>
      <c r="C12" s="223"/>
      <c r="D12" s="223"/>
      <c r="E12" s="223"/>
      <c r="F12" s="223"/>
      <c r="G12" s="223"/>
      <c r="H12" s="223"/>
      <c r="I12" s="217"/>
      <c r="J12" s="223"/>
      <c r="K12" s="223"/>
      <c r="L12" s="223"/>
      <c r="M12" s="223"/>
      <c r="N12" s="223"/>
      <c r="O12" s="223"/>
      <c r="P12" s="223"/>
      <c r="Q12" s="223"/>
      <c r="R12" s="223"/>
      <c r="S12" s="223"/>
      <c r="T12" s="223"/>
      <c r="U12" s="235"/>
      <c r="V12" s="235"/>
      <c r="W12" s="223"/>
      <c r="X12" s="223"/>
      <c r="Y12" s="223"/>
      <c r="Z12" s="223"/>
      <c r="AA12" s="223"/>
      <c r="AB12" s="223"/>
      <c r="AC12" s="223"/>
      <c r="AD12" s="223"/>
      <c r="AE12" s="223"/>
      <c r="AF12" s="223"/>
      <c r="AG12" s="223"/>
      <c r="AH12" s="223"/>
      <c r="AI12" s="235"/>
      <c r="AJ12" s="223"/>
      <c r="AK12" s="223"/>
      <c r="AL12" s="223"/>
      <c r="AM12" s="223"/>
      <c r="AN12" s="223"/>
      <c r="AO12" s="223"/>
      <c r="AP12" s="223"/>
      <c r="AQ12" s="223"/>
      <c r="AR12" s="223"/>
      <c r="AS12" s="223"/>
      <c r="AT12" s="223"/>
      <c r="AU12" s="223"/>
      <c r="AV12" s="223"/>
      <c r="AW12" s="223"/>
      <c r="AX12" s="223"/>
      <c r="AY12" s="223"/>
      <c r="AZ12" s="223"/>
      <c r="BA12" s="223"/>
    </row>
    <row r="13" spans="1:57" s="107" customFormat="1" ht="50.25" customHeight="1">
      <c r="A13" s="223"/>
      <c r="B13" s="223"/>
      <c r="C13" s="223"/>
      <c r="D13" s="223"/>
      <c r="E13" s="223"/>
      <c r="F13" s="223"/>
      <c r="G13" s="223"/>
      <c r="H13" s="223"/>
      <c r="I13" s="218"/>
      <c r="J13" s="223"/>
      <c r="K13" s="223"/>
      <c r="L13" s="223"/>
      <c r="M13" s="223"/>
      <c r="N13" s="223"/>
      <c r="O13" s="223"/>
      <c r="P13" s="223"/>
      <c r="Q13" s="223"/>
      <c r="R13" s="223"/>
      <c r="S13" s="223"/>
      <c r="T13" s="223"/>
      <c r="U13" s="235"/>
      <c r="V13" s="235"/>
      <c r="W13" s="223"/>
      <c r="X13" s="223"/>
      <c r="Y13" s="223"/>
      <c r="Z13" s="223"/>
      <c r="AA13" s="223"/>
      <c r="AB13" s="223"/>
      <c r="AC13" s="223"/>
      <c r="AD13" s="223"/>
      <c r="AE13" s="223"/>
      <c r="AF13" s="223"/>
      <c r="AG13" s="223"/>
      <c r="AH13" s="223"/>
      <c r="AI13" s="235"/>
      <c r="AJ13" s="223"/>
      <c r="AK13" s="223"/>
      <c r="AL13" s="223"/>
      <c r="AM13" s="223"/>
      <c r="AN13" s="223"/>
      <c r="AO13" s="223"/>
      <c r="AP13" s="223"/>
      <c r="AQ13" s="223"/>
      <c r="AR13" s="223"/>
      <c r="AS13" s="223"/>
      <c r="AT13" s="223"/>
      <c r="AU13" s="223"/>
      <c r="AV13" s="223"/>
      <c r="AW13" s="223"/>
      <c r="AX13" s="223"/>
      <c r="AY13" s="223"/>
      <c r="AZ13" s="223"/>
      <c r="BA13" s="223"/>
    </row>
    <row r="14" spans="1:57" s="110" customFormat="1" ht="25.5" customHeight="1">
      <c r="A14" s="108" t="s">
        <v>8</v>
      </c>
      <c r="B14" s="108" t="s">
        <v>9</v>
      </c>
      <c r="C14" s="108">
        <v>1</v>
      </c>
      <c r="D14" s="108">
        <f t="shared" ref="D14:T14" si="0">C14+1</f>
        <v>2</v>
      </c>
      <c r="E14" s="108">
        <f t="shared" si="0"/>
        <v>3</v>
      </c>
      <c r="F14" s="108">
        <f t="shared" si="0"/>
        <v>4</v>
      </c>
      <c r="G14" s="108">
        <f t="shared" si="0"/>
        <v>5</v>
      </c>
      <c r="H14" s="108">
        <f t="shared" si="0"/>
        <v>6</v>
      </c>
      <c r="I14" s="108">
        <f t="shared" si="0"/>
        <v>7</v>
      </c>
      <c r="J14" s="108">
        <f t="shared" si="0"/>
        <v>8</v>
      </c>
      <c r="K14" s="108">
        <f t="shared" si="0"/>
        <v>9</v>
      </c>
      <c r="L14" s="108">
        <f t="shared" si="0"/>
        <v>10</v>
      </c>
      <c r="M14" s="108">
        <f t="shared" si="0"/>
        <v>11</v>
      </c>
      <c r="N14" s="108">
        <f t="shared" si="0"/>
        <v>12</v>
      </c>
      <c r="O14" s="108">
        <f t="shared" si="0"/>
        <v>13</v>
      </c>
      <c r="P14" s="108">
        <f t="shared" si="0"/>
        <v>14</v>
      </c>
      <c r="Q14" s="108">
        <f t="shared" si="0"/>
        <v>15</v>
      </c>
      <c r="R14" s="108">
        <f t="shared" si="0"/>
        <v>16</v>
      </c>
      <c r="S14" s="108">
        <f t="shared" si="0"/>
        <v>17</v>
      </c>
      <c r="T14" s="108">
        <f t="shared" si="0"/>
        <v>18</v>
      </c>
      <c r="U14" s="188" t="s">
        <v>229</v>
      </c>
      <c r="V14" s="188" t="s">
        <v>230</v>
      </c>
      <c r="W14" s="108">
        <f t="shared" ref="W14:AJ14" si="1">V14+1</f>
        <v>21</v>
      </c>
      <c r="X14" s="108">
        <f t="shared" si="1"/>
        <v>22</v>
      </c>
      <c r="Y14" s="108">
        <f t="shared" si="1"/>
        <v>23</v>
      </c>
      <c r="Z14" s="108">
        <f t="shared" si="1"/>
        <v>24</v>
      </c>
      <c r="AA14" s="108">
        <f t="shared" si="1"/>
        <v>25</v>
      </c>
      <c r="AB14" s="108">
        <f t="shared" si="1"/>
        <v>26</v>
      </c>
      <c r="AC14" s="108">
        <f t="shared" si="1"/>
        <v>27</v>
      </c>
      <c r="AD14" s="108">
        <f t="shared" si="1"/>
        <v>28</v>
      </c>
      <c r="AE14" s="108">
        <f t="shared" si="1"/>
        <v>29</v>
      </c>
      <c r="AF14" s="108">
        <f t="shared" si="1"/>
        <v>30</v>
      </c>
      <c r="AG14" s="108">
        <f t="shared" si="1"/>
        <v>31</v>
      </c>
      <c r="AH14" s="108">
        <f t="shared" si="1"/>
        <v>32</v>
      </c>
      <c r="AI14" s="108">
        <f t="shared" si="1"/>
        <v>33</v>
      </c>
      <c r="AJ14" s="108">
        <f t="shared" si="1"/>
        <v>34</v>
      </c>
      <c r="AK14" s="108" t="s">
        <v>231</v>
      </c>
      <c r="AL14" s="108" t="s">
        <v>232</v>
      </c>
      <c r="AM14" s="108" t="s">
        <v>233</v>
      </c>
      <c r="AN14" s="108" t="s">
        <v>234</v>
      </c>
      <c r="AO14" s="108" t="s">
        <v>235</v>
      </c>
      <c r="AP14" s="108" t="s">
        <v>236</v>
      </c>
      <c r="AQ14" s="108" t="s">
        <v>237</v>
      </c>
      <c r="AR14" s="108" t="s">
        <v>238</v>
      </c>
      <c r="AS14" s="108" t="s">
        <v>239</v>
      </c>
      <c r="AT14" s="108" t="s">
        <v>240</v>
      </c>
      <c r="AU14" s="108" t="s">
        <v>241</v>
      </c>
      <c r="AV14" s="108" t="s">
        <v>242</v>
      </c>
      <c r="AW14" s="108" t="s">
        <v>243</v>
      </c>
      <c r="AX14" s="108" t="s">
        <v>244</v>
      </c>
      <c r="AY14" s="108" t="s">
        <v>245</v>
      </c>
      <c r="AZ14" s="108" t="s">
        <v>246</v>
      </c>
      <c r="BA14" s="108" t="s">
        <v>247</v>
      </c>
    </row>
    <row r="15" spans="1:57" s="116" customFormat="1" ht="47.25" customHeight="1">
      <c r="A15" s="189"/>
      <c r="B15" s="190" t="s">
        <v>110</v>
      </c>
      <c r="C15" s="197">
        <f t="shared" ref="C15:AJ15" si="2">C16+C29</f>
        <v>32021</v>
      </c>
      <c r="D15" s="197">
        <f t="shared" si="2"/>
        <v>23560</v>
      </c>
      <c r="E15" s="197">
        <f t="shared" si="2"/>
        <v>8461</v>
      </c>
      <c r="F15" s="197">
        <f t="shared" si="2"/>
        <v>19419</v>
      </c>
      <c r="G15" s="197">
        <f t="shared" si="2"/>
        <v>18081</v>
      </c>
      <c r="H15" s="197">
        <f t="shared" si="2"/>
        <v>18081</v>
      </c>
      <c r="I15" s="197">
        <f t="shared" si="2"/>
        <v>0</v>
      </c>
      <c r="J15" s="197">
        <f t="shared" si="2"/>
        <v>6207</v>
      </c>
      <c r="K15" s="197">
        <f t="shared" si="2"/>
        <v>6207</v>
      </c>
      <c r="L15" s="197">
        <f t="shared" si="2"/>
        <v>0</v>
      </c>
      <c r="M15" s="197">
        <f t="shared" si="2"/>
        <v>7733</v>
      </c>
      <c r="N15" s="197">
        <f t="shared" si="2"/>
        <v>5479</v>
      </c>
      <c r="O15" s="197">
        <f t="shared" si="2"/>
        <v>5479</v>
      </c>
      <c r="P15" s="197">
        <f t="shared" si="2"/>
        <v>0</v>
      </c>
      <c r="Q15" s="197">
        <f t="shared" si="2"/>
        <v>2254</v>
      </c>
      <c r="R15" s="197">
        <f t="shared" si="2"/>
        <v>2254</v>
      </c>
      <c r="S15" s="197">
        <f t="shared" si="2"/>
        <v>0</v>
      </c>
      <c r="T15" s="197">
        <f t="shared" si="2"/>
        <v>32091.530073000002</v>
      </c>
      <c r="U15" s="197">
        <f t="shared" si="2"/>
        <v>23749.823922000003</v>
      </c>
      <c r="V15" s="197">
        <f t="shared" si="2"/>
        <v>8341.7061510000003</v>
      </c>
      <c r="W15" s="197">
        <f t="shared" si="2"/>
        <v>36785.787781999999</v>
      </c>
      <c r="X15" s="197">
        <f t="shared" si="2"/>
        <v>18392.893891</v>
      </c>
      <c r="Y15" s="197">
        <f t="shared" si="2"/>
        <v>18392.893891</v>
      </c>
      <c r="Z15" s="197">
        <f t="shared" si="2"/>
        <v>0</v>
      </c>
      <c r="AA15" s="197">
        <f t="shared" si="2"/>
        <v>6104.652</v>
      </c>
      <c r="AB15" s="197">
        <f t="shared" si="2"/>
        <v>6104.652</v>
      </c>
      <c r="AC15" s="197">
        <f t="shared" si="2"/>
        <v>0</v>
      </c>
      <c r="AD15" s="197">
        <f t="shared" si="2"/>
        <v>7593.9841820000001</v>
      </c>
      <c r="AE15" s="197">
        <f t="shared" si="2"/>
        <v>5356.9300309999999</v>
      </c>
      <c r="AF15" s="197">
        <f t="shared" si="2"/>
        <v>5356.9300309999999</v>
      </c>
      <c r="AG15" s="197">
        <f t="shared" si="2"/>
        <v>0</v>
      </c>
      <c r="AH15" s="197">
        <f t="shared" si="2"/>
        <v>2237.0541509999998</v>
      </c>
      <c r="AI15" s="197">
        <f t="shared" si="2"/>
        <v>2237.0541509999998</v>
      </c>
      <c r="AJ15" s="197">
        <f t="shared" si="2"/>
        <v>0</v>
      </c>
      <c r="AK15" s="198">
        <f t="shared" ref="AK15:AK29" si="3">IF(OR(T15=0,C15=0),"-",T15/C15)</f>
        <v>1.0022026193123263</v>
      </c>
      <c r="AL15" s="198">
        <f t="shared" ref="AL15:AL29" si="4">IF(OR(U15=0,D15=0),"-",U15/D15)</f>
        <v>1.0080570425297115</v>
      </c>
      <c r="AM15" s="198">
        <f t="shared" ref="AM15:AM29" si="5">IF(OR(V15=0,E15=0),"-",V15/E15)</f>
        <v>0.98590073880156015</v>
      </c>
      <c r="AN15" s="198">
        <f t="shared" ref="AN15:AN29" si="6">IF(OR(W15=0,F15=0),"-",W15/F15)</f>
        <v>1.8943193667027138</v>
      </c>
      <c r="AO15" s="198">
        <f t="shared" ref="AO15:AO29" si="7">IF(OR(X15=0,G15=0),"-",X15/G15)</f>
        <v>1.0172498142248769</v>
      </c>
      <c r="AP15" s="198">
        <f t="shared" ref="AP15:AP29" si="8">IF(OR(Y15=0,H15=0),"-",Y15/H15)</f>
        <v>1.0172498142248769</v>
      </c>
      <c r="AQ15" s="198" t="str">
        <f t="shared" ref="AQ15:AQ29" si="9">IF(OR(Z15=0,I15=0),"-",Z15/I15)</f>
        <v>-</v>
      </c>
      <c r="AR15" s="198">
        <f t="shared" ref="AR15:AR29" si="10">IF(OR(AA15=0,J15=0),"-",AA15/J15)</f>
        <v>0.98351087481875299</v>
      </c>
      <c r="AS15" s="198">
        <f t="shared" ref="AS15:AS29" si="11">IF(OR(AB15=0,K15=0),"-",AB15/K15)</f>
        <v>0.98351087481875299</v>
      </c>
      <c r="AT15" s="198" t="str">
        <f t="shared" ref="AT15:AT29" si="12">IF(OR(AC15=0,L15=0),"-",AC15/L15)</f>
        <v>-</v>
      </c>
      <c r="AU15" s="198">
        <f t="shared" ref="AU15:AU29" si="13">IF(OR(AD15=0,M15=0),"-",AD15/M15)</f>
        <v>0.98202304176904176</v>
      </c>
      <c r="AV15" s="198">
        <f t="shared" ref="AV15:AV29" si="14">IF(OR(AE15=0,N15=0),"-",AE15/N15)</f>
        <v>0.97772039258988863</v>
      </c>
      <c r="AW15" s="198">
        <f t="shared" ref="AW15:AW29" si="15">IF(OR(AF15=0,O15=0),"-",AF15/O15)</f>
        <v>0.97772039258988863</v>
      </c>
      <c r="AX15" s="198" t="str">
        <f t="shared" ref="AX15:AX29" si="16">IF(OR(AG15=0,P15=0),"-",AG15/P15)</f>
        <v>-</v>
      </c>
      <c r="AY15" s="198">
        <f t="shared" ref="AY15:AY29" si="17">IF(OR(AH15=0,Q15=0),"-",AH15/Q15)</f>
        <v>0.99248187710736457</v>
      </c>
      <c r="AZ15" s="198">
        <f t="shared" ref="AZ15:AZ29" si="18">IF(OR(AI15=0,R15=0),"-",AI15/R15)</f>
        <v>0.99248187710736457</v>
      </c>
      <c r="BA15" s="198" t="str">
        <f t="shared" ref="BA15:BA29" si="19">IF(OR(AJ15=0,S15=0),"-",AJ15/S15)</f>
        <v>-</v>
      </c>
    </row>
    <row r="16" spans="1:57" s="116" customFormat="1" ht="47.25" customHeight="1">
      <c r="A16" s="159" t="s">
        <v>43</v>
      </c>
      <c r="B16" s="191" t="s">
        <v>68</v>
      </c>
      <c r="C16" s="199">
        <f t="shared" ref="C16:V16" si="20">SUM(C17:C28)</f>
        <v>32021</v>
      </c>
      <c r="D16" s="199">
        <f t="shared" si="20"/>
        <v>23560</v>
      </c>
      <c r="E16" s="199">
        <f t="shared" si="20"/>
        <v>8461</v>
      </c>
      <c r="F16" s="199">
        <f t="shared" si="20"/>
        <v>19419</v>
      </c>
      <c r="G16" s="199">
        <f t="shared" si="20"/>
        <v>18081</v>
      </c>
      <c r="H16" s="199">
        <f t="shared" si="20"/>
        <v>18081</v>
      </c>
      <c r="I16" s="199">
        <f t="shared" si="20"/>
        <v>0</v>
      </c>
      <c r="J16" s="199">
        <f t="shared" si="20"/>
        <v>6207</v>
      </c>
      <c r="K16" s="199">
        <f t="shared" si="20"/>
        <v>6207</v>
      </c>
      <c r="L16" s="199">
        <f t="shared" si="20"/>
        <v>0</v>
      </c>
      <c r="M16" s="199">
        <f t="shared" si="20"/>
        <v>7733</v>
      </c>
      <c r="N16" s="199">
        <f t="shared" si="20"/>
        <v>5479</v>
      </c>
      <c r="O16" s="199">
        <f t="shared" si="20"/>
        <v>5479</v>
      </c>
      <c r="P16" s="199">
        <f t="shared" si="20"/>
        <v>0</v>
      </c>
      <c r="Q16" s="199">
        <f t="shared" si="20"/>
        <v>2254</v>
      </c>
      <c r="R16" s="199">
        <f t="shared" si="20"/>
        <v>2254</v>
      </c>
      <c r="S16" s="199">
        <f t="shared" si="20"/>
        <v>0</v>
      </c>
      <c r="T16" s="199">
        <f t="shared" si="20"/>
        <v>32091.530073000002</v>
      </c>
      <c r="U16" s="199">
        <f t="shared" si="20"/>
        <v>23749.823922000003</v>
      </c>
      <c r="V16" s="199">
        <f t="shared" si="20"/>
        <v>8341.7061510000003</v>
      </c>
      <c r="W16" s="199">
        <f>X16+Y16</f>
        <v>36785.787781999999</v>
      </c>
      <c r="X16" s="199">
        <f t="shared" ref="X16:AJ16" si="21">SUM(X17:X28)</f>
        <v>18392.893891</v>
      </c>
      <c r="Y16" s="199">
        <f t="shared" si="21"/>
        <v>18392.893891</v>
      </c>
      <c r="Z16" s="199">
        <f t="shared" si="21"/>
        <v>0</v>
      </c>
      <c r="AA16" s="199">
        <f t="shared" si="21"/>
        <v>6104.652</v>
      </c>
      <c r="AB16" s="199">
        <f t="shared" si="21"/>
        <v>6104.652</v>
      </c>
      <c r="AC16" s="199">
        <f t="shared" si="21"/>
        <v>0</v>
      </c>
      <c r="AD16" s="199">
        <f t="shared" si="21"/>
        <v>7593.9841820000001</v>
      </c>
      <c r="AE16" s="199">
        <f t="shared" si="21"/>
        <v>5356.9300309999999</v>
      </c>
      <c r="AF16" s="199">
        <f t="shared" si="21"/>
        <v>5356.9300309999999</v>
      </c>
      <c r="AG16" s="199">
        <f t="shared" si="21"/>
        <v>0</v>
      </c>
      <c r="AH16" s="199">
        <f t="shared" si="21"/>
        <v>2237.0541509999998</v>
      </c>
      <c r="AI16" s="199">
        <f t="shared" si="21"/>
        <v>2237.0541509999998</v>
      </c>
      <c r="AJ16" s="199">
        <f t="shared" si="21"/>
        <v>0</v>
      </c>
      <c r="AK16" s="200">
        <f t="shared" si="3"/>
        <v>1.0022026193123263</v>
      </c>
      <c r="AL16" s="200">
        <f t="shared" si="4"/>
        <v>1.0080570425297115</v>
      </c>
      <c r="AM16" s="200">
        <f t="shared" si="5"/>
        <v>0.98590073880156015</v>
      </c>
      <c r="AN16" s="200">
        <f t="shared" si="6"/>
        <v>1.8943193667027138</v>
      </c>
      <c r="AO16" s="200">
        <f t="shared" si="7"/>
        <v>1.0172498142248769</v>
      </c>
      <c r="AP16" s="200">
        <f t="shared" si="8"/>
        <v>1.0172498142248769</v>
      </c>
      <c r="AQ16" s="200" t="str">
        <f t="shared" si="9"/>
        <v>-</v>
      </c>
      <c r="AR16" s="200">
        <f t="shared" si="10"/>
        <v>0.98351087481875299</v>
      </c>
      <c r="AS16" s="200">
        <f t="shared" si="11"/>
        <v>0.98351087481875299</v>
      </c>
      <c r="AT16" s="200" t="str">
        <f t="shared" si="12"/>
        <v>-</v>
      </c>
      <c r="AU16" s="200">
        <f t="shared" si="13"/>
        <v>0.98202304176904176</v>
      </c>
      <c r="AV16" s="200">
        <f t="shared" si="14"/>
        <v>0.97772039258988863</v>
      </c>
      <c r="AW16" s="200">
        <f t="shared" si="15"/>
        <v>0.97772039258988863</v>
      </c>
      <c r="AX16" s="200" t="str">
        <f t="shared" si="16"/>
        <v>-</v>
      </c>
      <c r="AY16" s="200">
        <f t="shared" si="17"/>
        <v>0.99248187710736457</v>
      </c>
      <c r="AZ16" s="200">
        <f t="shared" si="18"/>
        <v>0.99248187710736457</v>
      </c>
      <c r="BA16" s="200" t="str">
        <f t="shared" si="19"/>
        <v>-</v>
      </c>
    </row>
    <row r="17" spans="1:53" s="45" customFormat="1" ht="47.25" customHeight="1">
      <c r="A17" s="120">
        <v>1</v>
      </c>
      <c r="B17" s="121" t="s">
        <v>177</v>
      </c>
      <c r="C17" s="201">
        <v>2543.4337999999998</v>
      </c>
      <c r="D17" s="201">
        <v>0</v>
      </c>
      <c r="E17" s="201">
        <v>2543.4337999999998</v>
      </c>
      <c r="F17" s="201">
        <v>2543.4337999999998</v>
      </c>
      <c r="G17" s="201">
        <v>0</v>
      </c>
      <c r="H17" s="201">
        <v>0</v>
      </c>
      <c r="I17" s="201">
        <v>0</v>
      </c>
      <c r="J17" s="201">
        <v>2543.4337999999998</v>
      </c>
      <c r="K17" s="201">
        <v>2543.4337999999998</v>
      </c>
      <c r="L17" s="201">
        <v>0</v>
      </c>
      <c r="M17" s="201">
        <v>0</v>
      </c>
      <c r="N17" s="201">
        <v>0</v>
      </c>
      <c r="O17" s="201">
        <v>0</v>
      </c>
      <c r="P17" s="201">
        <v>0</v>
      </c>
      <c r="Q17" s="201">
        <v>0</v>
      </c>
      <c r="R17" s="201"/>
      <c r="S17" s="201">
        <v>0</v>
      </c>
      <c r="T17" s="201">
        <v>2491.9180000000001</v>
      </c>
      <c r="U17" s="201">
        <v>0</v>
      </c>
      <c r="V17" s="201">
        <v>2491.9180000000001</v>
      </c>
      <c r="W17" s="201">
        <v>2491.9180000000001</v>
      </c>
      <c r="X17" s="201">
        <v>0</v>
      </c>
      <c r="Y17" s="201"/>
      <c r="Z17" s="201">
        <v>0</v>
      </c>
      <c r="AA17" s="201">
        <v>2491.9180000000001</v>
      </c>
      <c r="AB17" s="201">
        <v>2491.9180000000001</v>
      </c>
      <c r="AC17" s="201">
        <v>0</v>
      </c>
      <c r="AD17" s="201">
        <v>0</v>
      </c>
      <c r="AE17" s="201">
        <v>0</v>
      </c>
      <c r="AF17" s="201">
        <v>0</v>
      </c>
      <c r="AG17" s="201">
        <v>0</v>
      </c>
      <c r="AH17" s="201"/>
      <c r="AI17" s="201"/>
      <c r="AJ17" s="201">
        <v>0</v>
      </c>
      <c r="AK17" s="202">
        <f t="shared" si="3"/>
        <v>0.97974557073197677</v>
      </c>
      <c r="AL17" s="202" t="str">
        <f t="shared" si="4"/>
        <v>-</v>
      </c>
      <c r="AM17" s="202">
        <f t="shared" si="5"/>
        <v>0.97974557073197677</v>
      </c>
      <c r="AN17" s="202">
        <f t="shared" si="6"/>
        <v>0.97974557073197677</v>
      </c>
      <c r="AO17" s="202" t="str">
        <f t="shared" si="7"/>
        <v>-</v>
      </c>
      <c r="AP17" s="202" t="str">
        <f t="shared" si="8"/>
        <v>-</v>
      </c>
      <c r="AQ17" s="202" t="str">
        <f t="shared" si="9"/>
        <v>-</v>
      </c>
      <c r="AR17" s="202">
        <f t="shared" si="10"/>
        <v>0.97974557073197677</v>
      </c>
      <c r="AS17" s="202">
        <f t="shared" si="11"/>
        <v>0.97974557073197677</v>
      </c>
      <c r="AT17" s="202" t="str">
        <f t="shared" si="12"/>
        <v>-</v>
      </c>
      <c r="AU17" s="202" t="str">
        <f t="shared" si="13"/>
        <v>-</v>
      </c>
      <c r="AV17" s="202" t="str">
        <f t="shared" si="14"/>
        <v>-</v>
      </c>
      <c r="AW17" s="202" t="str">
        <f t="shared" si="15"/>
        <v>-</v>
      </c>
      <c r="AX17" s="202" t="str">
        <f t="shared" si="16"/>
        <v>-</v>
      </c>
      <c r="AY17" s="202" t="str">
        <f t="shared" si="17"/>
        <v>-</v>
      </c>
      <c r="AZ17" s="202" t="str">
        <f t="shared" si="18"/>
        <v>-</v>
      </c>
      <c r="BA17" s="202" t="str">
        <f t="shared" si="19"/>
        <v>-</v>
      </c>
    </row>
    <row r="18" spans="1:53" s="45" customFormat="1" ht="47.25" customHeight="1">
      <c r="A18" s="120">
        <v>2</v>
      </c>
      <c r="B18" s="121" t="s">
        <v>273</v>
      </c>
      <c r="C18" s="201">
        <v>184</v>
      </c>
      <c r="D18" s="201">
        <v>0</v>
      </c>
      <c r="E18" s="201">
        <v>184</v>
      </c>
      <c r="F18" s="201">
        <v>150</v>
      </c>
      <c r="G18" s="201">
        <v>0</v>
      </c>
      <c r="H18" s="201">
        <v>0</v>
      </c>
      <c r="I18" s="201">
        <v>0</v>
      </c>
      <c r="J18" s="201">
        <v>150</v>
      </c>
      <c r="K18" s="201">
        <v>150</v>
      </c>
      <c r="L18" s="201">
        <v>0</v>
      </c>
      <c r="M18" s="201">
        <v>34</v>
      </c>
      <c r="N18" s="201">
        <v>0</v>
      </c>
      <c r="O18" s="201">
        <v>0</v>
      </c>
      <c r="P18" s="201">
        <v>0</v>
      </c>
      <c r="Q18" s="201">
        <v>34</v>
      </c>
      <c r="R18" s="201">
        <v>34</v>
      </c>
      <c r="S18" s="201">
        <v>0</v>
      </c>
      <c r="T18" s="201">
        <v>180.268</v>
      </c>
      <c r="U18" s="201">
        <v>0</v>
      </c>
      <c r="V18" s="201">
        <v>180.268</v>
      </c>
      <c r="W18" s="201">
        <v>146.268</v>
      </c>
      <c r="X18" s="201">
        <v>0</v>
      </c>
      <c r="Y18" s="201">
        <v>0</v>
      </c>
      <c r="Z18" s="201">
        <v>0</v>
      </c>
      <c r="AA18" s="201">
        <v>146.268</v>
      </c>
      <c r="AB18" s="201">
        <v>146.268</v>
      </c>
      <c r="AC18" s="201">
        <v>0</v>
      </c>
      <c r="AD18" s="201">
        <v>34</v>
      </c>
      <c r="AE18" s="201">
        <v>0</v>
      </c>
      <c r="AF18" s="201">
        <v>0</v>
      </c>
      <c r="AG18" s="201">
        <v>0</v>
      </c>
      <c r="AH18" s="201">
        <v>34</v>
      </c>
      <c r="AI18" s="201">
        <v>34</v>
      </c>
      <c r="AJ18" s="201">
        <v>0</v>
      </c>
      <c r="AK18" s="202">
        <f t="shared" si="3"/>
        <v>0.97971739130434787</v>
      </c>
      <c r="AL18" s="202" t="str">
        <f t="shared" si="4"/>
        <v>-</v>
      </c>
      <c r="AM18" s="202">
        <f t="shared" si="5"/>
        <v>0.97971739130434787</v>
      </c>
      <c r="AN18" s="202">
        <f t="shared" si="6"/>
        <v>0.97511999999999999</v>
      </c>
      <c r="AO18" s="202" t="str">
        <f t="shared" si="7"/>
        <v>-</v>
      </c>
      <c r="AP18" s="202" t="str">
        <f t="shared" si="8"/>
        <v>-</v>
      </c>
      <c r="AQ18" s="202" t="str">
        <f t="shared" si="9"/>
        <v>-</v>
      </c>
      <c r="AR18" s="202">
        <f t="shared" si="10"/>
        <v>0.97511999999999999</v>
      </c>
      <c r="AS18" s="202">
        <f t="shared" si="11"/>
        <v>0.97511999999999999</v>
      </c>
      <c r="AT18" s="202" t="str">
        <f t="shared" si="12"/>
        <v>-</v>
      </c>
      <c r="AU18" s="202">
        <f t="shared" si="13"/>
        <v>1</v>
      </c>
      <c r="AV18" s="202" t="str">
        <f t="shared" si="14"/>
        <v>-</v>
      </c>
      <c r="AW18" s="202" t="str">
        <f t="shared" si="15"/>
        <v>-</v>
      </c>
      <c r="AX18" s="202" t="str">
        <f t="shared" si="16"/>
        <v>-</v>
      </c>
      <c r="AY18" s="202">
        <f t="shared" si="17"/>
        <v>1</v>
      </c>
      <c r="AZ18" s="202">
        <f t="shared" si="18"/>
        <v>1</v>
      </c>
      <c r="BA18" s="202" t="str">
        <f t="shared" si="19"/>
        <v>-</v>
      </c>
    </row>
    <row r="19" spans="1:53" s="45" customFormat="1" ht="47.25" customHeight="1">
      <c r="A19" s="120">
        <v>3</v>
      </c>
      <c r="B19" s="121" t="s">
        <v>278</v>
      </c>
      <c r="C19" s="201">
        <v>478.56619999999998</v>
      </c>
      <c r="D19" s="201">
        <v>0</v>
      </c>
      <c r="E19" s="201">
        <v>478.56619999999998</v>
      </c>
      <c r="F19" s="201">
        <v>398.56619999999998</v>
      </c>
      <c r="G19" s="201">
        <v>0</v>
      </c>
      <c r="H19" s="201">
        <v>0</v>
      </c>
      <c r="I19" s="201">
        <v>0</v>
      </c>
      <c r="J19" s="201">
        <v>398.56619999999998</v>
      </c>
      <c r="K19" s="201">
        <v>398.56619999999998</v>
      </c>
      <c r="L19" s="201"/>
      <c r="M19" s="201">
        <v>80</v>
      </c>
      <c r="N19" s="201">
        <v>0</v>
      </c>
      <c r="O19" s="201">
        <v>0</v>
      </c>
      <c r="P19" s="201">
        <v>0</v>
      </c>
      <c r="Q19" s="201">
        <v>80</v>
      </c>
      <c r="R19" s="201">
        <v>80</v>
      </c>
      <c r="S19" s="201">
        <v>0</v>
      </c>
      <c r="T19" s="201">
        <v>435.38300000000004</v>
      </c>
      <c r="U19" s="201">
        <v>0</v>
      </c>
      <c r="V19" s="201">
        <v>435.38300000000004</v>
      </c>
      <c r="W19" s="201">
        <v>357.58300000000003</v>
      </c>
      <c r="X19" s="201">
        <v>0</v>
      </c>
      <c r="Y19" s="201"/>
      <c r="Z19" s="201">
        <v>0</v>
      </c>
      <c r="AA19" s="201">
        <v>357.58300000000003</v>
      </c>
      <c r="AB19" s="201">
        <v>357.58300000000003</v>
      </c>
      <c r="AC19" s="201">
        <v>0</v>
      </c>
      <c r="AD19" s="201">
        <v>77.8</v>
      </c>
      <c r="AE19" s="201">
        <v>0</v>
      </c>
      <c r="AF19" s="201">
        <v>0</v>
      </c>
      <c r="AG19" s="201">
        <v>0</v>
      </c>
      <c r="AH19" s="201">
        <v>77.8</v>
      </c>
      <c r="AI19" s="201">
        <v>77.8</v>
      </c>
      <c r="AJ19" s="201">
        <v>0</v>
      </c>
      <c r="AK19" s="202">
        <f t="shared" si="3"/>
        <v>0.90976546191519592</v>
      </c>
      <c r="AL19" s="202" t="str">
        <f t="shared" si="4"/>
        <v>-</v>
      </c>
      <c r="AM19" s="202">
        <f t="shared" si="5"/>
        <v>0.90976546191519592</v>
      </c>
      <c r="AN19" s="202">
        <f t="shared" si="6"/>
        <v>0.89717341811724138</v>
      </c>
      <c r="AO19" s="202" t="str">
        <f t="shared" si="7"/>
        <v>-</v>
      </c>
      <c r="AP19" s="202" t="str">
        <f t="shared" si="8"/>
        <v>-</v>
      </c>
      <c r="AQ19" s="202" t="str">
        <f t="shared" si="9"/>
        <v>-</v>
      </c>
      <c r="AR19" s="202">
        <f t="shared" si="10"/>
        <v>0.89717341811724138</v>
      </c>
      <c r="AS19" s="202">
        <f t="shared" si="11"/>
        <v>0.89717341811724138</v>
      </c>
      <c r="AT19" s="202" t="str">
        <f t="shared" si="12"/>
        <v>-</v>
      </c>
      <c r="AU19" s="202">
        <f t="shared" si="13"/>
        <v>0.97249999999999992</v>
      </c>
      <c r="AV19" s="202" t="str">
        <f t="shared" si="14"/>
        <v>-</v>
      </c>
      <c r="AW19" s="202" t="str">
        <f t="shared" si="15"/>
        <v>-</v>
      </c>
      <c r="AX19" s="202" t="str">
        <f t="shared" si="16"/>
        <v>-</v>
      </c>
      <c r="AY19" s="202">
        <f t="shared" si="17"/>
        <v>0.97249999999999992</v>
      </c>
      <c r="AZ19" s="202">
        <f t="shared" si="18"/>
        <v>0.97249999999999992</v>
      </c>
      <c r="BA19" s="202" t="str">
        <f t="shared" si="19"/>
        <v>-</v>
      </c>
    </row>
    <row r="20" spans="1:53" s="45" customFormat="1" ht="47.25" customHeight="1">
      <c r="A20" s="120">
        <v>4</v>
      </c>
      <c r="B20" s="121" t="s">
        <v>172</v>
      </c>
      <c r="C20" s="201">
        <v>0</v>
      </c>
      <c r="D20" s="201">
        <v>0</v>
      </c>
      <c r="E20" s="201">
        <v>0</v>
      </c>
      <c r="F20" s="201">
        <v>0</v>
      </c>
      <c r="G20" s="201">
        <v>0</v>
      </c>
      <c r="H20" s="201">
        <v>0</v>
      </c>
      <c r="I20" s="201">
        <v>0</v>
      </c>
      <c r="J20" s="201"/>
      <c r="K20" s="201"/>
      <c r="L20" s="201">
        <v>0</v>
      </c>
      <c r="M20" s="201">
        <v>0</v>
      </c>
      <c r="N20" s="201">
        <v>0</v>
      </c>
      <c r="O20" s="201">
        <v>0</v>
      </c>
      <c r="P20" s="201">
        <v>0</v>
      </c>
      <c r="Q20" s="201">
        <v>0</v>
      </c>
      <c r="R20" s="201"/>
      <c r="S20" s="201">
        <v>0</v>
      </c>
      <c r="T20" s="201">
        <v>488</v>
      </c>
      <c r="U20" s="201">
        <v>488</v>
      </c>
      <c r="V20" s="201">
        <v>0</v>
      </c>
      <c r="W20" s="201">
        <v>488</v>
      </c>
      <c r="X20" s="201">
        <v>488</v>
      </c>
      <c r="Y20" s="201">
        <v>488</v>
      </c>
      <c r="Z20" s="201">
        <v>0</v>
      </c>
      <c r="AA20" s="201"/>
      <c r="AB20" s="201"/>
      <c r="AC20" s="201">
        <v>0</v>
      </c>
      <c r="AD20" s="201">
        <v>0</v>
      </c>
      <c r="AE20" s="201">
        <v>0</v>
      </c>
      <c r="AF20" s="201">
        <v>0</v>
      </c>
      <c r="AG20" s="201"/>
      <c r="AH20" s="201"/>
      <c r="AI20" s="201"/>
      <c r="AJ20" s="201">
        <v>0</v>
      </c>
      <c r="AK20" s="202" t="str">
        <f t="shared" si="3"/>
        <v>-</v>
      </c>
      <c r="AL20" s="202" t="str">
        <f t="shared" si="4"/>
        <v>-</v>
      </c>
      <c r="AM20" s="202" t="str">
        <f t="shared" si="5"/>
        <v>-</v>
      </c>
      <c r="AN20" s="202" t="str">
        <f t="shared" si="6"/>
        <v>-</v>
      </c>
      <c r="AO20" s="202" t="str">
        <f t="shared" si="7"/>
        <v>-</v>
      </c>
      <c r="AP20" s="202" t="str">
        <f t="shared" si="8"/>
        <v>-</v>
      </c>
      <c r="AQ20" s="202" t="str">
        <f t="shared" si="9"/>
        <v>-</v>
      </c>
      <c r="AR20" s="202" t="str">
        <f t="shared" si="10"/>
        <v>-</v>
      </c>
      <c r="AS20" s="202" t="str">
        <f t="shared" si="11"/>
        <v>-</v>
      </c>
      <c r="AT20" s="202" t="str">
        <f t="shared" si="12"/>
        <v>-</v>
      </c>
      <c r="AU20" s="202" t="str">
        <f t="shared" si="13"/>
        <v>-</v>
      </c>
      <c r="AV20" s="202" t="str">
        <f t="shared" si="14"/>
        <v>-</v>
      </c>
      <c r="AW20" s="202" t="str">
        <f t="shared" si="15"/>
        <v>-</v>
      </c>
      <c r="AX20" s="202" t="str">
        <f t="shared" si="16"/>
        <v>-</v>
      </c>
      <c r="AY20" s="202" t="str">
        <f t="shared" si="17"/>
        <v>-</v>
      </c>
      <c r="AZ20" s="202" t="str">
        <f t="shared" si="18"/>
        <v>-</v>
      </c>
      <c r="BA20" s="202" t="str">
        <f t="shared" si="19"/>
        <v>-</v>
      </c>
    </row>
    <row r="21" spans="1:53" s="45" customFormat="1" ht="47.25" customHeight="1">
      <c r="A21" s="120">
        <v>5</v>
      </c>
      <c r="B21" s="192" t="s">
        <v>200</v>
      </c>
      <c r="C21" s="201">
        <v>773</v>
      </c>
      <c r="D21" s="201">
        <v>544</v>
      </c>
      <c r="E21" s="201">
        <v>229</v>
      </c>
      <c r="F21" s="201">
        <v>0</v>
      </c>
      <c r="G21" s="201"/>
      <c r="H21" s="201">
        <v>0</v>
      </c>
      <c r="I21" s="201">
        <v>0</v>
      </c>
      <c r="J21" s="201"/>
      <c r="K21" s="201"/>
      <c r="L21" s="201">
        <v>0</v>
      </c>
      <c r="M21" s="201">
        <v>773</v>
      </c>
      <c r="N21" s="201">
        <v>544</v>
      </c>
      <c r="O21" s="201">
        <v>544</v>
      </c>
      <c r="P21" s="201">
        <v>0</v>
      </c>
      <c r="Q21" s="201">
        <v>229</v>
      </c>
      <c r="R21" s="201">
        <v>229</v>
      </c>
      <c r="S21" s="201">
        <v>0</v>
      </c>
      <c r="T21" s="201">
        <v>727.98199999999997</v>
      </c>
      <c r="U21" s="201">
        <v>505.37200000000001</v>
      </c>
      <c r="V21" s="201">
        <v>222.61</v>
      </c>
      <c r="W21" s="201">
        <v>0</v>
      </c>
      <c r="X21" s="201">
        <v>0</v>
      </c>
      <c r="Y21" s="201">
        <v>0</v>
      </c>
      <c r="Z21" s="201">
        <v>0</v>
      </c>
      <c r="AA21" s="201"/>
      <c r="AB21" s="201"/>
      <c r="AC21" s="201">
        <v>0</v>
      </c>
      <c r="AD21" s="201">
        <v>727.98199999999997</v>
      </c>
      <c r="AE21" s="201">
        <v>505.37200000000001</v>
      </c>
      <c r="AF21" s="201">
        <v>505.37200000000001</v>
      </c>
      <c r="AG21" s="201">
        <v>0</v>
      </c>
      <c r="AH21" s="201">
        <v>222.61</v>
      </c>
      <c r="AI21" s="201">
        <v>222.61</v>
      </c>
      <c r="AJ21" s="201">
        <v>0</v>
      </c>
      <c r="AK21" s="202">
        <f t="shared" si="3"/>
        <v>0.94176196636481235</v>
      </c>
      <c r="AL21" s="202">
        <f t="shared" si="4"/>
        <v>0.92899264705882356</v>
      </c>
      <c r="AM21" s="202">
        <f t="shared" si="5"/>
        <v>0.97209606986899566</v>
      </c>
      <c r="AN21" s="202" t="str">
        <f t="shared" si="6"/>
        <v>-</v>
      </c>
      <c r="AO21" s="202" t="str">
        <f t="shared" si="7"/>
        <v>-</v>
      </c>
      <c r="AP21" s="202" t="str">
        <f t="shared" si="8"/>
        <v>-</v>
      </c>
      <c r="AQ21" s="202" t="str">
        <f t="shared" si="9"/>
        <v>-</v>
      </c>
      <c r="AR21" s="202" t="str">
        <f t="shared" si="10"/>
        <v>-</v>
      </c>
      <c r="AS21" s="202" t="str">
        <f t="shared" si="11"/>
        <v>-</v>
      </c>
      <c r="AT21" s="202" t="str">
        <f t="shared" si="12"/>
        <v>-</v>
      </c>
      <c r="AU21" s="202">
        <f t="shared" si="13"/>
        <v>0.94176196636481235</v>
      </c>
      <c r="AV21" s="202">
        <f t="shared" si="14"/>
        <v>0.92899264705882356</v>
      </c>
      <c r="AW21" s="202">
        <f t="shared" si="15"/>
        <v>0.92899264705882356</v>
      </c>
      <c r="AX21" s="202" t="str">
        <f t="shared" si="16"/>
        <v>-</v>
      </c>
      <c r="AY21" s="202">
        <f t="shared" si="17"/>
        <v>0.97209606986899566</v>
      </c>
      <c r="AZ21" s="202">
        <f t="shared" si="18"/>
        <v>0.97209606986899566</v>
      </c>
      <c r="BA21" s="202" t="str">
        <f t="shared" si="19"/>
        <v>-</v>
      </c>
    </row>
    <row r="22" spans="1:53" s="45" customFormat="1" ht="47.25" customHeight="1">
      <c r="A22" s="120">
        <v>6</v>
      </c>
      <c r="B22" s="121" t="s">
        <v>201</v>
      </c>
      <c r="C22" s="201">
        <v>2003</v>
      </c>
      <c r="D22" s="201">
        <v>1749</v>
      </c>
      <c r="E22" s="201">
        <v>254</v>
      </c>
      <c r="F22" s="201">
        <v>1220</v>
      </c>
      <c r="G22" s="201">
        <v>1205</v>
      </c>
      <c r="H22" s="201">
        <v>1205</v>
      </c>
      <c r="I22" s="201">
        <v>0</v>
      </c>
      <c r="J22" s="201">
        <v>15</v>
      </c>
      <c r="K22" s="201">
        <v>15</v>
      </c>
      <c r="L22" s="201">
        <v>0</v>
      </c>
      <c r="M22" s="201">
        <v>783</v>
      </c>
      <c r="N22" s="201">
        <v>544</v>
      </c>
      <c r="O22" s="201">
        <v>544</v>
      </c>
      <c r="P22" s="201">
        <v>0</v>
      </c>
      <c r="Q22" s="201">
        <v>239</v>
      </c>
      <c r="R22" s="201">
        <v>239</v>
      </c>
      <c r="S22" s="201">
        <v>0</v>
      </c>
      <c r="T22" s="201">
        <v>1986.3346309999999</v>
      </c>
      <c r="U22" s="201">
        <v>1735.9326309999999</v>
      </c>
      <c r="V22" s="201">
        <v>250.40199999999999</v>
      </c>
      <c r="W22" s="201">
        <v>1218.4596309999999</v>
      </c>
      <c r="X22" s="201">
        <v>1203.4596309999999</v>
      </c>
      <c r="Y22" s="201">
        <v>1203.4596309999999</v>
      </c>
      <c r="Z22" s="201">
        <v>0</v>
      </c>
      <c r="AA22" s="201">
        <v>15</v>
      </c>
      <c r="AB22" s="201">
        <v>15</v>
      </c>
      <c r="AC22" s="201">
        <v>0</v>
      </c>
      <c r="AD22" s="201">
        <v>767.875</v>
      </c>
      <c r="AE22" s="201">
        <v>532.47299999999996</v>
      </c>
      <c r="AF22" s="201">
        <v>532.47299999999996</v>
      </c>
      <c r="AG22" s="201">
        <v>0</v>
      </c>
      <c r="AH22" s="201">
        <v>235.40199999999999</v>
      </c>
      <c r="AI22" s="201">
        <v>235.40199999999999</v>
      </c>
      <c r="AJ22" s="201">
        <v>0</v>
      </c>
      <c r="AK22" s="202">
        <f t="shared" si="3"/>
        <v>0.99167979580629051</v>
      </c>
      <c r="AL22" s="202">
        <f t="shared" si="4"/>
        <v>0.99252866266437956</v>
      </c>
      <c r="AM22" s="202">
        <f t="shared" si="5"/>
        <v>0.98583464566929124</v>
      </c>
      <c r="AN22" s="202">
        <f t="shared" si="6"/>
        <v>0.99873740245901632</v>
      </c>
      <c r="AO22" s="202">
        <f t="shared" si="7"/>
        <v>0.99872168547717832</v>
      </c>
      <c r="AP22" s="202">
        <f t="shared" si="8"/>
        <v>0.99872168547717832</v>
      </c>
      <c r="AQ22" s="202" t="str">
        <f t="shared" si="9"/>
        <v>-</v>
      </c>
      <c r="AR22" s="202">
        <f t="shared" si="10"/>
        <v>1</v>
      </c>
      <c r="AS22" s="202">
        <f t="shared" si="11"/>
        <v>1</v>
      </c>
      <c r="AT22" s="202" t="str">
        <f t="shared" si="12"/>
        <v>-</v>
      </c>
      <c r="AU22" s="202">
        <f t="shared" si="13"/>
        <v>0.98068326947637297</v>
      </c>
      <c r="AV22" s="202">
        <f t="shared" si="14"/>
        <v>0.97881066176470577</v>
      </c>
      <c r="AW22" s="202">
        <f t="shared" si="15"/>
        <v>0.97881066176470577</v>
      </c>
      <c r="AX22" s="202" t="str">
        <f t="shared" si="16"/>
        <v>-</v>
      </c>
      <c r="AY22" s="202">
        <f t="shared" si="17"/>
        <v>0.98494560669456066</v>
      </c>
      <c r="AZ22" s="202">
        <f t="shared" si="18"/>
        <v>0.98494560669456066</v>
      </c>
      <c r="BA22" s="202" t="str">
        <f t="shared" si="19"/>
        <v>-</v>
      </c>
    </row>
    <row r="23" spans="1:53" s="45" customFormat="1" ht="47.25" customHeight="1">
      <c r="A23" s="120">
        <v>7</v>
      </c>
      <c r="B23" s="121" t="s">
        <v>202</v>
      </c>
      <c r="C23" s="201">
        <v>6250</v>
      </c>
      <c r="D23" s="201">
        <v>5829</v>
      </c>
      <c r="E23" s="201">
        <v>421</v>
      </c>
      <c r="F23" s="201">
        <v>4869</v>
      </c>
      <c r="G23" s="201">
        <v>4822</v>
      </c>
      <c r="H23" s="201">
        <v>4822</v>
      </c>
      <c r="I23" s="201">
        <v>0</v>
      </c>
      <c r="J23" s="201">
        <v>47</v>
      </c>
      <c r="K23" s="201">
        <v>47</v>
      </c>
      <c r="L23" s="201">
        <v>0</v>
      </c>
      <c r="M23" s="201">
        <v>1381</v>
      </c>
      <c r="N23" s="201">
        <v>1007</v>
      </c>
      <c r="O23" s="201">
        <v>1007</v>
      </c>
      <c r="P23" s="201">
        <v>0</v>
      </c>
      <c r="Q23" s="201">
        <v>374</v>
      </c>
      <c r="R23" s="201">
        <v>374</v>
      </c>
      <c r="S23" s="201">
        <v>0</v>
      </c>
      <c r="T23" s="201">
        <v>6098.4655000000002</v>
      </c>
      <c r="U23" s="201">
        <v>5678.2165000000005</v>
      </c>
      <c r="V23" s="201">
        <v>420.24900000000002</v>
      </c>
      <c r="W23" s="201">
        <v>4754.0855000000001</v>
      </c>
      <c r="X23" s="201">
        <v>4707.0855000000001</v>
      </c>
      <c r="Y23" s="201">
        <v>4707.0855000000001</v>
      </c>
      <c r="Z23" s="201">
        <v>0</v>
      </c>
      <c r="AA23" s="201">
        <v>47</v>
      </c>
      <c r="AB23" s="201">
        <v>47</v>
      </c>
      <c r="AC23" s="201">
        <v>0</v>
      </c>
      <c r="AD23" s="201">
        <v>1344.38</v>
      </c>
      <c r="AE23" s="201">
        <v>971.13099999999997</v>
      </c>
      <c r="AF23" s="201">
        <v>971.13099999999997</v>
      </c>
      <c r="AG23" s="201">
        <v>0</v>
      </c>
      <c r="AH23" s="201">
        <v>373.24900000000002</v>
      </c>
      <c r="AI23" s="201">
        <v>373.24900000000002</v>
      </c>
      <c r="AJ23" s="201"/>
      <c r="AK23" s="202">
        <f t="shared" si="3"/>
        <v>0.97575448000000009</v>
      </c>
      <c r="AL23" s="202">
        <f t="shared" si="4"/>
        <v>0.97413218390804601</v>
      </c>
      <c r="AM23" s="202">
        <f t="shared" si="5"/>
        <v>0.99821615201900238</v>
      </c>
      <c r="AN23" s="202">
        <f t="shared" si="6"/>
        <v>0.97639874717601149</v>
      </c>
      <c r="AO23" s="202">
        <f t="shared" si="7"/>
        <v>0.97616870593114891</v>
      </c>
      <c r="AP23" s="202">
        <f t="shared" si="8"/>
        <v>0.97616870593114891</v>
      </c>
      <c r="AQ23" s="202" t="str">
        <f t="shared" si="9"/>
        <v>-</v>
      </c>
      <c r="AR23" s="202">
        <f t="shared" si="10"/>
        <v>1</v>
      </c>
      <c r="AS23" s="202">
        <f t="shared" si="11"/>
        <v>1</v>
      </c>
      <c r="AT23" s="202" t="str">
        <f t="shared" si="12"/>
        <v>-</v>
      </c>
      <c r="AU23" s="202">
        <f t="shared" si="13"/>
        <v>0.97348298334540195</v>
      </c>
      <c r="AV23" s="202">
        <f t="shared" si="14"/>
        <v>0.96438033763654418</v>
      </c>
      <c r="AW23" s="202">
        <f t="shared" si="15"/>
        <v>0.96438033763654418</v>
      </c>
      <c r="AX23" s="202" t="str">
        <f t="shared" si="16"/>
        <v>-</v>
      </c>
      <c r="AY23" s="202">
        <f t="shared" si="17"/>
        <v>0.99799197860962574</v>
      </c>
      <c r="AZ23" s="202">
        <f t="shared" si="18"/>
        <v>0.99799197860962574</v>
      </c>
      <c r="BA23" s="202" t="str">
        <f t="shared" si="19"/>
        <v>-</v>
      </c>
    </row>
    <row r="24" spans="1:53" s="45" customFormat="1" ht="47.25" customHeight="1">
      <c r="A24" s="120">
        <v>8</v>
      </c>
      <c r="B24" s="121" t="s">
        <v>203</v>
      </c>
      <c r="C24" s="201">
        <v>2689</v>
      </c>
      <c r="D24" s="201">
        <v>1568</v>
      </c>
      <c r="E24" s="201">
        <v>1121</v>
      </c>
      <c r="F24" s="201">
        <v>2150</v>
      </c>
      <c r="G24" s="201">
        <v>1205</v>
      </c>
      <c r="H24" s="201">
        <v>1205</v>
      </c>
      <c r="I24" s="201">
        <v>0</v>
      </c>
      <c r="J24" s="201">
        <v>945</v>
      </c>
      <c r="K24" s="201">
        <v>945</v>
      </c>
      <c r="L24" s="201">
        <v>0</v>
      </c>
      <c r="M24" s="201">
        <v>539</v>
      </c>
      <c r="N24" s="201">
        <v>363</v>
      </c>
      <c r="O24" s="201">
        <v>363</v>
      </c>
      <c r="P24" s="201">
        <v>0</v>
      </c>
      <c r="Q24" s="201">
        <v>176</v>
      </c>
      <c r="R24" s="201">
        <v>176</v>
      </c>
      <c r="S24" s="201">
        <v>0</v>
      </c>
      <c r="T24" s="201">
        <v>2673.1192849999998</v>
      </c>
      <c r="U24" s="201">
        <v>1558.406285</v>
      </c>
      <c r="V24" s="201">
        <v>1114.713</v>
      </c>
      <c r="W24" s="201">
        <v>2135.2919650000003</v>
      </c>
      <c r="X24" s="201">
        <v>1196.4089650000001</v>
      </c>
      <c r="Y24" s="201">
        <v>1196.4089650000001</v>
      </c>
      <c r="Z24" s="201">
        <v>0</v>
      </c>
      <c r="AA24" s="201">
        <v>938.88300000000004</v>
      </c>
      <c r="AB24" s="201">
        <v>938.88300000000004</v>
      </c>
      <c r="AC24" s="201">
        <v>0</v>
      </c>
      <c r="AD24" s="201">
        <v>537.82731999999999</v>
      </c>
      <c r="AE24" s="201">
        <v>361.99732</v>
      </c>
      <c r="AF24" s="201">
        <v>361.99732</v>
      </c>
      <c r="AG24" s="201">
        <v>0</v>
      </c>
      <c r="AH24" s="201">
        <v>175.83</v>
      </c>
      <c r="AI24" s="201">
        <v>175.83</v>
      </c>
      <c r="AJ24" s="201"/>
      <c r="AK24" s="202">
        <f t="shared" si="3"/>
        <v>0.99409419300855328</v>
      </c>
      <c r="AL24" s="202">
        <f t="shared" si="4"/>
        <v>0.99388155931122446</v>
      </c>
      <c r="AM24" s="202">
        <f t="shared" si="5"/>
        <v>0.99439161462979475</v>
      </c>
      <c r="AN24" s="202">
        <f t="shared" si="6"/>
        <v>0.9931590534883723</v>
      </c>
      <c r="AO24" s="202">
        <f t="shared" si="7"/>
        <v>0.99287051037344409</v>
      </c>
      <c r="AP24" s="202">
        <f t="shared" si="8"/>
        <v>0.99287051037344409</v>
      </c>
      <c r="AQ24" s="202" t="str">
        <f t="shared" si="9"/>
        <v>-</v>
      </c>
      <c r="AR24" s="202">
        <f t="shared" si="10"/>
        <v>0.99352698412698415</v>
      </c>
      <c r="AS24" s="202">
        <f t="shared" si="11"/>
        <v>0.99352698412698415</v>
      </c>
      <c r="AT24" s="202" t="str">
        <f t="shared" si="12"/>
        <v>-</v>
      </c>
      <c r="AU24" s="202">
        <f t="shared" si="13"/>
        <v>0.99782434137291276</v>
      </c>
      <c r="AV24" s="202">
        <f t="shared" si="14"/>
        <v>0.9972377961432507</v>
      </c>
      <c r="AW24" s="202">
        <f t="shared" si="15"/>
        <v>0.9972377961432507</v>
      </c>
      <c r="AX24" s="202" t="str">
        <f t="shared" si="16"/>
        <v>-</v>
      </c>
      <c r="AY24" s="202">
        <f t="shared" si="17"/>
        <v>0.99903409090909101</v>
      </c>
      <c r="AZ24" s="202">
        <f t="shared" si="18"/>
        <v>0.99903409090909101</v>
      </c>
      <c r="BA24" s="202" t="str">
        <f t="shared" si="19"/>
        <v>-</v>
      </c>
    </row>
    <row r="25" spans="1:53" s="45" customFormat="1" ht="47.25" customHeight="1">
      <c r="A25" s="120">
        <v>9</v>
      </c>
      <c r="B25" s="121" t="s">
        <v>204</v>
      </c>
      <c r="C25" s="201">
        <v>6250</v>
      </c>
      <c r="D25" s="201">
        <v>5829</v>
      </c>
      <c r="E25" s="201">
        <v>421</v>
      </c>
      <c r="F25" s="201">
        <v>4869</v>
      </c>
      <c r="G25" s="201">
        <v>4822</v>
      </c>
      <c r="H25" s="201">
        <v>4822</v>
      </c>
      <c r="I25" s="201">
        <v>0</v>
      </c>
      <c r="J25" s="201">
        <v>47</v>
      </c>
      <c r="K25" s="201">
        <v>47</v>
      </c>
      <c r="L25" s="201">
        <v>0</v>
      </c>
      <c r="M25" s="201">
        <v>1381</v>
      </c>
      <c r="N25" s="201">
        <v>1007</v>
      </c>
      <c r="O25" s="201">
        <v>1007</v>
      </c>
      <c r="P25" s="201">
        <v>0</v>
      </c>
      <c r="Q25" s="201">
        <v>374</v>
      </c>
      <c r="R25" s="201">
        <v>374</v>
      </c>
      <c r="S25" s="201">
        <v>0</v>
      </c>
      <c r="T25" s="201">
        <v>5864.3141750000004</v>
      </c>
      <c r="U25" s="201">
        <v>5443.5664270000007</v>
      </c>
      <c r="V25" s="201">
        <v>420.747748</v>
      </c>
      <c r="W25" s="201">
        <v>4486.6854270000003</v>
      </c>
      <c r="X25" s="201">
        <v>4439.6854270000003</v>
      </c>
      <c r="Y25" s="201">
        <v>4439.6854270000003</v>
      </c>
      <c r="Z25" s="201">
        <v>0</v>
      </c>
      <c r="AA25" s="201">
        <v>47</v>
      </c>
      <c r="AB25" s="201">
        <v>47</v>
      </c>
      <c r="AC25" s="201">
        <v>0</v>
      </c>
      <c r="AD25" s="201">
        <v>1377.6287480000001</v>
      </c>
      <c r="AE25" s="201">
        <v>1003.881</v>
      </c>
      <c r="AF25" s="201">
        <v>1003.881</v>
      </c>
      <c r="AG25" s="201">
        <v>0</v>
      </c>
      <c r="AH25" s="201">
        <v>373.747748</v>
      </c>
      <c r="AI25" s="201">
        <v>373.747748</v>
      </c>
      <c r="AJ25" s="201"/>
      <c r="AK25" s="202">
        <f t="shared" si="3"/>
        <v>0.93829026800000004</v>
      </c>
      <c r="AL25" s="202">
        <f t="shared" si="4"/>
        <v>0.93387655292503013</v>
      </c>
      <c r="AM25" s="202">
        <f t="shared" si="5"/>
        <v>0.99940082660332541</v>
      </c>
      <c r="AN25" s="202">
        <f t="shared" si="6"/>
        <v>0.92147985767097973</v>
      </c>
      <c r="AO25" s="202">
        <f t="shared" si="7"/>
        <v>0.92071452239734553</v>
      </c>
      <c r="AP25" s="202">
        <f t="shared" si="8"/>
        <v>0.92071452239734553</v>
      </c>
      <c r="AQ25" s="202" t="str">
        <f t="shared" si="9"/>
        <v>-</v>
      </c>
      <c r="AR25" s="202">
        <f t="shared" si="10"/>
        <v>1</v>
      </c>
      <c r="AS25" s="202">
        <f t="shared" si="11"/>
        <v>1</v>
      </c>
      <c r="AT25" s="202" t="str">
        <f t="shared" si="12"/>
        <v>-</v>
      </c>
      <c r="AU25" s="202">
        <f t="shared" si="13"/>
        <v>0.99755883272990598</v>
      </c>
      <c r="AV25" s="202">
        <f t="shared" si="14"/>
        <v>0.99690268123138026</v>
      </c>
      <c r="AW25" s="202">
        <f t="shared" si="15"/>
        <v>0.99690268123138026</v>
      </c>
      <c r="AX25" s="202" t="str">
        <f t="shared" si="16"/>
        <v>-</v>
      </c>
      <c r="AY25" s="202">
        <f t="shared" si="17"/>
        <v>0.99932552941176467</v>
      </c>
      <c r="AZ25" s="202">
        <f t="shared" si="18"/>
        <v>0.99932552941176467</v>
      </c>
      <c r="BA25" s="202" t="str">
        <f t="shared" si="19"/>
        <v>-</v>
      </c>
    </row>
    <row r="26" spans="1:53" s="45" customFormat="1" ht="47.25" customHeight="1">
      <c r="A26" s="120">
        <v>10</v>
      </c>
      <c r="B26" s="121" t="s">
        <v>205</v>
      </c>
      <c r="C26" s="201">
        <v>4600</v>
      </c>
      <c r="D26" s="201">
        <v>2212</v>
      </c>
      <c r="E26" s="201">
        <v>2388</v>
      </c>
      <c r="F26" s="201">
        <v>3219</v>
      </c>
      <c r="G26" s="201">
        <v>1205</v>
      </c>
      <c r="H26" s="201">
        <v>1205</v>
      </c>
      <c r="I26" s="201">
        <v>0</v>
      </c>
      <c r="J26" s="201">
        <v>2014</v>
      </c>
      <c r="K26" s="201">
        <v>2014</v>
      </c>
      <c r="L26" s="201">
        <v>0</v>
      </c>
      <c r="M26" s="201">
        <v>1381</v>
      </c>
      <c r="N26" s="201">
        <v>1007</v>
      </c>
      <c r="O26" s="201">
        <v>1007</v>
      </c>
      <c r="P26" s="201">
        <v>0</v>
      </c>
      <c r="Q26" s="201">
        <v>374</v>
      </c>
      <c r="R26" s="201">
        <v>374</v>
      </c>
      <c r="S26" s="201">
        <v>0</v>
      </c>
      <c r="T26" s="201">
        <v>4988.8989160000001</v>
      </c>
      <c r="U26" s="201">
        <v>2602.230916</v>
      </c>
      <c r="V26" s="201">
        <v>2386.6680000000001</v>
      </c>
      <c r="W26" s="201">
        <v>3644.7804310000001</v>
      </c>
      <c r="X26" s="201">
        <v>1630.7804309999999</v>
      </c>
      <c r="Y26" s="201">
        <v>1630.7804309999999</v>
      </c>
      <c r="Z26" s="201">
        <v>0</v>
      </c>
      <c r="AA26" s="201">
        <v>2014</v>
      </c>
      <c r="AB26" s="201">
        <v>2014</v>
      </c>
      <c r="AC26" s="201">
        <v>0</v>
      </c>
      <c r="AD26" s="201">
        <v>1344.118485</v>
      </c>
      <c r="AE26" s="201">
        <v>971.45048499999996</v>
      </c>
      <c r="AF26" s="201">
        <v>971.45048499999996</v>
      </c>
      <c r="AG26" s="201">
        <v>0</v>
      </c>
      <c r="AH26" s="201">
        <v>372.66800000000001</v>
      </c>
      <c r="AI26" s="201">
        <v>372.66800000000001</v>
      </c>
      <c r="AJ26" s="201"/>
      <c r="AK26" s="202">
        <f t="shared" si="3"/>
        <v>1.0845432426086956</v>
      </c>
      <c r="AL26" s="202">
        <f t="shared" si="4"/>
        <v>1.1764154231464738</v>
      </c>
      <c r="AM26" s="202">
        <f t="shared" si="5"/>
        <v>0.99944221105527642</v>
      </c>
      <c r="AN26" s="202">
        <f t="shared" si="6"/>
        <v>1.1322710254737496</v>
      </c>
      <c r="AO26" s="202">
        <f t="shared" si="7"/>
        <v>1.3533447560165974</v>
      </c>
      <c r="AP26" s="202">
        <f t="shared" si="8"/>
        <v>1.3533447560165974</v>
      </c>
      <c r="AQ26" s="202" t="str">
        <f t="shared" si="9"/>
        <v>-</v>
      </c>
      <c r="AR26" s="202">
        <f t="shared" si="10"/>
        <v>1</v>
      </c>
      <c r="AS26" s="202">
        <f t="shared" si="11"/>
        <v>1</v>
      </c>
      <c r="AT26" s="202" t="str">
        <f t="shared" si="12"/>
        <v>-</v>
      </c>
      <c r="AU26" s="202">
        <f t="shared" si="13"/>
        <v>0.97329361694424332</v>
      </c>
      <c r="AV26" s="202">
        <f t="shared" si="14"/>
        <v>0.96469760178748754</v>
      </c>
      <c r="AW26" s="202">
        <f t="shared" si="15"/>
        <v>0.96469760178748754</v>
      </c>
      <c r="AX26" s="202" t="str">
        <f t="shared" si="16"/>
        <v>-</v>
      </c>
      <c r="AY26" s="202">
        <f t="shared" si="17"/>
        <v>0.99643850267379686</v>
      </c>
      <c r="AZ26" s="202">
        <f t="shared" si="18"/>
        <v>0.99643850267379686</v>
      </c>
      <c r="BA26" s="202" t="str">
        <f t="shared" si="19"/>
        <v>-</v>
      </c>
    </row>
    <row r="27" spans="1:53" s="45" customFormat="1" ht="47.25" customHeight="1">
      <c r="A27" s="120">
        <v>11</v>
      </c>
      <c r="B27" s="121" t="s">
        <v>206</v>
      </c>
      <c r="C27" s="201">
        <v>6250</v>
      </c>
      <c r="D27" s="201">
        <v>5829</v>
      </c>
      <c r="E27" s="201">
        <v>421</v>
      </c>
      <c r="F27" s="201">
        <v>0</v>
      </c>
      <c r="G27" s="201">
        <v>4822</v>
      </c>
      <c r="H27" s="201">
        <v>4822</v>
      </c>
      <c r="I27" s="201">
        <v>0</v>
      </c>
      <c r="J27" s="201">
        <v>47</v>
      </c>
      <c r="K27" s="201">
        <v>47</v>
      </c>
      <c r="L27" s="201">
        <v>0</v>
      </c>
      <c r="M27" s="201">
        <v>1381</v>
      </c>
      <c r="N27" s="201">
        <v>1007</v>
      </c>
      <c r="O27" s="201">
        <v>1007</v>
      </c>
      <c r="P27" s="201">
        <v>0</v>
      </c>
      <c r="Q27" s="201">
        <v>374</v>
      </c>
      <c r="R27" s="201">
        <v>374</v>
      </c>
      <c r="S27" s="201">
        <v>0</v>
      </c>
      <c r="T27" s="201">
        <v>6123.238566</v>
      </c>
      <c r="U27" s="201">
        <v>5704.4911629999997</v>
      </c>
      <c r="V27" s="201">
        <v>418.74740300000002</v>
      </c>
      <c r="W27" s="201">
        <v>4774.4739369999998</v>
      </c>
      <c r="X27" s="201">
        <v>4727.4739369999998</v>
      </c>
      <c r="Y27" s="201">
        <v>4727.4739369999998</v>
      </c>
      <c r="Z27" s="201">
        <v>0</v>
      </c>
      <c r="AA27" s="201">
        <v>47</v>
      </c>
      <c r="AB27" s="201">
        <v>47</v>
      </c>
      <c r="AC27" s="201">
        <v>0</v>
      </c>
      <c r="AD27" s="201">
        <v>1348.764629</v>
      </c>
      <c r="AE27" s="201">
        <v>977.01722600000005</v>
      </c>
      <c r="AF27" s="201">
        <v>977.01722600000005</v>
      </c>
      <c r="AG27" s="201">
        <v>0</v>
      </c>
      <c r="AH27" s="201">
        <v>371.74740300000002</v>
      </c>
      <c r="AI27" s="201">
        <v>371.74740300000002</v>
      </c>
      <c r="AJ27" s="201"/>
      <c r="AK27" s="202">
        <f t="shared" si="3"/>
        <v>0.97971817055999999</v>
      </c>
      <c r="AL27" s="202">
        <f t="shared" si="4"/>
        <v>0.97863976033624978</v>
      </c>
      <c r="AM27" s="202">
        <f t="shared" si="5"/>
        <v>0.99464941330166279</v>
      </c>
      <c r="AN27" s="202" t="str">
        <f t="shared" si="6"/>
        <v>-</v>
      </c>
      <c r="AO27" s="202">
        <f t="shared" si="7"/>
        <v>0.98039691766901693</v>
      </c>
      <c r="AP27" s="202">
        <f t="shared" si="8"/>
        <v>0.98039691766901693</v>
      </c>
      <c r="AQ27" s="202" t="str">
        <f t="shared" si="9"/>
        <v>-</v>
      </c>
      <c r="AR27" s="202">
        <f t="shared" si="10"/>
        <v>1</v>
      </c>
      <c r="AS27" s="202">
        <f t="shared" si="11"/>
        <v>1</v>
      </c>
      <c r="AT27" s="202" t="str">
        <f t="shared" si="12"/>
        <v>-</v>
      </c>
      <c r="AU27" s="202">
        <f t="shared" si="13"/>
        <v>0.9766579500362057</v>
      </c>
      <c r="AV27" s="202">
        <f t="shared" si="14"/>
        <v>0.97022564647467735</v>
      </c>
      <c r="AW27" s="202">
        <f t="shared" si="15"/>
        <v>0.97022564647467735</v>
      </c>
      <c r="AX27" s="202" t="str">
        <f t="shared" si="16"/>
        <v>-</v>
      </c>
      <c r="AY27" s="202">
        <f t="shared" si="17"/>
        <v>0.99397701336898403</v>
      </c>
      <c r="AZ27" s="202">
        <f t="shared" si="18"/>
        <v>0.99397701336898403</v>
      </c>
      <c r="BA27" s="202" t="str">
        <f t="shared" si="19"/>
        <v>-</v>
      </c>
    </row>
    <row r="28" spans="1:53" s="45" customFormat="1" ht="47.25" customHeight="1">
      <c r="A28" s="120">
        <v>12</v>
      </c>
      <c r="B28" s="121" t="s">
        <v>248</v>
      </c>
      <c r="C28" s="201">
        <v>0</v>
      </c>
      <c r="D28" s="201">
        <v>0</v>
      </c>
      <c r="E28" s="201">
        <v>0</v>
      </c>
      <c r="F28" s="201">
        <v>0</v>
      </c>
      <c r="G28" s="201">
        <v>0</v>
      </c>
      <c r="H28" s="201">
        <v>0</v>
      </c>
      <c r="I28" s="201">
        <v>0</v>
      </c>
      <c r="J28" s="201"/>
      <c r="K28" s="201"/>
      <c r="L28" s="201">
        <v>0</v>
      </c>
      <c r="M28" s="201">
        <v>0</v>
      </c>
      <c r="N28" s="201">
        <v>0</v>
      </c>
      <c r="O28" s="201">
        <v>0</v>
      </c>
      <c r="P28" s="201">
        <v>0</v>
      </c>
      <c r="Q28" s="201">
        <v>0</v>
      </c>
      <c r="R28" s="201"/>
      <c r="S28" s="201">
        <v>0</v>
      </c>
      <c r="T28" s="201">
        <v>33.607999999999997</v>
      </c>
      <c r="U28" s="201">
        <v>33.607999999999997</v>
      </c>
      <c r="V28" s="201">
        <v>0</v>
      </c>
      <c r="W28" s="201">
        <v>0</v>
      </c>
      <c r="X28" s="201">
        <v>0</v>
      </c>
      <c r="Y28" s="201">
        <v>0</v>
      </c>
      <c r="Z28" s="201">
        <v>0</v>
      </c>
      <c r="AA28" s="201"/>
      <c r="AB28" s="201"/>
      <c r="AC28" s="201">
        <v>0</v>
      </c>
      <c r="AD28" s="201">
        <v>33.607999999999997</v>
      </c>
      <c r="AE28" s="201">
        <v>33.607999999999997</v>
      </c>
      <c r="AF28" s="201">
        <v>33.607999999999997</v>
      </c>
      <c r="AG28" s="201">
        <v>0</v>
      </c>
      <c r="AH28" s="201">
        <v>0</v>
      </c>
      <c r="AI28" s="201">
        <v>0</v>
      </c>
      <c r="AJ28" s="201"/>
      <c r="AK28" s="202" t="str">
        <f t="shared" si="3"/>
        <v>-</v>
      </c>
      <c r="AL28" s="202" t="str">
        <f t="shared" si="4"/>
        <v>-</v>
      </c>
      <c r="AM28" s="202" t="str">
        <f t="shared" si="5"/>
        <v>-</v>
      </c>
      <c r="AN28" s="202" t="str">
        <f t="shared" si="6"/>
        <v>-</v>
      </c>
      <c r="AO28" s="202" t="str">
        <f t="shared" si="7"/>
        <v>-</v>
      </c>
      <c r="AP28" s="202" t="str">
        <f t="shared" si="8"/>
        <v>-</v>
      </c>
      <c r="AQ28" s="202" t="str">
        <f t="shared" si="9"/>
        <v>-</v>
      </c>
      <c r="AR28" s="202" t="str">
        <f t="shared" si="10"/>
        <v>-</v>
      </c>
      <c r="AS28" s="202" t="str">
        <f t="shared" si="11"/>
        <v>-</v>
      </c>
      <c r="AT28" s="202" t="str">
        <f t="shared" si="12"/>
        <v>-</v>
      </c>
      <c r="AU28" s="202" t="str">
        <f t="shared" si="13"/>
        <v>-</v>
      </c>
      <c r="AV28" s="202" t="str">
        <f t="shared" si="14"/>
        <v>-</v>
      </c>
      <c r="AW28" s="202" t="str">
        <f t="shared" si="15"/>
        <v>-</v>
      </c>
      <c r="AX28" s="202" t="str">
        <f t="shared" si="16"/>
        <v>-</v>
      </c>
      <c r="AY28" s="202" t="str">
        <f t="shared" si="17"/>
        <v>-</v>
      </c>
      <c r="AZ28" s="202" t="str">
        <f t="shared" si="18"/>
        <v>-</v>
      </c>
      <c r="BA28" s="202" t="str">
        <f t="shared" si="19"/>
        <v>-</v>
      </c>
    </row>
    <row r="29" spans="1:53" s="116" customFormat="1" ht="47.25" customHeight="1">
      <c r="A29" s="193" t="s">
        <v>29</v>
      </c>
      <c r="B29" s="194" t="s">
        <v>69</v>
      </c>
      <c r="C29" s="203">
        <f t="shared" ref="C29" si="22">D29+E29</f>
        <v>0</v>
      </c>
      <c r="D29" s="203">
        <f t="shared" ref="D29" si="23">G29+N29</f>
        <v>0</v>
      </c>
      <c r="E29" s="203">
        <f t="shared" ref="E29" si="24">J29+Q29</f>
        <v>0</v>
      </c>
      <c r="F29" s="203">
        <f t="shared" ref="F29" si="25">G29+J29</f>
        <v>0</v>
      </c>
      <c r="G29" s="203">
        <f>H29+I29</f>
        <v>0</v>
      </c>
      <c r="H29" s="203">
        <v>0</v>
      </c>
      <c r="I29" s="203">
        <v>0</v>
      </c>
      <c r="J29" s="203">
        <f t="shared" ref="J29" si="26">K29+L29</f>
        <v>0</v>
      </c>
      <c r="K29" s="203">
        <v>0</v>
      </c>
      <c r="L29" s="203">
        <v>0</v>
      </c>
      <c r="M29" s="203">
        <f t="shared" ref="M29" si="27">N29+Q29</f>
        <v>0</v>
      </c>
      <c r="N29" s="203">
        <f t="shared" ref="N29" si="28">O29+P29</f>
        <v>0</v>
      </c>
      <c r="O29" s="203">
        <f t="shared" ref="O29" si="29">P29+Q29</f>
        <v>0</v>
      </c>
      <c r="P29" s="203">
        <v>0</v>
      </c>
      <c r="Q29" s="203">
        <f t="shared" ref="Q29" si="30">R29+S29</f>
        <v>0</v>
      </c>
      <c r="R29" s="203">
        <v>0</v>
      </c>
      <c r="S29" s="203">
        <v>0</v>
      </c>
      <c r="T29" s="203">
        <f t="shared" ref="T29" si="31">U29+V29</f>
        <v>0</v>
      </c>
      <c r="U29" s="203">
        <f t="shared" ref="U29" si="32">X29+AE29</f>
        <v>0</v>
      </c>
      <c r="V29" s="203">
        <f t="shared" ref="V29" si="33">AA29+AH29</f>
        <v>0</v>
      </c>
      <c r="W29" s="203">
        <f t="shared" ref="W29" si="34">X29+AA29</f>
        <v>0</v>
      </c>
      <c r="X29" s="203">
        <f t="shared" ref="X29" si="35">Y29+Z29</f>
        <v>0</v>
      </c>
      <c r="Y29" s="203"/>
      <c r="Z29" s="203">
        <v>0</v>
      </c>
      <c r="AA29" s="203">
        <f t="shared" ref="AA29" si="36">AB29+AC29</f>
        <v>0</v>
      </c>
      <c r="AB29" s="203">
        <v>0</v>
      </c>
      <c r="AC29" s="203">
        <v>0</v>
      </c>
      <c r="AD29" s="203">
        <f t="shared" ref="AD29" si="37">AE29+AH29</f>
        <v>0</v>
      </c>
      <c r="AE29" s="203">
        <f t="shared" ref="AE29" si="38">AF29+AG29</f>
        <v>0</v>
      </c>
      <c r="AF29" s="203">
        <v>0</v>
      </c>
      <c r="AG29" s="203">
        <v>0</v>
      </c>
      <c r="AH29" s="203">
        <f t="shared" ref="AH29" si="39">AI29+AJ29</f>
        <v>0</v>
      </c>
      <c r="AI29" s="203">
        <v>0</v>
      </c>
      <c r="AJ29" s="203">
        <v>0</v>
      </c>
      <c r="AK29" s="204" t="str">
        <f t="shared" si="3"/>
        <v>-</v>
      </c>
      <c r="AL29" s="204" t="str">
        <f t="shared" si="4"/>
        <v>-</v>
      </c>
      <c r="AM29" s="204" t="str">
        <f t="shared" si="5"/>
        <v>-</v>
      </c>
      <c r="AN29" s="204" t="str">
        <f t="shared" si="6"/>
        <v>-</v>
      </c>
      <c r="AO29" s="204" t="str">
        <f t="shared" si="7"/>
        <v>-</v>
      </c>
      <c r="AP29" s="204" t="str">
        <f t="shared" si="8"/>
        <v>-</v>
      </c>
      <c r="AQ29" s="204" t="str">
        <f t="shared" si="9"/>
        <v>-</v>
      </c>
      <c r="AR29" s="204" t="str">
        <f t="shared" si="10"/>
        <v>-</v>
      </c>
      <c r="AS29" s="204" t="str">
        <f t="shared" si="11"/>
        <v>-</v>
      </c>
      <c r="AT29" s="204" t="str">
        <f t="shared" si="12"/>
        <v>-</v>
      </c>
      <c r="AU29" s="204" t="str">
        <f t="shared" si="13"/>
        <v>-</v>
      </c>
      <c r="AV29" s="204" t="str">
        <f t="shared" si="14"/>
        <v>-</v>
      </c>
      <c r="AW29" s="204" t="str">
        <f t="shared" si="15"/>
        <v>-</v>
      </c>
      <c r="AX29" s="204" t="str">
        <f t="shared" si="16"/>
        <v>-</v>
      </c>
      <c r="AY29" s="204" t="str">
        <f t="shared" si="17"/>
        <v>-</v>
      </c>
      <c r="AZ29" s="204" t="str">
        <f t="shared" si="18"/>
        <v>-</v>
      </c>
      <c r="BA29" s="204" t="str">
        <f t="shared" si="19"/>
        <v>-</v>
      </c>
    </row>
    <row r="30" spans="1:53" ht="23.25" hidden="1" customHeight="1" outlineLevel="1">
      <c r="A30" s="195" t="s">
        <v>277</v>
      </c>
      <c r="B30" s="134"/>
      <c r="C30" s="45"/>
      <c r="D30" s="45"/>
      <c r="E30" s="45"/>
      <c r="F30" s="45"/>
      <c r="G30" s="45"/>
      <c r="H30" s="45"/>
      <c r="I30" s="45"/>
      <c r="J30" s="45"/>
      <c r="K30" s="45"/>
      <c r="L30" s="45"/>
      <c r="M30" s="45"/>
      <c r="N30" s="45"/>
      <c r="O30" s="45"/>
      <c r="P30" s="45"/>
      <c r="Q30" s="45"/>
      <c r="R30" s="45"/>
      <c r="S30" s="45"/>
      <c r="T30" s="45"/>
      <c r="U30" s="186"/>
      <c r="V30" s="186"/>
      <c r="W30" s="45"/>
      <c r="X30" s="45"/>
      <c r="Y30" s="45"/>
      <c r="Z30" s="45"/>
      <c r="AA30" s="45"/>
      <c r="AB30" s="45"/>
      <c r="AC30" s="45"/>
      <c r="AD30" s="45"/>
      <c r="AE30" s="45"/>
      <c r="AF30" s="45"/>
      <c r="AG30" s="45"/>
      <c r="AH30" s="45"/>
      <c r="AI30" s="186"/>
      <c r="AJ30" s="45"/>
      <c r="AK30" s="45"/>
      <c r="AL30" s="45"/>
      <c r="AM30" s="45"/>
      <c r="AN30" s="45"/>
      <c r="AO30" s="45"/>
      <c r="AP30" s="45"/>
      <c r="AQ30" s="45"/>
      <c r="AR30" s="45"/>
      <c r="AS30" s="45"/>
      <c r="AT30" s="45"/>
      <c r="AU30" s="45"/>
      <c r="AV30" s="45"/>
      <c r="AW30" s="45"/>
      <c r="AX30" s="45"/>
      <c r="AY30" s="45"/>
      <c r="AZ30" s="45"/>
      <c r="BA30" s="45"/>
    </row>
    <row r="31" spans="1:53" ht="15.75" hidden="1" customHeight="1" outlineLevel="1">
      <c r="A31" s="195"/>
      <c r="B31" s="195" t="s">
        <v>249</v>
      </c>
      <c r="C31" s="104"/>
      <c r="D31" s="45"/>
      <c r="E31" s="45"/>
      <c r="F31" s="45"/>
      <c r="G31" s="45"/>
      <c r="H31" s="45"/>
      <c r="I31" s="45"/>
      <c r="J31" s="45"/>
      <c r="K31" s="45"/>
      <c r="L31" s="45"/>
      <c r="M31" s="45"/>
      <c r="N31" s="45"/>
      <c r="O31" s="45"/>
      <c r="P31" s="45"/>
      <c r="Q31" s="45"/>
      <c r="R31" s="45"/>
      <c r="S31" s="45"/>
      <c r="T31" s="45"/>
      <c r="U31" s="186"/>
      <c r="V31" s="186"/>
      <c r="W31" s="45"/>
      <c r="X31" s="45"/>
      <c r="Y31" s="45"/>
      <c r="Z31" s="45"/>
      <c r="AA31" s="45"/>
      <c r="AB31" s="45"/>
      <c r="AC31" s="45"/>
      <c r="AD31" s="45"/>
      <c r="AE31" s="45"/>
      <c r="AF31" s="45"/>
      <c r="AG31" s="45"/>
      <c r="AH31" s="45"/>
      <c r="AI31" s="186"/>
      <c r="AJ31" s="45"/>
      <c r="AK31" s="45"/>
      <c r="AL31" s="45"/>
      <c r="AM31" s="45"/>
      <c r="AN31" s="45"/>
      <c r="AO31" s="45"/>
      <c r="AP31" s="45"/>
      <c r="AQ31" s="45"/>
      <c r="AR31" s="45"/>
      <c r="AS31" s="45"/>
      <c r="AT31" s="45"/>
      <c r="AU31" s="45"/>
      <c r="AV31" s="45"/>
      <c r="AW31" s="45"/>
      <c r="AX31" s="45"/>
      <c r="AY31" s="45"/>
      <c r="AZ31" s="45"/>
      <c r="BA31" s="45"/>
    </row>
    <row r="32" spans="1:53" ht="18.75" collapsed="1">
      <c r="A32" s="104"/>
      <c r="B32" s="104"/>
      <c r="C32" s="45"/>
      <c r="D32" s="45"/>
      <c r="E32" s="45"/>
      <c r="F32" s="45"/>
      <c r="G32" s="45"/>
      <c r="H32" s="45"/>
      <c r="I32" s="45"/>
      <c r="J32" s="45"/>
      <c r="K32" s="45"/>
      <c r="L32" s="45"/>
      <c r="M32" s="45"/>
      <c r="N32" s="45"/>
      <c r="O32" s="45"/>
      <c r="P32" s="45"/>
      <c r="Q32" s="45"/>
      <c r="R32" s="45"/>
      <c r="S32" s="45"/>
      <c r="T32" s="45"/>
      <c r="U32" s="186"/>
      <c r="V32" s="186"/>
      <c r="W32" s="45"/>
      <c r="X32" s="45"/>
      <c r="Y32" s="45"/>
      <c r="Z32" s="45"/>
      <c r="AA32" s="45"/>
      <c r="AB32" s="45"/>
      <c r="AC32" s="45"/>
      <c r="AD32" s="45"/>
      <c r="AE32" s="45"/>
      <c r="AF32" s="45"/>
      <c r="AG32" s="45"/>
      <c r="AH32" s="45"/>
      <c r="AI32" s="186"/>
      <c r="AJ32" s="45"/>
      <c r="AK32" s="45"/>
      <c r="AL32" s="45"/>
      <c r="AM32" s="45"/>
      <c r="AN32" s="45"/>
      <c r="AO32" s="45"/>
      <c r="AP32" s="45"/>
      <c r="AQ32" s="45"/>
      <c r="AR32" s="45"/>
      <c r="AS32" s="45"/>
      <c r="AT32" s="45"/>
      <c r="AU32" s="45"/>
      <c r="AV32" s="45"/>
      <c r="AW32" s="45"/>
      <c r="AX32" s="45"/>
      <c r="AY32" s="45"/>
      <c r="AZ32" s="45"/>
      <c r="BA32" s="45"/>
    </row>
  </sheetData>
  <mergeCells count="96">
    <mergeCell ref="AV1:BA1"/>
    <mergeCell ref="A4:BA4"/>
    <mergeCell ref="K6:L6"/>
    <mergeCell ref="R6:S6"/>
    <mergeCell ref="AB6:AC6"/>
    <mergeCell ref="AI6:AJ6"/>
    <mergeCell ref="A5:BA5"/>
    <mergeCell ref="AK7:BA7"/>
    <mergeCell ref="C8:C13"/>
    <mergeCell ref="D8:E8"/>
    <mergeCell ref="F8:L8"/>
    <mergeCell ref="M8:S8"/>
    <mergeCell ref="T8:T13"/>
    <mergeCell ref="AN8:AT8"/>
    <mergeCell ref="V9:V13"/>
    <mergeCell ref="W9:W13"/>
    <mergeCell ref="X9:Z9"/>
    <mergeCell ref="AA9:AC9"/>
    <mergeCell ref="AN9:AN13"/>
    <mergeCell ref="S11:S13"/>
    <mergeCell ref="Y11:Y13"/>
    <mergeCell ref="G9:I9"/>
    <mergeCell ref="J9:L9"/>
    <mergeCell ref="A7:A13"/>
    <mergeCell ref="B7:B13"/>
    <mergeCell ref="C7:S7"/>
    <mergeCell ref="T7:AJ7"/>
    <mergeCell ref="U8:V8"/>
    <mergeCell ref="W8:AC8"/>
    <mergeCell ref="AD8:AJ8"/>
    <mergeCell ref="AD9:AD13"/>
    <mergeCell ref="AE9:AG9"/>
    <mergeCell ref="AH9:AJ9"/>
    <mergeCell ref="X10:X13"/>
    <mergeCell ref="Y10:Z10"/>
    <mergeCell ref="Z11:Z13"/>
    <mergeCell ref="D9:D13"/>
    <mergeCell ref="E9:E13"/>
    <mergeCell ref="F9:F13"/>
    <mergeCell ref="G10:G13"/>
    <mergeCell ref="H10:I10"/>
    <mergeCell ref="J10:J13"/>
    <mergeCell ref="K10:L10"/>
    <mergeCell ref="AO10:AO13"/>
    <mergeCell ref="N10:N13"/>
    <mergeCell ref="H11:H13"/>
    <mergeCell ref="I11:I13"/>
    <mergeCell ref="K11:K13"/>
    <mergeCell ref="L11:L13"/>
    <mergeCell ref="M9:M13"/>
    <mergeCell ref="N9:P9"/>
    <mergeCell ref="O10:P10"/>
    <mergeCell ref="P11:P13"/>
    <mergeCell ref="O11:O13"/>
    <mergeCell ref="Q9:S9"/>
    <mergeCell ref="U9:U13"/>
    <mergeCell ref="Q10:Q13"/>
    <mergeCell ref="R10:S10"/>
    <mergeCell ref="R11:R13"/>
    <mergeCell ref="AP11:AP13"/>
    <mergeCell ref="AB11:AB13"/>
    <mergeCell ref="AC11:AC13"/>
    <mergeCell ref="AF11:AF13"/>
    <mergeCell ref="AG11:AG13"/>
    <mergeCell ref="AA10:AA13"/>
    <mergeCell ref="AB10:AC10"/>
    <mergeCell ref="AE10:AE13"/>
    <mergeCell ref="AF10:AG10"/>
    <mergeCell ref="AH10:AH13"/>
    <mergeCell ref="AL9:AL13"/>
    <mergeCell ref="AM9:AM13"/>
    <mergeCell ref="AI11:AI13"/>
    <mergeCell ref="AJ11:AJ13"/>
    <mergeCell ref="AI10:AJ10"/>
    <mergeCell ref="AU9:AU13"/>
    <mergeCell ref="AV9:AX9"/>
    <mergeCell ref="AS10:AT10"/>
    <mergeCell ref="AV10:AV13"/>
    <mergeCell ref="AW10:AX10"/>
    <mergeCell ref="AW11:AW13"/>
    <mergeCell ref="AX11:AX13"/>
    <mergeCell ref="AQ11:AQ13"/>
    <mergeCell ref="AS11:AS13"/>
    <mergeCell ref="AT11:AT13"/>
    <mergeCell ref="AP10:AQ10"/>
    <mergeCell ref="AR10:AR13"/>
    <mergeCell ref="AU8:BA8"/>
    <mergeCell ref="AO9:AQ9"/>
    <mergeCell ref="AR9:AT9"/>
    <mergeCell ref="AK8:AK13"/>
    <mergeCell ref="AL8:AM8"/>
    <mergeCell ref="AY9:BA9"/>
    <mergeCell ref="AY10:AY13"/>
    <mergeCell ref="AZ11:AZ13"/>
    <mergeCell ref="BA11:BA13"/>
    <mergeCell ref="AZ10:BA10"/>
  </mergeCells>
  <printOptions horizontalCentered="1"/>
  <pageMargins left="0.34" right="0.33" top="0.59" bottom="0.2" header="0.36" footer="0.16"/>
  <pageSetup paperSize="9" scale="24" fitToHeight="5" orientation="landscape" r:id="rId1"/>
  <headerFooter alignWithMargins="0">
    <oddFooter xml:space="preserve">&amp;C&amp;".VnTime,Italic"&amp;8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96</vt:lpstr>
      <vt:lpstr>97</vt:lpstr>
      <vt:lpstr>98</vt:lpstr>
      <vt:lpstr>99</vt:lpstr>
      <vt:lpstr>100</vt:lpstr>
      <vt:lpstr>101</vt:lpstr>
      <vt:lpstr>102</vt:lpstr>
      <vt:lpstr>'100'!Print_Area</vt:lpstr>
      <vt:lpstr>'101'!Print_Area</vt:lpstr>
      <vt:lpstr>'102'!Print_Area</vt:lpstr>
      <vt:lpstr>'96'!Print_Area</vt:lpstr>
      <vt:lpstr>'97'!Print_Area</vt:lpstr>
      <vt:lpstr>'98'!Print_Area</vt:lpstr>
      <vt:lpstr>'99'!Print_Area</vt:lpstr>
      <vt:lpstr>'100'!Print_Titles</vt:lpstr>
      <vt:lpstr>'101'!Print_Titles</vt:lpstr>
      <vt:lpstr>'102'!Print_Titles</vt:lpstr>
    </vt:vector>
  </TitlesOfParts>
  <Company>Truong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dc:creator>
  <cp:lastModifiedBy>DELL</cp:lastModifiedBy>
  <cp:lastPrinted>2021-08-27T07:02:40Z</cp:lastPrinted>
  <dcterms:created xsi:type="dcterms:W3CDTF">2018-07-11T09:04:55Z</dcterms:created>
  <dcterms:modified xsi:type="dcterms:W3CDTF">2021-08-27T07:02:51Z</dcterms:modified>
</cp:coreProperties>
</file>