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bookViews>
  <sheets>
    <sheet name="PLI " sheetId="4" r:id="rId1"/>
    <sheet name="PLII" sheetId="3" r:id="rId2"/>
    <sheet name="PL III" sheetId="2" r:id="rId3"/>
    <sheet name="PL IV" sheetId="6" r:id="rId4"/>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6" l="1"/>
  <c r="D24" i="3" l="1"/>
  <c r="C24" i="3"/>
  <c r="D28" i="3"/>
  <c r="C28" i="3"/>
  <c r="D25" i="3"/>
  <c r="C25" i="3"/>
  <c r="D21" i="3"/>
  <c r="C21" i="3"/>
  <c r="D6" i="3"/>
  <c r="C6" i="3"/>
  <c r="D16" i="3"/>
  <c r="C16" i="3"/>
  <c r="D9" i="3"/>
  <c r="C9" i="3"/>
  <c r="D20" i="4"/>
  <c r="C20" i="4"/>
  <c r="D25" i="4"/>
  <c r="C25" i="4"/>
  <c r="D21" i="4"/>
  <c r="C21" i="4"/>
  <c r="D6" i="4"/>
  <c r="C6" i="4"/>
  <c r="D18" i="4"/>
  <c r="C18" i="4"/>
  <c r="D8" i="4"/>
  <c r="C8" i="4"/>
  <c r="A3" i="6" l="1"/>
  <c r="A3" i="2"/>
  <c r="A3" i="3"/>
  <c r="F24" i="6" l="1"/>
  <c r="D32" i="3" l="1"/>
  <c r="D31" i="3"/>
  <c r="C44" i="2"/>
  <c r="C42" i="2"/>
  <c r="C40" i="2"/>
  <c r="C36" i="2"/>
  <c r="C33" i="2"/>
  <c r="C31" i="2"/>
  <c r="C28" i="2"/>
  <c r="C26" i="2"/>
  <c r="C6" i="2"/>
  <c r="C21" i="6"/>
  <c r="C9" i="6"/>
  <c r="C11" i="6"/>
  <c r="C14" i="6"/>
  <c r="C17" i="6"/>
  <c r="C19" i="6"/>
  <c r="C26" i="6"/>
  <c r="C23" i="6"/>
  <c r="C30" i="6"/>
  <c r="C40" i="6"/>
  <c r="C39" i="6" s="1"/>
  <c r="C6" i="6" l="1"/>
  <c r="C16" i="6"/>
  <c r="C25" i="2"/>
  <c r="C39" i="2"/>
  <c r="C34" i="6" l="1"/>
  <c r="C33" i="6" s="1"/>
  <c r="C29" i="6" s="1"/>
</calcChain>
</file>

<file path=xl/sharedStrings.xml><?xml version="1.0" encoding="utf-8"?>
<sst xmlns="http://schemas.openxmlformats.org/spreadsheetml/2006/main" count="377" uniqueCount="168">
  <si>
    <t>DANH MỤC DỰ ÁN ĐẦU TƯ TỪ CÁC CHƯƠNG TRÌNH MỤC TIÊU QUỐC GIA NĂM 2023</t>
  </si>
  <si>
    <t>STT</t>
  </si>
  <si>
    <t>Danh mục dự án/công trình</t>
  </si>
  <si>
    <t>Tổng mức đầu tư</t>
  </si>
  <si>
    <t>Tiến độ triển khai</t>
  </si>
  <si>
    <t>Thời gian hoàn thành</t>
  </si>
  <si>
    <t>Cam kết giải ngân (%)</t>
  </si>
  <si>
    <t>Kế hoạch được giao</t>
  </si>
  <si>
    <t>I</t>
  </si>
  <si>
    <t xml:space="preserve">Chương trình mục tiêu quốc gia phát triển kinh tế - xã hội vùng đồng bào dân tộc thiểu số và miền núi </t>
  </si>
  <si>
    <t>Dự án 1</t>
  </si>
  <si>
    <t>Dự án 4</t>
  </si>
  <si>
    <t>-</t>
  </si>
  <si>
    <t>…......</t>
  </si>
  <si>
    <t>Dự án 5</t>
  </si>
  <si>
    <t>Dự án 6</t>
  </si>
  <si>
    <t>Dự án 10</t>
  </si>
  <si>
    <t>II</t>
  </si>
  <si>
    <t>Chương trình mục tiêu quốc gia xây dựng nông thôn mới năm 2023</t>
  </si>
  <si>
    <t>Bố trí từ nguồn các xã về dích NTM</t>
  </si>
  <si>
    <t>Bố trí từ nguồn huyện về đích NTM</t>
  </si>
  <si>
    <t>ĐVT: Đồng</t>
  </si>
  <si>
    <t>PHỤ LỤC I</t>
  </si>
  <si>
    <t>PHỤ LỤC II</t>
  </si>
  <si>
    <t>DANH MỤC DỰ ÁN ĐẦU TƯ TỪ CÁC CHƯƠNG TRÌNH MỤC TIÊU QUỐC GIA NĂM 2022</t>
  </si>
  <si>
    <t>Kế hoạch vốn ĐTPT năm 2021 chuyển sang thực hiện năm 2022</t>
  </si>
  <si>
    <t>Kế hoạch vốn ĐTPT năm 2022</t>
  </si>
  <si>
    <t>Kế hoạch chuyển từ năm 2022 sang 2023 thưc hiện</t>
  </si>
  <si>
    <t>PHỤ LỤC III</t>
  </si>
  <si>
    <t>Nội dung</t>
  </si>
  <si>
    <t xml:space="preserve">TỔNG HỢP CHI TIẾT NGUỒN VỐN KINH PHÍ SỰ NGHIỆP 
THỰC HIỆN CÁC CHƯƠNG TRÌNH MTQG NĂM 2023 </t>
  </si>
  <si>
    <t>A</t>
  </si>
  <si>
    <t>CHƯƠNG TRÌNH MTQG XÂY DỰNG NÔNG THÔN MỚI</t>
  </si>
  <si>
    <t xml:space="preserve">Dự án Hỗ trợ phát triển sản xuất liên kết theo chuỗi giá trị </t>
  </si>
  <si>
    <t>Thực hiện Chương trình mỗi xã một sản phẩm tại cấp tỉnh, huyện</t>
  </si>
  <si>
    <t>III</t>
  </si>
  <si>
    <t>Dự án nâng cao chất lượng môi trường, xây dựng cảnh quan nông thôn sáng, xanh, sạch, đẹp, an toàn</t>
  </si>
  <si>
    <t>IV</t>
  </si>
  <si>
    <t>Dự án truyền thông, tập huấn về xây dựng nông thôn mới</t>
  </si>
  <si>
    <t>V</t>
  </si>
  <si>
    <t>Các hoạt động khác tại địa phương</t>
  </si>
  <si>
    <t>B</t>
  </si>
  <si>
    <t>CHƯƠNG TRÌNH MỤC TIÊU QUỐC GIA GIẢM NGHÈO BỀN VỮNG</t>
  </si>
  <si>
    <t>Dự án 2: Đa dạng hóa sinh kế, nhân rộng mô hình giảm nghèo</t>
  </si>
  <si>
    <t>Dự án 3: Hỗ trợ phát triển sản xuất, cải thiện dinh dưỡng</t>
  </si>
  <si>
    <t>Dự án 4: Phát triển giáo dục nghề nghiệp, việc làm bền vững</t>
  </si>
  <si>
    <t>Dự án 6: truyền thông về giảm nghèo và giảm nghèo về thông tin</t>
  </si>
  <si>
    <t>…...................</t>
  </si>
  <si>
    <t>Dự án 7: nâng cao năng lực, giám sát và đánh giá chương trình</t>
  </si>
  <si>
    <t>C</t>
  </si>
  <si>
    <t>CHƯƠNG TRÌNH MỤC TIÊU QUỐC GIA PHÁT TRIỂN KTXH VÙNG ĐỒNG BÀO DTTS VÀ MIỀN NÚI</t>
  </si>
  <si>
    <t>Kinh phí được giao năm 2023</t>
  </si>
  <si>
    <t>Dự án 1: Giải quyết tình trạng thiếu đất ở, nhà ở, đất sản xuất, nước sinh hoạt</t>
  </si>
  <si>
    <t>Dự án 3: Phát triển SX nông, lâm nghiệp bền vững, phát huy tiềm năng, thế mạnh của các vùng miền để SX hàng hóa theo chuỗi giá trị</t>
  </si>
  <si>
    <t>Dự án 4: Đầu tư cơ sở hạ tầng thiết yếu, phục vụ sản xuất, đời sống trong vùng đồng bào dân tộc thiểu số và miền núi và các đơn vị sự nghiệp công của lĩnh vực dân tộc</t>
  </si>
  <si>
    <t>Dự án 5: Phát triển giáo dục đào tạo nâng cao chất lượng nguồn nhân lực</t>
  </si>
  <si>
    <t>VI</t>
  </si>
  <si>
    <t>Dự án 6: Bảo tồn, phát huy giá trị văn hóa truyền thống tốt đẹp của các DTTS gắn với phát triển du lịch</t>
  </si>
  <si>
    <t>VIII</t>
  </si>
  <si>
    <t>Dự án 8: Thực hiện bình đẳng giới và giải quyết những vấn đế cấp thiết đối với phụ nữ và trẻ em</t>
  </si>
  <si>
    <t>IX</t>
  </si>
  <si>
    <t>Dự án 9: Đầu tư phát triển nhóm DTTS rất ít người và nhóm dân tộc còn nhiều khó khăn</t>
  </si>
  <si>
    <t>X</t>
  </si>
  <si>
    <t>Dự án 10: Truyền thông, tuyên truyền, vận động trong vùng ĐBDTTS&amp;MN. Kiểm tra, giám sát đánh giá việc tổ chức thực hiện Chương trình</t>
  </si>
  <si>
    <t>VII</t>
  </si>
  <si>
    <t>Kinh phí chuyển từ năm 2022 sang năm 2023 thực hiện</t>
  </si>
  <si>
    <t>Kiến nghị đề xuất (Nếu có)</t>
  </si>
  <si>
    <t>Hỗ trợ các dự án liên kết, kế hoạch liên kết chuỗi giá trị sản phẩm nông nghiệpthị hóa nhằm đáp ứng yêu cầu xây dựng nông thôn mới theo quy định của Luật quy hoạch</t>
  </si>
  <si>
    <t>Triển khai Chương trình mỗi xã một sản phẩm (OCOP)</t>
  </si>
  <si>
    <t>Nâng cao hiệu quả hoạt động của các hình thức tổ chức sản xuất</t>
  </si>
  <si>
    <t>Thực hiện Chương trình phát triển du lịch nông thôn trong xây dựng nông thôn mới</t>
  </si>
  <si>
    <t>Thực hiện Chương trình nâng cao chất lượng, hiệu quả thực hiện tiêu chí an ninh, trật tự trong XD NTM</t>
  </si>
  <si>
    <t>Thực hiện Chương trình chuyển đổi số trong xây dựng nông thôn mới, hướng tới nông thôn mới thông minh</t>
  </si>
  <si>
    <t>Kinh phí quản lý Chương trình</t>
  </si>
  <si>
    <t>Đẩy mạnh, đa dạng hình thức thông tin, truyền thông; triển khai phong trào “Cả nước thi đua xây dựng nông thôn mới”</t>
  </si>
  <si>
    <t>Đào tạo nâng cao năng lực đội ngũ CB làm công tác XD NTM các cấp, nâng cao nhận thức, chuyển đổi tư duy của người dân, cộng đồng</t>
  </si>
  <si>
    <t>Thực hiện Chương trình tăng cường bảo vệ môi trường, an toàn thực phẩm và cấp nước sạch nông thôn trong XD NTM</t>
  </si>
  <si>
    <t>XI</t>
  </si>
  <si>
    <t>Các hoạt động khác tại các địa phương (*)</t>
  </si>
  <si>
    <t xml:space="preserve">TỔNG HỢP CHI TIẾT NGUỒN VỐN KINH PHÍ SỰ NGHIỆP 
THỰC HIỆN CÁC CHƯƠNG TRÌNH MTQG NĂM 2022 CHUYỂN SANG 2023 </t>
  </si>
  <si>
    <t>Xây mới sân bê tông, tường rào trường MN Kon Lỗ, xã Đăk Tơ Lung</t>
  </si>
  <si>
    <t>Xây mới sân bê tông, tường rào trường MN Kon Long, xã Đăk Tơ Lung</t>
  </si>
  <si>
    <t>Xây mới sân bê tông, tường rào trường MN Kon Bỉ, xã Đăk Tơ Lung</t>
  </si>
  <si>
    <t>Đường đi KSX tập trung Kon Mong Tu, xã Đăk Tơ Lung</t>
  </si>
  <si>
    <t>Đường đi khu sản xuất Đăk Son nhánh 2 xã Đăk Tơ Lung</t>
  </si>
  <si>
    <t>Tiểu dự án 2: Hỗ trợ thiết lập các điểm hỗ trợ ĐBDTTS ứng dụng công nghệ thông tin tại UBND xã</t>
  </si>
  <si>
    <t>Đường đi khu sản xuất Brai nối dài Thôn Kon Rá</t>
  </si>
  <si>
    <t>Đường đi khu sản Xuất Nước Ná nối dài Thôn Kon Lung</t>
  </si>
  <si>
    <t>Đường đi khu sản xuất lên đập thuỷ điện Thôn Kon Lung</t>
  </si>
  <si>
    <t>Cụm loa kết nối đài truyền thanh xã</t>
  </si>
  <si>
    <t>Sửa chữa NSH Kon Lỗ, xã Đăk Tơ Lung</t>
  </si>
  <si>
    <t>Đường đi khu sản xuất nước Nhê thôn Kon Lỗ (nối dài), xã Đăk Tơ Lung</t>
  </si>
  <si>
    <t>Đường đi khu sản xuất tập trung thôn Kon Long, xã Đăk Tơ Lung</t>
  </si>
  <si>
    <t>Đường đi khu sản xuất nước muối thôn Kon Bỉ (nhánh 2), xã Đăk Tơ Lung</t>
  </si>
  <si>
    <t>Đường đi KSX Đăk Tơ Lung thôn Kon Mong Tu (nối tiếp), xã Đăk Tơ Lung</t>
  </si>
  <si>
    <t>Nhà Rông Thôn 6 - Kon Rá - xã Đăk Tơ Lung</t>
  </si>
  <si>
    <t>Dự án đường đi khu sản xuất tập trung thôn Kon Rá, xã Đăk Tơ Lung</t>
  </si>
  <si>
    <t xml:space="preserve">Sửa chữa hệ thống điện nội thôn </t>
  </si>
  <si>
    <t>Dự án đường đi khu sản xuất tập trung thôn Kon Lung xã Đăk Tơ Lung</t>
  </si>
  <si>
    <t>Đầu tư điện công lộ (năng lượng mặt trời) tại thôn 7, xã Đăk Tơ Lung</t>
  </si>
  <si>
    <t>Đầu tư điện công lộ (năng lượng mặt trời) tại thôn 8, xã Đăk Tơ Lung</t>
  </si>
  <si>
    <t>Sửa chữa Thủy lợi Đăk Pía, xã Đăk Tơ Lung</t>
  </si>
  <si>
    <t>Sửa chữa Thủy lợi Đăk Sa, xã Đăk Tơ Lung</t>
  </si>
  <si>
    <t>Dự án: Hỗ trợ bò cái sinh sản</t>
  </si>
  <si>
    <t>Dự án: Hỗ trợ hom sắn giống</t>
  </si>
  <si>
    <t>Tiểu dự án 2: Cải thiện dinh dưỡng</t>
  </si>
  <si>
    <t>Tiểu dự án 3: Hỗ trợ việc làm bền vững</t>
  </si>
  <si>
    <t>Tiểu dự án 1: Giảm nghèo về thông tin</t>
  </si>
  <si>
    <t>Tiểu dự án 2: Truyền thông về giảm nghèo đa chiều</t>
  </si>
  <si>
    <t>Tiểu dự án 1: nâng cao năng lực thực hiện chương trình</t>
  </si>
  <si>
    <t>Tiểu dự án 2: Giám sát, đánh giá</t>
  </si>
  <si>
    <t>Hỗ trợ chuyển đổi nghề, Hỗ trợ NSH phân tán</t>
  </si>
  <si>
    <t xml:space="preserve">Tiểu Dự án 1: Đầu tư cơ sở hạ tầng thiết yếu, phục vụ sản xuất, đời sống trong vùng đồng bào dân tộc thiểu số và miền núi </t>
  </si>
  <si>
    <t>Kinh phí hoạt động của cơ quan chỉ đạo Chương trình các cấp</t>
  </si>
  <si>
    <t>Kinh phí hoạt động của cơ quan chỉ đạo</t>
  </si>
  <si>
    <t>Dự án: Hỗ trợ giống cây mít</t>
  </si>
  <si>
    <t>I.1</t>
  </si>
  <si>
    <t>Hỗ trợ chuyển đổi nghề</t>
  </si>
  <si>
    <t>I.2</t>
  </si>
  <si>
    <t>Hỗ trợ NSH phân tán</t>
  </si>
  <si>
    <t>II.1</t>
  </si>
  <si>
    <t>Tiểu dự án 1: Phát triển kinh tế nông, lâm nghiệp bền vững gắn với bảo về rừng và nâng cao thu nhập cho người dân</t>
  </si>
  <si>
    <t xml:space="preserve"> -</t>
  </si>
  <si>
    <t>Hỗ trợ trồng rừng sản xuất, khai thác kinh tế dưới tán rừng và phát triển lâm sản ngoài gỗ</t>
  </si>
  <si>
    <t xml:space="preserve">Hỗ trợ gạo trợ cấp trồng rừng cho hộ nghèo tham gia trồng rừng sản xuất, phát triển lâm sản ngoài gỗ, rừng phòng hộ </t>
  </si>
  <si>
    <t>II.2</t>
  </si>
  <si>
    <t>Tiểu dự án 2: Hỗ trợ PTSX theo cuối giá trị, vùng trồng dược liệu quý, thúc đẩy khởi sự kinh doanh, khởi nghiệp va thu hút đầu tư vùng ĐBDTTS&amp;MN</t>
  </si>
  <si>
    <t>Dự án: Hỗ trợ giống cây sầu riêng</t>
  </si>
  <si>
    <t>III.1</t>
  </si>
  <si>
    <t>Sửa chữa đường nội thôn thôn 2, xã Đăk Tơ Lung</t>
  </si>
  <si>
    <t>Hỗ trợ làm hàng rào, cổng ngõ các hộ gia đình tại thôn Kon Rá</t>
  </si>
  <si>
    <t>Đã hoàn thành bàn giao đưa vào sử dụng</t>
  </si>
  <si>
    <t>Đã phê duyệt dự toán và  Kế hoạch lựa chọn nhà thầu</t>
  </si>
  <si>
    <t>Tháng 8/2023</t>
  </si>
  <si>
    <t>Đã lập kế hoạch thu thập thông tin thị trường lao động</t>
  </si>
  <si>
    <t>Tháng 10/2023</t>
  </si>
  <si>
    <t>Đã hoàn thành ban giao đưa vào sử dụng</t>
  </si>
  <si>
    <t>Đã lập kế hoạch Truyền thông về giảm nghèo đa chiều</t>
  </si>
  <si>
    <t>Tháng 12/2023</t>
  </si>
  <si>
    <t>Đã lập kế hoạch mở lớp nâng cao năng lực thực hiện chương trình</t>
  </si>
  <si>
    <t>Thực hiện xây dựng, cập nhật cơ sở dữ liệu giảm nghèo: điều tra, rà soát hộ nghèo, hộ cận nghèo; cập nhật dữ liệu hộ nghèo, hộ cận nghèo.</t>
  </si>
  <si>
    <t>Đổi mới nội dung, hình thức tuyên truyền, vận động Nhân dân tham gia bảo vệ an ninh, trật tự góp phần xây dựng nông thôn mới.</t>
  </si>
  <si>
    <t>Hỗ trợ xây dựng mô hình phân loại rác thải tại nguồn trên địa bàn xã Đăk Tơ Lung</t>
  </si>
  <si>
    <t>Tháng 9/2023</t>
  </si>
  <si>
    <t>Hỗ trợ hoạt động ban quản lý</t>
  </si>
  <si>
    <t>Tháng 11/2023</t>
  </si>
  <si>
    <t>Tổ chức tuyên truyền quán triệt chủ trương của Đảng, chính sách pháp luật của Nhà nước về các hình thức tổ chức sản xuất, hợp tác xã.</t>
  </si>
  <si>
    <t>Đã chỉ đạo công an xã xây dựng kế hoạch tuyên truyền, vận động nhân dân tham gia bảo vệ an ninh trậ tự góp phần xây dựng nông thôn mới.</t>
  </si>
  <si>
    <t>Đã chỉ đạo cán bộ văn hóa - xã hội xây dựng kế hoạch tuyên truyền quán triệt chủ trương của Đảng, chính sách pháp luật của Nhà nước về các hình thức tổ chức sản xuất, hợp tác xã</t>
  </si>
  <si>
    <t>Đã mua vật liệu hỗ trợ các hộ gia đình</t>
  </si>
  <si>
    <t>Đã giải ngân</t>
  </si>
  <si>
    <t>Tháng 7/2023</t>
  </si>
  <si>
    <t>Đã triển khai xong</t>
  </si>
  <si>
    <t xml:space="preserve">Đã rà soát, đăng ký danh sách hộ hỗ trợ chuyển đổi nghề, Hỗ trợ NSH phân tán gửi phòng dân tộc </t>
  </si>
  <si>
    <t>Tháng12/2023</t>
  </si>
  <si>
    <t>Tháng11/2023</t>
  </si>
  <si>
    <t>Đang tiến hành  xây dựng mô hình phân loại rác thải tại thôn Kon Lung, Kon Keng</t>
  </si>
  <si>
    <t>Lấy ý kiến hài lòng của nhân dân về thôn đạt chuẩn nông thôn mới</t>
  </si>
  <si>
    <t>Đã phê duyệt dự toán và Kế hoạch lựa chọn nhà thầu</t>
  </si>
  <si>
    <t>Đã lập dự toán mua sắm thiết bị</t>
  </si>
  <si>
    <t>Đã trình UBND huyện phê duyệt danh mục duy tu bão dưỡng 02 công trình: Sửa chữa, nâng cấp mở rộng đường đi khu sản xuất Nước Muối thôn Kon Bỉ, xã Đăk Tơ Lung; Sửa chữa, nâng cấp mở rộng đường đi khu sản xuất Nước Nhê thôn Kon Lỗ, xã Đăk Tơ Lung. Đang lập dự toán trình tổ thẩm định huyện.</t>
  </si>
  <si>
    <t>Đã mua văn phòng phẩm, mực in…phục vụ công tác quản lý của Ban chỉ đạo</t>
  </si>
  <si>
    <t>Đang xây dựng mô hình phân loại rác thải tại thôn Kon Rá</t>
  </si>
  <si>
    <t>Đã chỉ đạo trạm y tế xã tham mưu Xây dựng kế hoạch hỗ trợ cải thiện dinh dưỡng cho bà mẹ và trẻ em trên địa bàn xã.</t>
  </si>
  <si>
    <t>UBND xã đề xuất hoàn trả kinh phí . Lý do xã Đăk Tơ Lung thuộc xã khu vực I nên không phải đối tượng được hỗ trợ.</t>
  </si>
  <si>
    <t xml:space="preserve">(kèm theo Báo cáo số …..../BC-UBND, ngày 20 tháng 9 năm 2023 của UBND xã Đăk Tơ Lung) </t>
  </si>
  <si>
    <t>Đã hoàn thành, bàn giao đưa vào sử dụng.</t>
  </si>
  <si>
    <t>Đã trình tổ thẩm định huyện thẩm định dự án, UBND xã phê duyệt dự án, phê duyệt dự toán và KHLC nhà thầu.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</si>
</sst>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 #,##0.00_-;_-* &quot;-&quot;??_-;_-@_-"/>
    <numFmt numFmtId="166" formatCode="_(* #,##0.0_);_(* \(#,##0.0\);_(* &quot;-&quot;??_);_(@_)"/>
    <numFmt numFmtId="167" formatCode="_(* #,##0.0_);_(* \(#,##0.0\);_(* &quot;-&quot;?_);_(@_)"/>
    <numFmt numFmtId="168"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0"/>
      <name val="Times New Roman"/>
      <family val="1"/>
    </font>
    <font>
      <b/>
      <sz val="10"/>
      <color rgb="FF00B050"/>
      <name val="Times New Roman"/>
      <family val="1"/>
    </font>
    <font>
      <b/>
      <sz val="11"/>
      <color rgb="FF00B050"/>
      <name val="Times New Roman"/>
      <family val="1"/>
    </font>
    <font>
      <b/>
      <sz val="11"/>
      <name val="Times New Roman"/>
      <family val="1"/>
    </font>
    <font>
      <b/>
      <sz val="11"/>
      <color rgb="FFFF0000"/>
      <name val="Times New Roman"/>
      <family val="1"/>
    </font>
    <font>
      <sz val="11"/>
      <color theme="1"/>
      <name val="Calibri"/>
      <family val="2"/>
      <charset val="163"/>
      <scheme val="minor"/>
    </font>
    <font>
      <b/>
      <sz val="14"/>
      <color theme="1"/>
      <name val="Times New Roman"/>
      <family val="1"/>
    </font>
    <font>
      <i/>
      <sz val="14"/>
      <color theme="1"/>
      <name val="Times New Roman"/>
      <family val="1"/>
    </font>
    <font>
      <b/>
      <i/>
      <sz val="14"/>
      <color theme="1"/>
      <name val="Times New Roman"/>
      <family val="1"/>
    </font>
    <font>
      <b/>
      <sz val="11"/>
      <color theme="1"/>
      <name val="Times New Roman"/>
      <family val="1"/>
    </font>
    <font>
      <sz val="11"/>
      <color theme="1"/>
      <name val="Times New Roman"/>
      <family val="1"/>
    </font>
    <font>
      <b/>
      <sz val="9"/>
      <color theme="1"/>
      <name val="Times New Roman"/>
      <family val="1"/>
    </font>
    <font>
      <sz val="10"/>
      <name val="Times New Roman"/>
      <family val="1"/>
    </font>
    <font>
      <sz val="11"/>
      <color rgb="FFFF0000"/>
      <name val="Times New Roman"/>
      <family val="1"/>
    </font>
    <font>
      <sz val="10"/>
      <name val="Arial"/>
      <family val="2"/>
    </font>
    <font>
      <sz val="10"/>
      <color indexed="8"/>
      <name val="Arial Narrow"/>
      <family val="2"/>
    </font>
    <font>
      <sz val="11"/>
      <name val="Times New Roman"/>
      <family val="1"/>
    </font>
    <font>
      <i/>
      <sz val="11"/>
      <color theme="1"/>
      <name val="Times New Roman"/>
      <family val="1"/>
    </font>
    <font>
      <sz val="10"/>
      <color theme="1"/>
      <name val="Times New Roman"/>
      <family val="1"/>
    </font>
    <font>
      <i/>
      <sz val="11"/>
      <name val="Times New Roman"/>
      <family val="1"/>
    </font>
    <font>
      <i/>
      <sz val="11"/>
      <color theme="1"/>
      <name val="Calibri"/>
      <family val="2"/>
      <scheme val="minor"/>
    </font>
    <font>
      <i/>
      <sz val="11"/>
      <color rgb="FFFF0000"/>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8" fillId="0" borderId="0"/>
    <xf numFmtId="0" fontId="1" fillId="0" borderId="0"/>
    <xf numFmtId="0" fontId="17" fillId="0" borderId="0"/>
    <xf numFmtId="165" fontId="18" fillId="0" borderId="0" applyFont="0" applyFill="0" applyBorder="0" applyAlignment="0" applyProtection="0"/>
  </cellStyleXfs>
  <cellXfs count="107">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0" borderId="1" xfId="1" applyFont="1" applyBorder="1" applyAlignment="1">
      <alignment horizontal="center" vertical="center"/>
    </xf>
    <xf numFmtId="0" fontId="6" fillId="0" borderId="1" xfId="1" applyFont="1" applyBorder="1" applyAlignment="1">
      <alignment vertical="center" wrapText="1"/>
    </xf>
    <xf numFmtId="0" fontId="7" fillId="2" borderId="1" xfId="1" applyFont="1" applyFill="1" applyBorder="1" applyAlignment="1">
      <alignment horizontal="center" vertical="center"/>
    </xf>
    <xf numFmtId="0" fontId="7" fillId="2" borderId="1" xfId="1" applyFont="1" applyFill="1" applyBorder="1" applyAlignment="1">
      <alignment vertical="center" wrapText="1"/>
    </xf>
    <xf numFmtId="0" fontId="7" fillId="0" borderId="1" xfId="1" applyFont="1" applyBorder="1" applyAlignment="1">
      <alignment horizontal="center" vertical="center"/>
    </xf>
    <xf numFmtId="0" fontId="7" fillId="0" borderId="1" xfId="1" applyFont="1" applyBorder="1" applyAlignment="1">
      <alignment vertical="center" wrapText="1"/>
    </xf>
    <xf numFmtId="0" fontId="6" fillId="0" borderId="1" xfId="2" applyFont="1" applyBorder="1" applyAlignment="1">
      <alignment horizontal="justify" vertical="center" wrapText="1"/>
    </xf>
    <xf numFmtId="0" fontId="2" fillId="0" borderId="0" xfId="0" applyFont="1"/>
    <xf numFmtId="0" fontId="10" fillId="0" borderId="0" xfId="0" applyFont="1" applyAlignment="1">
      <alignment horizontal="center"/>
    </xf>
    <xf numFmtId="0" fontId="12" fillId="0" borderId="1" xfId="0" applyFont="1" applyBorder="1" applyAlignment="1">
      <alignment horizontal="center" vertical="center" wrapText="1"/>
    </xf>
    <xf numFmtId="0" fontId="13" fillId="0" borderId="1" xfId="0" applyFont="1" applyBorder="1"/>
    <xf numFmtId="0" fontId="13" fillId="0" borderId="1" xfId="0" quotePrefix="1" applyFont="1" applyBorder="1" applyAlignment="1">
      <alignment horizontal="center"/>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6" fillId="0" borderId="1" xfId="0" applyFont="1" applyBorder="1"/>
    <xf numFmtId="0" fontId="12" fillId="0" borderId="1" xfId="0" quotePrefix="1" applyFont="1" applyBorder="1" applyAlignment="1">
      <alignment horizontal="center"/>
    </xf>
    <xf numFmtId="0" fontId="12" fillId="0" borderId="1" xfId="0" applyFont="1" applyBorder="1"/>
    <xf numFmtId="0" fontId="5" fillId="2" borderId="1" xfId="0" quotePrefix="1" applyFont="1" applyFill="1" applyBorder="1" applyAlignment="1">
      <alignment horizontal="center" vertical="center" wrapText="1"/>
    </xf>
    <xf numFmtId="0" fontId="14" fillId="2" borderId="1" xfId="0" quotePrefix="1" applyFont="1" applyFill="1" applyBorder="1" applyAlignment="1">
      <alignment horizontal="center" vertical="center" wrapText="1"/>
    </xf>
    <xf numFmtId="0" fontId="13" fillId="0" borderId="1" xfId="0" applyFont="1" applyBorder="1" applyAlignment="1">
      <alignment horizontal="center" vertical="center"/>
    </xf>
    <xf numFmtId="0" fontId="20" fillId="0" borderId="1" xfId="0" applyFont="1" applyBorder="1"/>
    <xf numFmtId="0" fontId="20" fillId="0" borderId="1" xfId="0" quotePrefix="1" applyFont="1" applyBorder="1" applyAlignment="1">
      <alignment horizontal="center" vertical="center"/>
    </xf>
    <xf numFmtId="0" fontId="20" fillId="0" borderId="1" xfId="0" applyFont="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2" fillId="0" borderId="1" xfId="1" applyFont="1" applyFill="1" applyBorder="1" applyAlignment="1">
      <alignment horizontal="center" vertical="center" wrapText="1"/>
    </xf>
    <xf numFmtId="0" fontId="22" fillId="0" borderId="1" xfId="1" applyFont="1" applyFill="1" applyBorder="1" applyAlignment="1">
      <alignment vertical="center" wrapText="1"/>
    </xf>
    <xf numFmtId="0" fontId="6" fillId="0" borderId="1" xfId="1" quotePrefix="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1" applyFont="1" applyFill="1" applyBorder="1" applyAlignment="1">
      <alignment horizontal="center" vertical="center" wrapText="1"/>
    </xf>
    <xf numFmtId="0" fontId="19" fillId="0" borderId="1" xfId="1" applyFont="1" applyFill="1" applyBorder="1" applyAlignment="1">
      <alignment vertical="center" wrapText="1"/>
    </xf>
    <xf numFmtId="0" fontId="19" fillId="0" borderId="1" xfId="1" quotePrefix="1" applyFont="1" applyFill="1" applyBorder="1" applyAlignment="1">
      <alignment horizontal="center" vertical="center" wrapText="1"/>
    </xf>
    <xf numFmtId="0" fontId="6" fillId="0" borderId="1" xfId="2" applyFont="1" applyFill="1" applyBorder="1" applyAlignment="1">
      <alignment horizontal="justify" vertical="center" wrapText="1"/>
    </xf>
    <xf numFmtId="0" fontId="7" fillId="0" borderId="1" xfId="0" applyFont="1" applyBorder="1" applyAlignment="1">
      <alignment horizontal="center" vertical="center"/>
    </xf>
    <xf numFmtId="0" fontId="12" fillId="0" borderId="1" xfId="0" applyFont="1" applyBorder="1" applyAlignment="1">
      <alignment horizontal="center" vertical="center"/>
    </xf>
    <xf numFmtId="164" fontId="7"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3" fillId="0" borderId="1" xfId="0" applyFont="1" applyBorder="1" applyAlignment="1">
      <alignment vertical="center"/>
    </xf>
    <xf numFmtId="0" fontId="20" fillId="0" borderId="1" xfId="0" applyFont="1" applyBorder="1" applyAlignment="1">
      <alignment horizontal="center" vertical="center"/>
    </xf>
    <xf numFmtId="0" fontId="13" fillId="0" borderId="1" xfId="0" quotePrefix="1" applyFont="1" applyBorder="1" applyAlignment="1">
      <alignment horizontal="center" vertical="center"/>
    </xf>
    <xf numFmtId="0" fontId="20" fillId="0" borderId="1" xfId="0" applyFont="1" applyBorder="1" applyAlignment="1">
      <alignment wrapText="1"/>
    </xf>
    <xf numFmtId="0" fontId="20" fillId="0" borderId="1" xfId="0" applyFont="1" applyBorder="1" applyAlignment="1">
      <alignment vertical="center" wrapText="1"/>
    </xf>
    <xf numFmtId="0" fontId="22" fillId="0" borderId="1" xfId="4" applyFont="1" applyBorder="1" applyAlignment="1">
      <alignment horizontal="justify" vertical="center" wrapText="1"/>
    </xf>
    <xf numFmtId="164" fontId="22" fillId="0" borderId="1" xfId="4" applyNumberFormat="1" applyFont="1" applyBorder="1" applyAlignment="1">
      <alignment horizontal="center" vertical="center" wrapText="1"/>
    </xf>
    <xf numFmtId="0" fontId="22" fillId="0" borderId="1" xfId="4" quotePrefix="1" applyFont="1" applyBorder="1" applyAlignment="1">
      <alignment horizontal="center" vertical="center"/>
    </xf>
    <xf numFmtId="0" fontId="19" fillId="0" borderId="1" xfId="4" applyFont="1" applyBorder="1" applyAlignment="1">
      <alignment horizontal="justify" vertical="center" wrapText="1"/>
    </xf>
    <xf numFmtId="164" fontId="19" fillId="0" borderId="1" xfId="4" applyNumberFormat="1" applyFont="1" applyBorder="1" applyAlignment="1">
      <alignment horizontal="center" vertical="center" wrapText="1"/>
    </xf>
    <xf numFmtId="0" fontId="23" fillId="0" borderId="0" xfId="0" applyFont="1" applyAlignment="1">
      <alignment vertical="center"/>
    </xf>
    <xf numFmtId="0" fontId="24" fillId="0" borderId="1" xfId="1" applyFont="1" applyFill="1" applyBorder="1" applyAlignment="1">
      <alignment horizontal="center" vertical="center" wrapText="1"/>
    </xf>
    <xf numFmtId="0" fontId="20" fillId="2" borderId="1" xfId="1" applyFont="1" applyFill="1" applyBorder="1" applyAlignment="1">
      <alignment vertical="center" wrapText="1"/>
    </xf>
    <xf numFmtId="0" fontId="22" fillId="0" borderId="1" xfId="1" quotePrefix="1" applyFont="1" applyFill="1" applyBorder="1" applyAlignment="1">
      <alignment horizontal="center" vertical="center" wrapText="1"/>
    </xf>
    <xf numFmtId="0" fontId="22" fillId="0" borderId="1" xfId="2" applyFont="1" applyFill="1" applyBorder="1" applyAlignment="1">
      <alignment horizontal="justify" vertical="center" wrapText="1"/>
    </xf>
    <xf numFmtId="0" fontId="13" fillId="0" borderId="1" xfId="0" applyFont="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0" fillId="2" borderId="1" xfId="3" applyFont="1" applyFill="1" applyBorder="1" applyAlignment="1">
      <alignment horizontal="left" vertical="center" wrapText="1"/>
    </xf>
    <xf numFmtId="164" fontId="22" fillId="2" borderId="1" xfId="3"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22" fillId="0" borderId="1" xfId="3" applyFont="1" applyBorder="1" applyAlignment="1">
      <alignment horizontal="left" vertical="center" wrapText="1"/>
    </xf>
    <xf numFmtId="164" fontId="22" fillId="0" borderId="1" xfId="3" applyNumberFormat="1" applyFont="1" applyBorder="1" applyAlignment="1">
      <alignment horizontal="right" vertical="center" wrapText="1"/>
    </xf>
    <xf numFmtId="0" fontId="22" fillId="2" borderId="1" xfId="3" applyFont="1" applyFill="1" applyBorder="1" applyAlignment="1">
      <alignment horizontal="left" vertical="center" wrapText="1"/>
    </xf>
    <xf numFmtId="0" fontId="21" fillId="2" borderId="1" xfId="0" applyFont="1" applyFill="1" applyBorder="1" applyAlignment="1">
      <alignment horizontal="left" vertical="center" wrapText="1"/>
    </xf>
    <xf numFmtId="164" fontId="13"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20" fillId="2" borderId="1" xfId="0" quotePrefix="1" applyFont="1" applyFill="1" applyBorder="1" applyAlignment="1">
      <alignment horizontal="center" vertical="center" wrapText="1"/>
    </xf>
    <xf numFmtId="0" fontId="13" fillId="0" borderId="1" xfId="0" applyFont="1" applyBorder="1" applyAlignment="1">
      <alignment horizontal="center" vertical="center" wrapText="1"/>
    </xf>
    <xf numFmtId="14" fontId="20" fillId="0" borderId="1" xfId="0" applyNumberFormat="1" applyFont="1" applyBorder="1"/>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13" fillId="0" borderId="1" xfId="0" applyFont="1" applyBorder="1" applyAlignment="1">
      <alignment wrapText="1"/>
    </xf>
    <xf numFmtId="0" fontId="20" fillId="0" borderId="1" xfId="0" applyFont="1" applyBorder="1" applyAlignment="1">
      <alignment horizontal="center" vertical="center" wrapText="1"/>
    </xf>
    <xf numFmtId="0" fontId="13" fillId="0" borderId="1" xfId="0" applyFont="1" applyBorder="1" applyAlignment="1">
      <alignment horizontal="center"/>
    </xf>
    <xf numFmtId="168" fontId="20"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0" applyFont="1" applyBorder="1" applyAlignment="1">
      <alignment vertical="center"/>
    </xf>
    <xf numFmtId="0" fontId="12" fillId="0" borderId="1" xfId="0" applyFont="1" applyBorder="1" applyAlignment="1">
      <alignment vertical="center"/>
    </xf>
    <xf numFmtId="164" fontId="7" fillId="0" borderId="1" xfId="0" applyNumberFormat="1" applyFont="1" applyBorder="1" applyAlignment="1">
      <alignment vertical="center"/>
    </xf>
    <xf numFmtId="164" fontId="12" fillId="0" borderId="1" xfId="0" applyNumberFormat="1" applyFont="1" applyBorder="1" applyAlignment="1">
      <alignment vertical="center"/>
    </xf>
    <xf numFmtId="164" fontId="22" fillId="0" borderId="1" xfId="1" applyNumberFormat="1" applyFont="1" applyFill="1" applyBorder="1" applyAlignment="1">
      <alignment vertical="center"/>
    </xf>
    <xf numFmtId="167" fontId="12" fillId="0" borderId="1" xfId="0" applyNumberFormat="1" applyFont="1" applyBorder="1" applyAlignment="1">
      <alignment vertical="center"/>
    </xf>
    <xf numFmtId="166" fontId="6" fillId="0" borderId="1" xfId="5" applyNumberFormat="1" applyFont="1" applyFill="1" applyBorder="1" applyAlignment="1">
      <alignment vertical="center"/>
    </xf>
    <xf numFmtId="166" fontId="22" fillId="0" borderId="1" xfId="5" applyNumberFormat="1" applyFont="1" applyFill="1" applyBorder="1" applyAlignment="1">
      <alignment vertical="center"/>
    </xf>
    <xf numFmtId="166" fontId="19" fillId="0" borderId="1" xfId="5" applyNumberFormat="1" applyFont="1" applyFill="1" applyBorder="1" applyAlignment="1">
      <alignment vertical="center"/>
    </xf>
    <xf numFmtId="166" fontId="12" fillId="0" borderId="1" xfId="0" applyNumberFormat="1" applyFont="1" applyBorder="1" applyAlignment="1">
      <alignment vertical="center"/>
    </xf>
    <xf numFmtId="164" fontId="12" fillId="0" borderId="1" xfId="0" applyNumberFormat="1" applyFont="1" applyBorder="1"/>
    <xf numFmtId="164" fontId="12" fillId="0" borderId="1" xfId="0" applyNumberFormat="1" applyFont="1" applyBorder="1" applyAlignment="1">
      <alignment horizontal="center"/>
    </xf>
    <xf numFmtId="1" fontId="12" fillId="0" borderId="1" xfId="0" applyNumberFormat="1" applyFont="1" applyBorder="1" applyAlignment="1">
      <alignment horizontal="center" vertical="center"/>
    </xf>
    <xf numFmtId="0" fontId="9" fillId="0" borderId="0" xfId="0" applyFont="1" applyAlignment="1">
      <alignment horizontal="center"/>
    </xf>
    <xf numFmtId="0" fontId="11" fillId="0" borderId="2" xfId="0" applyFont="1" applyBorder="1" applyAlignment="1">
      <alignment horizontal="center"/>
    </xf>
    <xf numFmtId="0" fontId="10" fillId="0" borderId="0" xfId="0" applyFont="1" applyAlignment="1">
      <alignment horizontal="center"/>
    </xf>
    <xf numFmtId="0" fontId="9" fillId="0" borderId="0" xfId="0" applyFont="1" applyAlignment="1">
      <alignment horizont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cellXfs>
  <cellStyles count="6">
    <cellStyle name="Comma 2" xfId="5"/>
    <cellStyle name="Normal" xfId="0" builtinId="0"/>
    <cellStyle name="Normal 10 2 3 2" xfId="2"/>
    <cellStyle name="Normal 1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view="pageBreakPreview" zoomScaleNormal="100" zoomScaleSheetLayoutView="100" workbookViewId="0">
      <selection activeCell="F26" sqref="F26"/>
    </sheetView>
  </sheetViews>
  <sheetFormatPr defaultRowHeight="15" x14ac:dyDescent="0.25"/>
  <cols>
    <col min="1" max="1" width="6.7109375" customWidth="1"/>
    <col min="2" max="2" width="36.85546875" customWidth="1"/>
    <col min="3" max="3" width="11" customWidth="1"/>
    <col min="4" max="4" width="11.7109375" customWidth="1"/>
    <col min="5" max="5" width="27.140625" customWidth="1"/>
    <col min="6" max="6" width="15.7109375" customWidth="1"/>
    <col min="7" max="7" width="10.28515625" customWidth="1"/>
    <col min="8" max="8" width="14.28515625" customWidth="1"/>
  </cols>
  <sheetData>
    <row r="1" spans="1:8" ht="18.75" x14ac:dyDescent="0.3">
      <c r="A1" s="100" t="s">
        <v>22</v>
      </c>
      <c r="B1" s="100"/>
      <c r="C1" s="100"/>
      <c r="D1" s="100"/>
      <c r="E1" s="100"/>
      <c r="F1" s="100"/>
      <c r="G1" s="100"/>
      <c r="H1" s="100"/>
    </row>
    <row r="2" spans="1:8" ht="20.25" customHeight="1" x14ac:dyDescent="0.3">
      <c r="A2" s="100" t="s">
        <v>0</v>
      </c>
      <c r="B2" s="100"/>
      <c r="C2" s="100"/>
      <c r="D2" s="100"/>
      <c r="E2" s="100"/>
      <c r="F2" s="100"/>
      <c r="G2" s="100"/>
      <c r="H2" s="100"/>
    </row>
    <row r="3" spans="1:8" ht="20.25" customHeight="1" x14ac:dyDescent="0.3">
      <c r="A3" s="102" t="s">
        <v>165</v>
      </c>
      <c r="B3" s="102"/>
      <c r="C3" s="102"/>
      <c r="D3" s="102"/>
      <c r="E3" s="102"/>
      <c r="F3" s="102"/>
      <c r="G3" s="102"/>
      <c r="H3" s="102"/>
    </row>
    <row r="4" spans="1:8" ht="19.5" x14ac:dyDescent="0.35">
      <c r="A4" s="15"/>
      <c r="B4" s="15"/>
      <c r="C4" s="15"/>
      <c r="D4" s="15"/>
      <c r="E4" s="15"/>
      <c r="F4" s="15"/>
      <c r="G4" s="101" t="s">
        <v>21</v>
      </c>
      <c r="H4" s="101"/>
    </row>
    <row r="5" spans="1:8" ht="42.75" x14ac:dyDescent="0.25">
      <c r="A5" s="16" t="s">
        <v>1</v>
      </c>
      <c r="B5" s="16" t="s">
        <v>2</v>
      </c>
      <c r="C5" s="16" t="s">
        <v>3</v>
      </c>
      <c r="D5" s="16" t="s">
        <v>7</v>
      </c>
      <c r="E5" s="16" t="s">
        <v>4</v>
      </c>
      <c r="F5" s="16" t="s">
        <v>5</v>
      </c>
      <c r="G5" s="16" t="s">
        <v>6</v>
      </c>
      <c r="H5" s="16" t="s">
        <v>66</v>
      </c>
    </row>
    <row r="6" spans="1:8" ht="42.75" x14ac:dyDescent="0.25">
      <c r="A6" s="62" t="s">
        <v>8</v>
      </c>
      <c r="B6" s="63" t="s">
        <v>9</v>
      </c>
      <c r="C6" s="90">
        <f>C8+C18</f>
        <v>1565</v>
      </c>
      <c r="D6" s="90">
        <f>D8+D18</f>
        <v>1410</v>
      </c>
      <c r="E6" s="17"/>
      <c r="F6" s="17"/>
      <c r="G6" s="17"/>
      <c r="H6" s="17"/>
    </row>
    <row r="7" spans="1:8" x14ac:dyDescent="0.25">
      <c r="A7" s="5">
        <v>1</v>
      </c>
      <c r="B7" s="6" t="s">
        <v>10</v>
      </c>
      <c r="C7" s="17"/>
      <c r="D7" s="17"/>
      <c r="E7" s="17"/>
      <c r="F7" s="17"/>
      <c r="G7" s="17"/>
      <c r="H7" s="17"/>
    </row>
    <row r="8" spans="1:8" x14ac:dyDescent="0.25">
      <c r="A8" s="5">
        <v>2</v>
      </c>
      <c r="B8" s="6" t="s">
        <v>11</v>
      </c>
      <c r="C8" s="97">
        <f>SUM(C9:C13)</f>
        <v>1537</v>
      </c>
      <c r="D8" s="97">
        <f>SUM(D9:D13)</f>
        <v>1402</v>
      </c>
      <c r="E8" s="17"/>
      <c r="F8" s="17"/>
      <c r="G8" s="17"/>
      <c r="H8" s="17"/>
    </row>
    <row r="9" spans="1:8" ht="30" x14ac:dyDescent="0.25">
      <c r="A9" s="30" t="s">
        <v>12</v>
      </c>
      <c r="B9" s="64" t="s">
        <v>80</v>
      </c>
      <c r="C9" s="65">
        <v>250</v>
      </c>
      <c r="D9" s="65">
        <v>250</v>
      </c>
      <c r="E9" s="50" t="s">
        <v>166</v>
      </c>
      <c r="F9" s="31" t="s">
        <v>143</v>
      </c>
      <c r="G9" s="31">
        <v>100</v>
      </c>
      <c r="H9" s="31"/>
    </row>
    <row r="10" spans="1:8" ht="44.25" customHeight="1" x14ac:dyDescent="0.25">
      <c r="A10" s="30" t="s">
        <v>12</v>
      </c>
      <c r="B10" s="64" t="s">
        <v>81</v>
      </c>
      <c r="C10" s="65">
        <v>250</v>
      </c>
      <c r="D10" s="65">
        <v>250</v>
      </c>
      <c r="E10" s="50" t="s">
        <v>166</v>
      </c>
      <c r="F10" s="31" t="s">
        <v>143</v>
      </c>
      <c r="G10" s="31">
        <v>100</v>
      </c>
      <c r="H10" s="31"/>
    </row>
    <row r="11" spans="1:8" ht="51.75" customHeight="1" x14ac:dyDescent="0.25">
      <c r="A11" s="30" t="s">
        <v>12</v>
      </c>
      <c r="B11" s="64" t="s">
        <v>82</v>
      </c>
      <c r="C11" s="65">
        <v>267</v>
      </c>
      <c r="D11" s="65">
        <v>267</v>
      </c>
      <c r="E11" s="50" t="s">
        <v>166</v>
      </c>
      <c r="F11" s="31" t="s">
        <v>143</v>
      </c>
      <c r="G11" s="31">
        <v>100</v>
      </c>
      <c r="H11" s="31"/>
    </row>
    <row r="12" spans="1:8" ht="44.25" customHeight="1" x14ac:dyDescent="0.25">
      <c r="A12" s="30" t="s">
        <v>12</v>
      </c>
      <c r="B12" s="64" t="s">
        <v>83</v>
      </c>
      <c r="C12" s="65">
        <v>400</v>
      </c>
      <c r="D12" s="65">
        <v>400</v>
      </c>
      <c r="E12" s="50" t="s">
        <v>158</v>
      </c>
      <c r="F12" s="31" t="s">
        <v>154</v>
      </c>
      <c r="G12" s="31">
        <v>100</v>
      </c>
      <c r="H12" s="31"/>
    </row>
    <row r="13" spans="1:8" ht="48" customHeight="1" x14ac:dyDescent="0.25">
      <c r="A13" s="30" t="s">
        <v>12</v>
      </c>
      <c r="B13" s="64" t="s">
        <v>84</v>
      </c>
      <c r="C13" s="65">
        <v>370</v>
      </c>
      <c r="D13" s="65">
        <v>235</v>
      </c>
      <c r="E13" s="50" t="s">
        <v>158</v>
      </c>
      <c r="F13" s="31" t="s">
        <v>154</v>
      </c>
      <c r="G13" s="31">
        <v>100</v>
      </c>
      <c r="H13" s="31"/>
    </row>
    <row r="14" spans="1:8" x14ac:dyDescent="0.25">
      <c r="A14" s="5">
        <v>3</v>
      </c>
      <c r="B14" s="6" t="s">
        <v>14</v>
      </c>
      <c r="C14" s="17"/>
      <c r="D14" s="17"/>
      <c r="E14" s="17"/>
      <c r="F14" s="17"/>
      <c r="G14" s="17"/>
      <c r="H14" s="17"/>
    </row>
    <row r="15" spans="1:8" x14ac:dyDescent="0.25">
      <c r="A15" s="18" t="s">
        <v>12</v>
      </c>
      <c r="B15" s="17" t="s">
        <v>13</v>
      </c>
      <c r="C15" s="17"/>
      <c r="D15" s="17"/>
      <c r="E15" s="17"/>
      <c r="F15" s="17"/>
      <c r="G15" s="17"/>
      <c r="H15" s="17"/>
    </row>
    <row r="16" spans="1:8" x14ac:dyDescent="0.25">
      <c r="A16" s="5">
        <v>4</v>
      </c>
      <c r="B16" s="6" t="s">
        <v>15</v>
      </c>
      <c r="C16" s="17"/>
      <c r="D16" s="17"/>
      <c r="E16" s="17"/>
      <c r="F16" s="17"/>
      <c r="G16" s="17"/>
      <c r="H16" s="17"/>
    </row>
    <row r="17" spans="1:8" x14ac:dyDescent="0.25">
      <c r="A17" s="18" t="s">
        <v>12</v>
      </c>
      <c r="B17" s="17" t="s">
        <v>13</v>
      </c>
      <c r="C17" s="17"/>
      <c r="D17" s="17"/>
      <c r="E17" s="17"/>
      <c r="F17" s="17"/>
      <c r="G17" s="17"/>
      <c r="H17" s="17"/>
    </row>
    <row r="18" spans="1:8" x14ac:dyDescent="0.25">
      <c r="A18" s="5">
        <v>5</v>
      </c>
      <c r="B18" s="6" t="s">
        <v>16</v>
      </c>
      <c r="C18" s="25">
        <f>C19</f>
        <v>28</v>
      </c>
      <c r="D18" s="25">
        <f>D19</f>
        <v>8</v>
      </c>
      <c r="E18" s="17"/>
      <c r="F18" s="17"/>
      <c r="G18" s="17"/>
      <c r="H18" s="17"/>
    </row>
    <row r="19" spans="1:8" ht="45" x14ac:dyDescent="0.25">
      <c r="A19" s="30" t="s">
        <v>12</v>
      </c>
      <c r="B19" s="50" t="s">
        <v>85</v>
      </c>
      <c r="C19" s="31">
        <v>28</v>
      </c>
      <c r="D19" s="31">
        <v>8</v>
      </c>
      <c r="E19" s="50" t="s">
        <v>159</v>
      </c>
      <c r="F19" s="31" t="s">
        <v>154</v>
      </c>
      <c r="G19" s="31">
        <v>100</v>
      </c>
      <c r="H19" s="31"/>
    </row>
    <row r="20" spans="1:8" ht="28.5" x14ac:dyDescent="0.25">
      <c r="A20" s="66" t="s">
        <v>17</v>
      </c>
      <c r="B20" s="67" t="s">
        <v>18</v>
      </c>
      <c r="C20" s="97">
        <f>C21+C25</f>
        <v>1415.7</v>
      </c>
      <c r="D20" s="97">
        <f>D21+D25</f>
        <v>1415.7</v>
      </c>
      <c r="E20" s="17"/>
      <c r="F20" s="17"/>
      <c r="G20" s="17"/>
      <c r="H20" s="17"/>
    </row>
    <row r="21" spans="1:8" x14ac:dyDescent="0.25">
      <c r="A21" s="66">
        <v>1</v>
      </c>
      <c r="B21" s="68" t="s">
        <v>19</v>
      </c>
      <c r="C21" s="97">
        <f>SUM(C22:C24)</f>
        <v>901.5</v>
      </c>
      <c r="D21" s="97">
        <f>SUM(D22:D24)</f>
        <v>901.5</v>
      </c>
      <c r="E21" s="17"/>
      <c r="F21" s="17"/>
      <c r="G21" s="17"/>
      <c r="H21" s="17"/>
    </row>
    <row r="22" spans="1:8" ht="42" customHeight="1" x14ac:dyDescent="0.25">
      <c r="A22" s="30" t="s">
        <v>12</v>
      </c>
      <c r="B22" s="69" t="s">
        <v>86</v>
      </c>
      <c r="C22" s="70">
        <v>300</v>
      </c>
      <c r="D22" s="70">
        <v>300</v>
      </c>
      <c r="E22" s="50" t="s">
        <v>132</v>
      </c>
      <c r="F22" s="31" t="s">
        <v>154</v>
      </c>
      <c r="G22" s="31">
        <v>100</v>
      </c>
      <c r="H22" s="31"/>
    </row>
    <row r="23" spans="1:8" ht="45" x14ac:dyDescent="0.25">
      <c r="A23" s="30" t="s">
        <v>12</v>
      </c>
      <c r="B23" s="69" t="s">
        <v>87</v>
      </c>
      <c r="C23" s="70">
        <v>300</v>
      </c>
      <c r="D23" s="70">
        <v>300</v>
      </c>
      <c r="E23" s="50" t="s">
        <v>132</v>
      </c>
      <c r="F23" s="31" t="s">
        <v>154</v>
      </c>
      <c r="G23" s="31">
        <v>100</v>
      </c>
      <c r="H23" s="31"/>
    </row>
    <row r="24" spans="1:8" ht="45" x14ac:dyDescent="0.25">
      <c r="A24" s="30" t="s">
        <v>12</v>
      </c>
      <c r="B24" s="69" t="s">
        <v>88</v>
      </c>
      <c r="C24" s="70">
        <v>301.5</v>
      </c>
      <c r="D24" s="70">
        <v>301.5</v>
      </c>
      <c r="E24" s="50" t="s">
        <v>132</v>
      </c>
      <c r="F24" s="31" t="s">
        <v>154</v>
      </c>
      <c r="G24" s="31">
        <v>100</v>
      </c>
      <c r="H24" s="31"/>
    </row>
    <row r="25" spans="1:8" x14ac:dyDescent="0.25">
      <c r="A25" s="66">
        <v>2</v>
      </c>
      <c r="B25" s="68" t="s">
        <v>20</v>
      </c>
      <c r="C25" s="25">
        <f>C26+C27</f>
        <v>514.20000000000005</v>
      </c>
      <c r="D25" s="25">
        <f>D26+D27</f>
        <v>514.20000000000005</v>
      </c>
      <c r="E25" s="17"/>
      <c r="F25" s="17"/>
      <c r="G25" s="17"/>
      <c r="H25" s="17"/>
    </row>
    <row r="26" spans="1:8" ht="31.5" customHeight="1" x14ac:dyDescent="0.25">
      <c r="A26" s="76" t="s">
        <v>12</v>
      </c>
      <c r="B26" s="71" t="s">
        <v>89</v>
      </c>
      <c r="C26" s="29">
        <v>257.10000000000002</v>
      </c>
      <c r="D26" s="29">
        <v>257.10000000000002</v>
      </c>
      <c r="E26" s="50" t="s">
        <v>166</v>
      </c>
      <c r="F26" s="78" t="s">
        <v>133</v>
      </c>
      <c r="G26" s="29">
        <v>100</v>
      </c>
      <c r="H26" s="29"/>
    </row>
    <row r="27" spans="1:8" ht="30" x14ac:dyDescent="0.25">
      <c r="A27" s="76" t="s">
        <v>12</v>
      </c>
      <c r="B27" s="69" t="s">
        <v>90</v>
      </c>
      <c r="C27" s="29">
        <v>257.10000000000002</v>
      </c>
      <c r="D27" s="29">
        <v>257.10000000000002</v>
      </c>
      <c r="E27" s="50" t="s">
        <v>158</v>
      </c>
      <c r="F27" s="29" t="s">
        <v>155</v>
      </c>
      <c r="G27" s="29">
        <v>100</v>
      </c>
      <c r="H27" s="29"/>
    </row>
  </sheetData>
  <mergeCells count="4">
    <mergeCell ref="A1:H1"/>
    <mergeCell ref="A2:H2"/>
    <mergeCell ref="G4:H4"/>
    <mergeCell ref="A3:H3"/>
  </mergeCells>
  <pageMargins left="0.7" right="0.48" top="0.43" bottom="0.5" header="0.3" footer="0.3"/>
  <pageSetup paperSize="9" scale="9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topLeftCell="A4" zoomScale="90" zoomScaleNormal="100" zoomScaleSheetLayoutView="90" workbookViewId="0">
      <selection activeCell="E24" sqref="E24"/>
    </sheetView>
  </sheetViews>
  <sheetFormatPr defaultRowHeight="15" x14ac:dyDescent="0.25"/>
  <cols>
    <col min="1" max="1" width="6.7109375" customWidth="1"/>
    <col min="2" max="2" width="35" customWidth="1"/>
    <col min="3" max="3" width="13.28515625" customWidth="1"/>
    <col min="4" max="4" width="15.140625" customWidth="1"/>
    <col min="5" max="5" width="20.140625" customWidth="1"/>
    <col min="6" max="6" width="13.28515625" customWidth="1"/>
    <col min="7" max="7" width="12.28515625" customWidth="1"/>
    <col min="8" max="8" width="16.85546875" customWidth="1"/>
  </cols>
  <sheetData>
    <row r="1" spans="1:8" ht="18.75" x14ac:dyDescent="0.3">
      <c r="A1" s="100" t="s">
        <v>23</v>
      </c>
      <c r="B1" s="100"/>
      <c r="C1" s="100"/>
      <c r="D1" s="100"/>
      <c r="E1" s="100"/>
      <c r="F1" s="100"/>
      <c r="G1" s="100"/>
      <c r="H1" s="100"/>
    </row>
    <row r="2" spans="1:8" ht="18.75" x14ac:dyDescent="0.3">
      <c r="A2" s="100" t="s">
        <v>24</v>
      </c>
      <c r="B2" s="100"/>
      <c r="C2" s="100"/>
      <c r="D2" s="100"/>
      <c r="E2" s="100"/>
      <c r="F2" s="100"/>
      <c r="G2" s="100"/>
      <c r="H2" s="100"/>
    </row>
    <row r="3" spans="1:8" ht="18.75" x14ac:dyDescent="0.3">
      <c r="A3" s="102" t="str">
        <f>'PLI '!A3:H3</f>
        <v xml:space="preserve">(kèm theo Báo cáo số …..../BC-UBND, ngày 20 tháng 9 năm 2023 của UBND xã Đăk Tơ Lung) </v>
      </c>
      <c r="B3" s="102"/>
      <c r="C3" s="102"/>
      <c r="D3" s="102"/>
      <c r="E3" s="102"/>
      <c r="F3" s="102"/>
      <c r="G3" s="102"/>
      <c r="H3" s="102"/>
    </row>
    <row r="4" spans="1:8" ht="19.5" x14ac:dyDescent="0.35">
      <c r="A4" s="15"/>
      <c r="B4" s="15"/>
      <c r="C4" s="15"/>
      <c r="D4" s="15"/>
      <c r="E4" s="15"/>
      <c r="F4" s="15"/>
      <c r="G4" s="101" t="s">
        <v>21</v>
      </c>
      <c r="H4" s="101"/>
    </row>
    <row r="5" spans="1:8" ht="57" x14ac:dyDescent="0.25">
      <c r="A5" s="16" t="s">
        <v>1</v>
      </c>
      <c r="B5" s="16" t="s">
        <v>2</v>
      </c>
      <c r="C5" s="16" t="s">
        <v>3</v>
      </c>
      <c r="D5" s="16" t="s">
        <v>27</v>
      </c>
      <c r="E5" s="16" t="s">
        <v>4</v>
      </c>
      <c r="F5" s="16" t="s">
        <v>5</v>
      </c>
      <c r="G5" s="16" t="s">
        <v>6</v>
      </c>
      <c r="H5" s="16" t="s">
        <v>66</v>
      </c>
    </row>
    <row r="6" spans="1:8" ht="38.25" x14ac:dyDescent="0.25">
      <c r="A6" s="1" t="s">
        <v>8</v>
      </c>
      <c r="B6" s="2" t="s">
        <v>9</v>
      </c>
      <c r="C6" s="45">
        <f>C9+C16</f>
        <v>1170</v>
      </c>
      <c r="D6" s="45">
        <f>D9+D16</f>
        <v>1037</v>
      </c>
      <c r="E6" s="17"/>
      <c r="F6" s="17"/>
      <c r="G6" s="17"/>
      <c r="H6" s="17"/>
    </row>
    <row r="7" spans="1:8" x14ac:dyDescent="0.25">
      <c r="A7" s="3">
        <v>1</v>
      </c>
      <c r="B7" s="4" t="s">
        <v>10</v>
      </c>
      <c r="C7" s="17"/>
      <c r="D7" s="17"/>
      <c r="E7" s="17"/>
      <c r="F7" s="17"/>
      <c r="G7" s="17"/>
      <c r="H7" s="17"/>
    </row>
    <row r="8" spans="1:8" x14ac:dyDescent="0.25">
      <c r="A8" s="18" t="s">
        <v>12</v>
      </c>
      <c r="B8" s="17" t="s">
        <v>13</v>
      </c>
      <c r="C8" s="17"/>
      <c r="D8" s="17"/>
      <c r="E8" s="17"/>
      <c r="F8" s="17"/>
      <c r="G8" s="17"/>
      <c r="H8" s="17"/>
    </row>
    <row r="9" spans="1:8" x14ac:dyDescent="0.25">
      <c r="A9" s="5">
        <v>2</v>
      </c>
      <c r="B9" s="6" t="s">
        <v>11</v>
      </c>
      <c r="C9" s="98">
        <f>SUM(C10:C13)</f>
        <v>1008</v>
      </c>
      <c r="D9" s="98">
        <f>SUM(D10:D13)</f>
        <v>1008</v>
      </c>
      <c r="E9" s="17"/>
      <c r="F9" s="17"/>
      <c r="G9" s="17"/>
      <c r="H9" s="17"/>
    </row>
    <row r="10" spans="1:8" ht="30" x14ac:dyDescent="0.25">
      <c r="A10" s="26" t="s">
        <v>12</v>
      </c>
      <c r="B10" s="22" t="s">
        <v>91</v>
      </c>
      <c r="C10" s="73">
        <v>252</v>
      </c>
      <c r="D10" s="73">
        <v>252</v>
      </c>
      <c r="E10" s="77" t="s">
        <v>131</v>
      </c>
      <c r="F10" s="28"/>
      <c r="G10" s="28">
        <v>100</v>
      </c>
      <c r="H10" s="17"/>
    </row>
    <row r="11" spans="1:8" ht="30" x14ac:dyDescent="0.25">
      <c r="A11" s="26" t="s">
        <v>12</v>
      </c>
      <c r="B11" s="22" t="s">
        <v>92</v>
      </c>
      <c r="C11" s="73">
        <v>252</v>
      </c>
      <c r="D11" s="73">
        <v>252</v>
      </c>
      <c r="E11" s="77" t="s">
        <v>131</v>
      </c>
      <c r="F11" s="28"/>
      <c r="G11" s="28">
        <v>100</v>
      </c>
      <c r="H11" s="17"/>
    </row>
    <row r="12" spans="1:8" ht="30" x14ac:dyDescent="0.25">
      <c r="A12" s="26" t="s">
        <v>12</v>
      </c>
      <c r="B12" s="22" t="s">
        <v>93</v>
      </c>
      <c r="C12" s="73">
        <v>252</v>
      </c>
      <c r="D12" s="73">
        <v>252</v>
      </c>
      <c r="E12" s="77" t="s">
        <v>131</v>
      </c>
      <c r="F12" s="28"/>
      <c r="G12" s="28">
        <v>100</v>
      </c>
      <c r="H12" s="17"/>
    </row>
    <row r="13" spans="1:8" ht="30" x14ac:dyDescent="0.25">
      <c r="A13" s="26" t="s">
        <v>12</v>
      </c>
      <c r="B13" s="22" t="s">
        <v>94</v>
      </c>
      <c r="C13" s="73">
        <v>252</v>
      </c>
      <c r="D13" s="73">
        <v>252</v>
      </c>
      <c r="E13" s="77" t="s">
        <v>131</v>
      </c>
      <c r="F13" s="28"/>
      <c r="G13" s="28">
        <v>100</v>
      </c>
      <c r="H13" s="17"/>
    </row>
    <row r="14" spans="1:8" x14ac:dyDescent="0.25">
      <c r="A14" s="5">
        <v>3</v>
      </c>
      <c r="B14" s="6" t="s">
        <v>14</v>
      </c>
      <c r="C14" s="28"/>
      <c r="D14" s="28"/>
      <c r="E14" s="28"/>
      <c r="F14" s="28"/>
      <c r="G14" s="28"/>
      <c r="H14" s="17"/>
    </row>
    <row r="15" spans="1:8" x14ac:dyDescent="0.25">
      <c r="A15" s="18" t="s">
        <v>12</v>
      </c>
      <c r="B15" s="17" t="s">
        <v>13</v>
      </c>
      <c r="C15" s="28"/>
      <c r="D15" s="28"/>
      <c r="E15" s="28"/>
      <c r="F15" s="28"/>
      <c r="G15" s="28"/>
      <c r="H15" s="17"/>
    </row>
    <row r="16" spans="1:8" x14ac:dyDescent="0.25">
      <c r="A16" s="3">
        <v>4</v>
      </c>
      <c r="B16" s="4" t="s">
        <v>15</v>
      </c>
      <c r="C16" s="43">
        <f>C17</f>
        <v>162</v>
      </c>
      <c r="D16" s="43">
        <f>D17</f>
        <v>29</v>
      </c>
      <c r="E16" s="28"/>
      <c r="F16" s="28"/>
      <c r="G16" s="28"/>
      <c r="H16" s="17"/>
    </row>
    <row r="17" spans="1:8" ht="30" x14ac:dyDescent="0.25">
      <c r="A17" s="48" t="s">
        <v>12</v>
      </c>
      <c r="B17" s="61" t="s">
        <v>95</v>
      </c>
      <c r="C17" s="28">
        <v>162</v>
      </c>
      <c r="D17" s="28">
        <v>29</v>
      </c>
      <c r="E17" s="28"/>
      <c r="F17" s="28"/>
      <c r="G17" s="28">
        <v>100</v>
      </c>
      <c r="H17" s="46"/>
    </row>
    <row r="18" spans="1:8" x14ac:dyDescent="0.25">
      <c r="A18" s="5">
        <v>5</v>
      </c>
      <c r="B18" s="6" t="s">
        <v>16</v>
      </c>
      <c r="C18" s="28"/>
      <c r="D18" s="28"/>
      <c r="E18" s="28"/>
      <c r="F18" s="28"/>
      <c r="G18" s="28"/>
      <c r="H18" s="17"/>
    </row>
    <row r="19" spans="1:8" x14ac:dyDescent="0.25">
      <c r="A19" s="18" t="s">
        <v>12</v>
      </c>
      <c r="B19" s="17" t="s">
        <v>13</v>
      </c>
      <c r="C19" s="28"/>
      <c r="D19" s="28"/>
      <c r="E19" s="28"/>
      <c r="F19" s="28"/>
      <c r="G19" s="28"/>
      <c r="H19" s="17"/>
    </row>
    <row r="20" spans="1:8" ht="28.5" customHeight="1" x14ac:dyDescent="0.25">
      <c r="A20" s="19" t="s">
        <v>17</v>
      </c>
      <c r="B20" s="20" t="s">
        <v>18</v>
      </c>
      <c r="C20" s="28"/>
      <c r="D20" s="28"/>
      <c r="E20" s="28"/>
      <c r="F20" s="28"/>
      <c r="G20" s="28"/>
      <c r="H20" s="17"/>
    </row>
    <row r="21" spans="1:8" ht="28.5" customHeight="1" x14ac:dyDescent="0.25">
      <c r="A21" s="19">
        <v>1</v>
      </c>
      <c r="B21" s="20" t="s">
        <v>25</v>
      </c>
      <c r="C21" s="45">
        <f>C22+C23</f>
        <v>427</v>
      </c>
      <c r="D21" s="45">
        <f>D22+D23</f>
        <v>427</v>
      </c>
      <c r="E21" s="28"/>
      <c r="F21" s="28"/>
      <c r="G21" s="28"/>
      <c r="H21" s="17"/>
    </row>
    <row r="22" spans="1:8" ht="39" customHeight="1" x14ac:dyDescent="0.25">
      <c r="A22" s="27" t="s">
        <v>12</v>
      </c>
      <c r="B22" s="22" t="s">
        <v>96</v>
      </c>
      <c r="C22" s="73">
        <v>370</v>
      </c>
      <c r="D22" s="73">
        <v>370</v>
      </c>
      <c r="E22" s="77" t="s">
        <v>131</v>
      </c>
      <c r="F22" s="28"/>
      <c r="G22" s="28">
        <v>100</v>
      </c>
      <c r="H22" s="17"/>
    </row>
    <row r="23" spans="1:8" ht="29.25" customHeight="1" x14ac:dyDescent="0.25">
      <c r="A23" s="27" t="s">
        <v>12</v>
      </c>
      <c r="B23" s="22" t="s">
        <v>97</v>
      </c>
      <c r="C23" s="73">
        <v>57</v>
      </c>
      <c r="D23" s="73">
        <v>57</v>
      </c>
      <c r="E23" s="77" t="s">
        <v>131</v>
      </c>
      <c r="F23" s="28"/>
      <c r="G23" s="28">
        <v>100</v>
      </c>
      <c r="H23" s="17"/>
    </row>
    <row r="24" spans="1:8" ht="19.5" customHeight="1" x14ac:dyDescent="0.25">
      <c r="A24" s="1">
        <v>2</v>
      </c>
      <c r="B24" s="2" t="s">
        <v>26</v>
      </c>
      <c r="C24" s="99">
        <f>C25+C28</f>
        <v>2108.1999999999998</v>
      </c>
      <c r="D24" s="99">
        <f>D25+D28</f>
        <v>1366.814488</v>
      </c>
      <c r="E24" s="28"/>
      <c r="F24" s="28"/>
      <c r="G24" s="28"/>
      <c r="H24" s="17"/>
    </row>
    <row r="25" spans="1:8" ht="23.25" customHeight="1" x14ac:dyDescent="0.25">
      <c r="A25" s="19">
        <v>2.1</v>
      </c>
      <c r="B25" s="21" t="s">
        <v>19</v>
      </c>
      <c r="C25" s="45">
        <f>C26+C27</f>
        <v>451</v>
      </c>
      <c r="D25" s="45">
        <f>D26+D27</f>
        <v>451</v>
      </c>
      <c r="E25" s="28"/>
      <c r="F25" s="28"/>
      <c r="G25" s="28"/>
      <c r="H25" s="17"/>
    </row>
    <row r="26" spans="1:8" ht="27.75" customHeight="1" x14ac:dyDescent="0.25">
      <c r="A26" s="27" t="s">
        <v>12</v>
      </c>
      <c r="B26" s="72" t="s">
        <v>98</v>
      </c>
      <c r="C26" s="74">
        <v>400</v>
      </c>
      <c r="D26" s="74">
        <v>400</v>
      </c>
      <c r="E26" s="77" t="s">
        <v>131</v>
      </c>
      <c r="F26" s="28"/>
      <c r="G26" s="28">
        <v>100</v>
      </c>
      <c r="H26" s="17"/>
    </row>
    <row r="27" spans="1:8" ht="32.25" customHeight="1" x14ac:dyDescent="0.25">
      <c r="A27" s="27" t="s">
        <v>12</v>
      </c>
      <c r="B27" s="72" t="s">
        <v>97</v>
      </c>
      <c r="C27" s="74">
        <v>51</v>
      </c>
      <c r="D27" s="74">
        <v>51</v>
      </c>
      <c r="E27" s="77" t="s">
        <v>131</v>
      </c>
      <c r="F27" s="28"/>
      <c r="G27" s="28">
        <v>100</v>
      </c>
      <c r="H27" s="17"/>
    </row>
    <row r="28" spans="1:8" ht="27.75" customHeight="1" x14ac:dyDescent="0.25">
      <c r="A28" s="19">
        <v>2.2000000000000002</v>
      </c>
      <c r="B28" s="21" t="s">
        <v>20</v>
      </c>
      <c r="C28" s="99">
        <f>SUM(C29:C32)</f>
        <v>1657.1999999999998</v>
      </c>
      <c r="D28" s="99">
        <f>SUM(D29:D32)</f>
        <v>915.81448799999998</v>
      </c>
      <c r="E28" s="28"/>
      <c r="F28" s="28"/>
      <c r="G28" s="28"/>
      <c r="H28" s="17"/>
    </row>
    <row r="29" spans="1:8" ht="36" customHeight="1" x14ac:dyDescent="0.25">
      <c r="A29" s="27" t="s">
        <v>12</v>
      </c>
      <c r="B29" s="72" t="s">
        <v>99</v>
      </c>
      <c r="C29" s="28">
        <v>400</v>
      </c>
      <c r="D29" s="75">
        <v>74.765743999999998</v>
      </c>
      <c r="E29" s="77" t="s">
        <v>131</v>
      </c>
      <c r="F29" s="28"/>
      <c r="G29" s="28">
        <v>100</v>
      </c>
      <c r="H29" s="17"/>
    </row>
    <row r="30" spans="1:8" ht="41.25" customHeight="1" x14ac:dyDescent="0.25">
      <c r="A30" s="27" t="s">
        <v>12</v>
      </c>
      <c r="B30" s="72" t="s">
        <v>100</v>
      </c>
      <c r="C30" s="28">
        <v>400</v>
      </c>
      <c r="D30" s="75">
        <v>74.765743999999998</v>
      </c>
      <c r="E30" s="77" t="s">
        <v>131</v>
      </c>
      <c r="F30" s="28"/>
      <c r="G30" s="28">
        <v>100</v>
      </c>
      <c r="H30" s="17"/>
    </row>
    <row r="31" spans="1:8" ht="33" customHeight="1" x14ac:dyDescent="0.25">
      <c r="A31" s="27" t="s">
        <v>12</v>
      </c>
      <c r="B31" s="72" t="s">
        <v>101</v>
      </c>
      <c r="C31" s="28">
        <v>428.6</v>
      </c>
      <c r="D31" s="75">
        <f>300+83.697</f>
        <v>383.697</v>
      </c>
      <c r="E31" s="77" t="s">
        <v>131</v>
      </c>
      <c r="F31" s="28"/>
      <c r="G31" s="28">
        <v>100</v>
      </c>
      <c r="H31" s="17"/>
    </row>
    <row r="32" spans="1:8" ht="34.5" customHeight="1" x14ac:dyDescent="0.25">
      <c r="A32" s="27" t="s">
        <v>12</v>
      </c>
      <c r="B32" s="72" t="s">
        <v>102</v>
      </c>
      <c r="C32" s="28">
        <v>428.6</v>
      </c>
      <c r="D32" s="75">
        <f>300+82.586</f>
        <v>382.58600000000001</v>
      </c>
      <c r="E32" s="77" t="s">
        <v>131</v>
      </c>
      <c r="F32" s="28"/>
      <c r="G32" s="28">
        <v>100</v>
      </c>
      <c r="H32" s="17"/>
    </row>
  </sheetData>
  <mergeCells count="4">
    <mergeCell ref="A1:H1"/>
    <mergeCell ref="A2:H2"/>
    <mergeCell ref="A3:H3"/>
    <mergeCell ref="G4:H4"/>
  </mergeCells>
  <pageMargins left="0.7" right="0.7" top="0.75" bottom="0.75" header="0.3" footer="0.3"/>
  <pageSetup paperSize="9" scale="9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BreakPreview" topLeftCell="A43" zoomScale="90" zoomScaleNormal="100" zoomScaleSheetLayoutView="90" workbookViewId="0">
      <selection activeCell="D43" sqref="D43"/>
    </sheetView>
  </sheetViews>
  <sheetFormatPr defaultRowHeight="15" x14ac:dyDescent="0.25"/>
  <cols>
    <col min="1" max="1" width="5.7109375" customWidth="1"/>
    <col min="2" max="2" width="51.28515625" customWidth="1"/>
    <col min="3" max="3" width="14.140625" customWidth="1"/>
    <col min="4" max="4" width="41" customWidth="1"/>
    <col min="5" max="6" width="14.140625" customWidth="1"/>
    <col min="7" max="7" width="25.140625" customWidth="1"/>
  </cols>
  <sheetData>
    <row r="1" spans="1:7" ht="18.75" x14ac:dyDescent="0.3">
      <c r="A1" s="100" t="s">
        <v>28</v>
      </c>
      <c r="B1" s="100"/>
      <c r="C1" s="100"/>
      <c r="D1" s="100"/>
      <c r="E1" s="100"/>
      <c r="F1" s="100"/>
      <c r="G1" s="100"/>
    </row>
    <row r="2" spans="1:7" ht="39" customHeight="1" x14ac:dyDescent="0.3">
      <c r="A2" s="103" t="s">
        <v>30</v>
      </c>
      <c r="B2" s="100"/>
      <c r="C2" s="100"/>
      <c r="D2" s="100"/>
      <c r="E2" s="100"/>
      <c r="F2" s="100"/>
      <c r="G2" s="100"/>
    </row>
    <row r="3" spans="1:7" ht="18.75" x14ac:dyDescent="0.3">
      <c r="A3" s="102" t="str">
        <f>'PLI '!A3:H3</f>
        <v xml:space="preserve">(kèm theo Báo cáo số …..../BC-UBND, ngày 20 tháng 9 năm 2023 của UBND xã Đăk Tơ Lung) </v>
      </c>
      <c r="B3" s="102"/>
      <c r="C3" s="102"/>
      <c r="D3" s="102"/>
      <c r="E3" s="102"/>
      <c r="F3" s="102"/>
      <c r="G3" s="102"/>
    </row>
    <row r="4" spans="1:7" ht="19.5" x14ac:dyDescent="0.35">
      <c r="A4" s="15"/>
      <c r="B4" s="15"/>
      <c r="C4" s="15"/>
      <c r="D4" s="15"/>
      <c r="E4" s="15"/>
      <c r="F4" s="101" t="s">
        <v>21</v>
      </c>
      <c r="G4" s="101"/>
    </row>
    <row r="5" spans="1:7" ht="42.75" x14ac:dyDescent="0.25">
      <c r="A5" s="16" t="s">
        <v>1</v>
      </c>
      <c r="B5" s="16" t="s">
        <v>29</v>
      </c>
      <c r="C5" s="16" t="s">
        <v>51</v>
      </c>
      <c r="D5" s="16" t="s">
        <v>4</v>
      </c>
      <c r="E5" s="16" t="s">
        <v>5</v>
      </c>
      <c r="F5" s="16" t="s">
        <v>6</v>
      </c>
      <c r="G5" s="16" t="s">
        <v>66</v>
      </c>
    </row>
    <row r="6" spans="1:7" s="14" customFormat="1" ht="34.15" customHeight="1" x14ac:dyDescent="0.25">
      <c r="A6" s="32" t="s">
        <v>31</v>
      </c>
      <c r="B6" s="33" t="s">
        <v>32</v>
      </c>
      <c r="C6" s="42">
        <f>C7+C8+C9+C11+C13+C17+C21</f>
        <v>127</v>
      </c>
      <c r="D6" s="23"/>
      <c r="E6" s="23"/>
      <c r="F6" s="23"/>
      <c r="G6" s="23"/>
    </row>
    <row r="7" spans="1:7" ht="57" x14ac:dyDescent="0.25">
      <c r="A7" s="7" t="s">
        <v>8</v>
      </c>
      <c r="B7" s="8" t="s">
        <v>67</v>
      </c>
      <c r="C7" s="28"/>
      <c r="D7" s="17"/>
      <c r="E7" s="17"/>
      <c r="F7" s="17"/>
      <c r="G7" s="17"/>
    </row>
    <row r="8" spans="1:7" ht="31.5" customHeight="1" x14ac:dyDescent="0.25">
      <c r="A8" s="7" t="s">
        <v>17</v>
      </c>
      <c r="B8" s="8" t="s">
        <v>68</v>
      </c>
      <c r="C8" s="28"/>
      <c r="D8" s="17"/>
      <c r="E8" s="17"/>
      <c r="F8" s="17"/>
      <c r="G8" s="17"/>
    </row>
    <row r="9" spans="1:7" ht="37.9" customHeight="1" x14ac:dyDescent="0.25">
      <c r="A9" s="7" t="s">
        <v>35</v>
      </c>
      <c r="B9" s="8" t="s">
        <v>69</v>
      </c>
      <c r="C9" s="43">
        <v>7</v>
      </c>
      <c r="D9" s="17"/>
      <c r="E9" s="17"/>
      <c r="F9" s="17"/>
      <c r="G9" s="17"/>
    </row>
    <row r="10" spans="1:7" ht="64.5" customHeight="1" x14ac:dyDescent="0.25">
      <c r="A10" s="48" t="s">
        <v>12</v>
      </c>
      <c r="B10" s="61" t="s">
        <v>146</v>
      </c>
      <c r="C10" s="28">
        <v>7</v>
      </c>
      <c r="D10" s="61" t="s">
        <v>148</v>
      </c>
      <c r="E10" s="46" t="s">
        <v>145</v>
      </c>
      <c r="F10" s="28">
        <v>100</v>
      </c>
      <c r="G10" s="17"/>
    </row>
    <row r="11" spans="1:7" ht="28.5" x14ac:dyDescent="0.25">
      <c r="A11" s="7" t="s">
        <v>37</v>
      </c>
      <c r="B11" s="8" t="s">
        <v>70</v>
      </c>
      <c r="C11" s="28"/>
      <c r="D11" s="17"/>
      <c r="E11" s="17"/>
      <c r="F11" s="28"/>
      <c r="G11" s="17"/>
    </row>
    <row r="12" spans="1:7" x14ac:dyDescent="0.25">
      <c r="A12" s="18" t="s">
        <v>12</v>
      </c>
      <c r="B12" s="17" t="s">
        <v>13</v>
      </c>
      <c r="C12" s="28"/>
      <c r="D12" s="17"/>
      <c r="E12" s="17"/>
      <c r="F12" s="28"/>
      <c r="G12" s="17"/>
    </row>
    <row r="13" spans="1:7" ht="42.75" x14ac:dyDescent="0.25">
      <c r="A13" s="7" t="s">
        <v>39</v>
      </c>
      <c r="B13" s="8" t="s">
        <v>71</v>
      </c>
      <c r="C13" s="43">
        <v>5</v>
      </c>
      <c r="D13" s="17"/>
      <c r="E13" s="17"/>
      <c r="F13" s="28"/>
      <c r="G13" s="17"/>
    </row>
    <row r="14" spans="1:7" ht="60" x14ac:dyDescent="0.25">
      <c r="A14" s="48" t="s">
        <v>12</v>
      </c>
      <c r="B14" s="81" t="s">
        <v>141</v>
      </c>
      <c r="C14" s="28">
        <v>5</v>
      </c>
      <c r="D14" s="81" t="s">
        <v>147</v>
      </c>
      <c r="E14" s="46" t="s">
        <v>145</v>
      </c>
      <c r="F14" s="28">
        <v>100</v>
      </c>
      <c r="G14" s="17"/>
    </row>
    <row r="15" spans="1:7" ht="42.75" x14ac:dyDescent="0.25">
      <c r="A15" s="7" t="s">
        <v>56</v>
      </c>
      <c r="B15" s="8" t="s">
        <v>72</v>
      </c>
      <c r="C15" s="28"/>
      <c r="D15" s="17"/>
      <c r="E15" s="17"/>
      <c r="F15" s="28"/>
      <c r="G15" s="17"/>
    </row>
    <row r="16" spans="1:7" x14ac:dyDescent="0.25">
      <c r="A16" s="18" t="s">
        <v>12</v>
      </c>
      <c r="B16" s="17" t="s">
        <v>13</v>
      </c>
      <c r="C16" s="28"/>
      <c r="D16" s="17"/>
      <c r="E16" s="17"/>
      <c r="F16" s="28"/>
      <c r="G16" s="17"/>
    </row>
    <row r="17" spans="1:7" x14ac:dyDescent="0.25">
      <c r="A17" s="24" t="s">
        <v>64</v>
      </c>
      <c r="B17" s="25" t="s">
        <v>73</v>
      </c>
      <c r="C17" s="43">
        <v>15</v>
      </c>
      <c r="D17" s="17"/>
      <c r="E17" s="17"/>
      <c r="F17" s="28"/>
      <c r="G17" s="17"/>
    </row>
    <row r="18" spans="1:7" x14ac:dyDescent="0.25">
      <c r="A18" s="18" t="s">
        <v>12</v>
      </c>
      <c r="B18" s="17" t="s">
        <v>144</v>
      </c>
      <c r="C18" s="28">
        <v>15</v>
      </c>
      <c r="D18" s="17"/>
      <c r="E18" s="17" t="s">
        <v>138</v>
      </c>
      <c r="F18" s="28">
        <v>100</v>
      </c>
      <c r="G18" s="17"/>
    </row>
    <row r="19" spans="1:7" ht="42.75" x14ac:dyDescent="0.25">
      <c r="A19" s="7" t="s">
        <v>58</v>
      </c>
      <c r="B19" s="8" t="s">
        <v>75</v>
      </c>
      <c r="C19" s="28"/>
      <c r="D19" s="17"/>
      <c r="E19" s="17"/>
      <c r="F19" s="28"/>
      <c r="G19" s="17"/>
    </row>
    <row r="20" spans="1:7" ht="42.75" x14ac:dyDescent="0.25">
      <c r="A20" s="7" t="s">
        <v>60</v>
      </c>
      <c r="B20" s="8" t="s">
        <v>74</v>
      </c>
      <c r="C20" s="28"/>
      <c r="D20" s="17"/>
      <c r="E20" s="17"/>
      <c r="F20" s="28"/>
      <c r="G20" s="17"/>
    </row>
    <row r="21" spans="1:7" ht="42.75" x14ac:dyDescent="0.25">
      <c r="A21" s="7" t="s">
        <v>62</v>
      </c>
      <c r="B21" s="8" t="s">
        <v>76</v>
      </c>
      <c r="C21" s="43">
        <v>100</v>
      </c>
      <c r="D21" s="17"/>
      <c r="E21" s="17"/>
      <c r="F21" s="28"/>
      <c r="G21" s="17"/>
    </row>
    <row r="22" spans="1:7" ht="30" x14ac:dyDescent="0.25">
      <c r="A22" s="18" t="s">
        <v>12</v>
      </c>
      <c r="B22" s="81" t="s">
        <v>142</v>
      </c>
      <c r="C22" s="28">
        <v>100</v>
      </c>
      <c r="D22" s="50" t="s">
        <v>156</v>
      </c>
      <c r="E22" s="31" t="s">
        <v>138</v>
      </c>
      <c r="F22" s="47">
        <v>100</v>
      </c>
      <c r="G22" s="17"/>
    </row>
    <row r="23" spans="1:7" ht="18.75" customHeight="1" x14ac:dyDescent="0.25">
      <c r="A23" s="7" t="s">
        <v>77</v>
      </c>
      <c r="B23" s="8" t="s">
        <v>78</v>
      </c>
      <c r="C23" s="43">
        <v>20</v>
      </c>
      <c r="D23" s="17"/>
      <c r="E23" s="17"/>
      <c r="F23" s="17"/>
      <c r="G23" s="17"/>
    </row>
    <row r="24" spans="1:7" ht="29.25" customHeight="1" x14ac:dyDescent="0.25">
      <c r="A24" s="18" t="s">
        <v>12</v>
      </c>
      <c r="B24" s="85" t="s">
        <v>157</v>
      </c>
      <c r="C24" s="28">
        <v>20</v>
      </c>
      <c r="D24" s="17"/>
      <c r="E24" s="31" t="s">
        <v>138</v>
      </c>
      <c r="F24" s="83">
        <v>100</v>
      </c>
      <c r="G24" s="17"/>
    </row>
    <row r="25" spans="1:7" s="14" customFormat="1" ht="51.75" customHeight="1" x14ac:dyDescent="0.25">
      <c r="A25" s="9" t="s">
        <v>41</v>
      </c>
      <c r="B25" s="10" t="s">
        <v>42</v>
      </c>
      <c r="C25" s="44">
        <f>C26+C28+C31+C33+C36</f>
        <v>886</v>
      </c>
      <c r="D25" s="23"/>
      <c r="E25" s="23"/>
      <c r="F25" s="23"/>
      <c r="G25" s="23"/>
    </row>
    <row r="26" spans="1:7" ht="40.9" customHeight="1" x14ac:dyDescent="0.25">
      <c r="A26" s="7" t="s">
        <v>8</v>
      </c>
      <c r="B26" s="8" t="s">
        <v>43</v>
      </c>
      <c r="C26" s="43">
        <f>C27</f>
        <v>474</v>
      </c>
      <c r="D26" s="17"/>
      <c r="E26" s="17"/>
      <c r="F26" s="17"/>
      <c r="G26" s="17"/>
    </row>
    <row r="27" spans="1:7" ht="47.25" customHeight="1" x14ac:dyDescent="0.25">
      <c r="A27" s="30">
        <v>1</v>
      </c>
      <c r="B27" s="79" t="s">
        <v>103</v>
      </c>
      <c r="C27" s="47">
        <v>474</v>
      </c>
      <c r="D27" s="82" t="s">
        <v>167</v>
      </c>
      <c r="E27" s="31" t="s">
        <v>143</v>
      </c>
      <c r="F27" s="28">
        <v>100</v>
      </c>
      <c r="G27" s="17"/>
    </row>
    <row r="28" spans="1:7" ht="34.5" customHeight="1" x14ac:dyDescent="0.25">
      <c r="A28" s="7" t="s">
        <v>17</v>
      </c>
      <c r="B28" s="8" t="s">
        <v>44</v>
      </c>
      <c r="C28" s="43">
        <f>C29+C30</f>
        <v>274</v>
      </c>
      <c r="D28" s="17"/>
      <c r="E28" s="17"/>
      <c r="F28" s="28"/>
      <c r="G28" s="17"/>
    </row>
    <row r="29" spans="1:7" ht="48.75" customHeight="1" x14ac:dyDescent="0.25">
      <c r="A29" s="30">
        <v>1</v>
      </c>
      <c r="B29" s="31" t="s">
        <v>104</v>
      </c>
      <c r="C29" s="47">
        <v>201</v>
      </c>
      <c r="D29" s="50" t="s">
        <v>167</v>
      </c>
      <c r="E29" s="31" t="s">
        <v>143</v>
      </c>
      <c r="F29" s="28">
        <v>100</v>
      </c>
      <c r="G29" s="17"/>
    </row>
    <row r="30" spans="1:7" ht="52.5" customHeight="1" x14ac:dyDescent="0.25">
      <c r="A30" s="30">
        <v>2</v>
      </c>
      <c r="B30" s="31" t="s">
        <v>105</v>
      </c>
      <c r="C30" s="47">
        <v>73</v>
      </c>
      <c r="D30" s="49" t="s">
        <v>163</v>
      </c>
      <c r="E30" s="31" t="s">
        <v>138</v>
      </c>
      <c r="F30" s="28">
        <v>100</v>
      </c>
      <c r="G30" s="17"/>
    </row>
    <row r="31" spans="1:7" ht="33" customHeight="1" x14ac:dyDescent="0.25">
      <c r="A31" s="7" t="s">
        <v>35</v>
      </c>
      <c r="B31" s="8" t="s">
        <v>45</v>
      </c>
      <c r="C31" s="43">
        <f>C32</f>
        <v>51</v>
      </c>
      <c r="D31" s="17"/>
      <c r="E31" s="17"/>
      <c r="F31" s="28"/>
      <c r="G31" s="17"/>
    </row>
    <row r="32" spans="1:7" ht="52.5" customHeight="1" x14ac:dyDescent="0.25">
      <c r="A32" s="30">
        <v>1</v>
      </c>
      <c r="B32" s="50" t="s">
        <v>106</v>
      </c>
      <c r="C32" s="47">
        <v>51</v>
      </c>
      <c r="D32" s="50" t="s">
        <v>134</v>
      </c>
      <c r="E32" s="31" t="s">
        <v>145</v>
      </c>
      <c r="F32" s="47">
        <v>100</v>
      </c>
      <c r="G32" s="17"/>
    </row>
    <row r="33" spans="1:7" ht="28.5" x14ac:dyDescent="0.25">
      <c r="A33" s="7" t="s">
        <v>37</v>
      </c>
      <c r="B33" s="8" t="s">
        <v>46</v>
      </c>
      <c r="C33" s="45">
        <f>C34+C35</f>
        <v>40</v>
      </c>
      <c r="D33" s="17"/>
      <c r="E33" s="17"/>
      <c r="F33" s="28"/>
      <c r="G33" s="17"/>
    </row>
    <row r="34" spans="1:7" x14ac:dyDescent="0.25">
      <c r="A34" s="30">
        <v>1</v>
      </c>
      <c r="B34" s="51" t="s">
        <v>107</v>
      </c>
      <c r="C34" s="52">
        <v>28</v>
      </c>
      <c r="D34" s="17"/>
      <c r="E34" s="17"/>
      <c r="F34" s="28"/>
      <c r="G34" s="17"/>
    </row>
    <row r="35" spans="1:7" ht="30" x14ac:dyDescent="0.25">
      <c r="A35" s="30">
        <v>2</v>
      </c>
      <c r="B35" s="51" t="s">
        <v>108</v>
      </c>
      <c r="C35" s="52">
        <v>12</v>
      </c>
      <c r="D35" s="50" t="s">
        <v>137</v>
      </c>
      <c r="E35" s="31" t="s">
        <v>135</v>
      </c>
      <c r="F35" s="47">
        <v>100</v>
      </c>
      <c r="G35" s="29"/>
    </row>
    <row r="36" spans="1:7" ht="28.5" x14ac:dyDescent="0.25">
      <c r="A36" s="7" t="s">
        <v>39</v>
      </c>
      <c r="B36" s="8" t="s">
        <v>48</v>
      </c>
      <c r="C36" s="45">
        <f>C37+C38</f>
        <v>47</v>
      </c>
      <c r="D36" s="17"/>
      <c r="E36" s="17"/>
      <c r="F36" s="28"/>
      <c r="G36" s="17"/>
    </row>
    <row r="37" spans="1:7" ht="46.5" customHeight="1" x14ac:dyDescent="0.25">
      <c r="A37" s="53" t="s">
        <v>12</v>
      </c>
      <c r="B37" s="51" t="s">
        <v>109</v>
      </c>
      <c r="C37" s="52">
        <v>31</v>
      </c>
      <c r="D37" s="80" t="s">
        <v>139</v>
      </c>
      <c r="E37" s="31" t="s">
        <v>135</v>
      </c>
      <c r="F37" s="28">
        <v>100</v>
      </c>
      <c r="G37" s="17"/>
    </row>
    <row r="38" spans="1:7" ht="63.75" customHeight="1" x14ac:dyDescent="0.25">
      <c r="A38" s="53" t="s">
        <v>12</v>
      </c>
      <c r="B38" s="51" t="s">
        <v>110</v>
      </c>
      <c r="C38" s="52">
        <v>16</v>
      </c>
      <c r="D38" s="50" t="s">
        <v>140</v>
      </c>
      <c r="E38" s="31" t="s">
        <v>138</v>
      </c>
      <c r="F38" s="28">
        <v>100</v>
      </c>
      <c r="G38" s="17"/>
    </row>
    <row r="39" spans="1:7" ht="42.75" x14ac:dyDescent="0.25">
      <c r="A39" s="11" t="s">
        <v>49</v>
      </c>
      <c r="B39" s="12" t="s">
        <v>50</v>
      </c>
      <c r="C39" s="45">
        <f>C40+C42+C44</f>
        <v>759</v>
      </c>
      <c r="D39" s="17"/>
      <c r="E39" s="17"/>
      <c r="F39" s="28"/>
      <c r="G39" s="17"/>
    </row>
    <row r="40" spans="1:7" ht="45.75" customHeight="1" x14ac:dyDescent="0.25">
      <c r="A40" s="7" t="s">
        <v>8</v>
      </c>
      <c r="B40" s="8" t="s">
        <v>52</v>
      </c>
      <c r="C40" s="43">
        <f>C41</f>
        <v>80</v>
      </c>
      <c r="D40" s="17"/>
      <c r="E40" s="17"/>
      <c r="F40" s="28"/>
      <c r="G40" s="17"/>
    </row>
    <row r="41" spans="1:7" ht="45" customHeight="1" x14ac:dyDescent="0.25">
      <c r="A41" s="48" t="s">
        <v>12</v>
      </c>
      <c r="B41" s="61" t="s">
        <v>111</v>
      </c>
      <c r="C41" s="28">
        <v>80</v>
      </c>
      <c r="D41" s="50" t="s">
        <v>153</v>
      </c>
      <c r="E41" s="31" t="s">
        <v>135</v>
      </c>
      <c r="F41" s="28">
        <v>100</v>
      </c>
      <c r="G41" s="17"/>
    </row>
    <row r="42" spans="1:7" ht="42.75" x14ac:dyDescent="0.25">
      <c r="A42" s="7" t="s">
        <v>17</v>
      </c>
      <c r="B42" s="8" t="s">
        <v>53</v>
      </c>
      <c r="C42" s="43">
        <f>C43</f>
        <v>470</v>
      </c>
      <c r="D42" s="17"/>
      <c r="E42" s="17"/>
      <c r="F42" s="28"/>
      <c r="G42" s="17"/>
    </row>
    <row r="43" spans="1:7" ht="51" customHeight="1" x14ac:dyDescent="0.25">
      <c r="A43" s="18">
        <v>1</v>
      </c>
      <c r="B43" s="46" t="s">
        <v>103</v>
      </c>
      <c r="C43" s="28">
        <v>470</v>
      </c>
      <c r="D43" s="49" t="s">
        <v>167</v>
      </c>
      <c r="E43" s="31" t="s">
        <v>143</v>
      </c>
      <c r="F43" s="28">
        <v>100</v>
      </c>
      <c r="G43" s="17"/>
    </row>
    <row r="44" spans="1:7" ht="57" x14ac:dyDescent="0.25">
      <c r="A44" s="7" t="s">
        <v>35</v>
      </c>
      <c r="B44" s="8" t="s">
        <v>54</v>
      </c>
      <c r="C44" s="45">
        <f>C45</f>
        <v>209</v>
      </c>
      <c r="D44" s="17"/>
      <c r="E44" s="17"/>
      <c r="F44" s="28"/>
      <c r="G44" s="17"/>
    </row>
    <row r="45" spans="1:7" ht="120" x14ac:dyDescent="0.25">
      <c r="A45" s="48" t="s">
        <v>12</v>
      </c>
      <c r="B45" s="54" t="s">
        <v>112</v>
      </c>
      <c r="C45" s="55">
        <v>209</v>
      </c>
      <c r="D45" s="50" t="s">
        <v>160</v>
      </c>
      <c r="E45" s="31" t="s">
        <v>138</v>
      </c>
      <c r="F45" s="28">
        <v>100</v>
      </c>
      <c r="G45" s="17"/>
    </row>
    <row r="46" spans="1:7" ht="28.5" x14ac:dyDescent="0.25">
      <c r="A46" s="7" t="s">
        <v>37</v>
      </c>
      <c r="B46" s="13" t="s">
        <v>55</v>
      </c>
      <c r="C46" s="28"/>
      <c r="D46" s="17"/>
      <c r="E46" s="17"/>
      <c r="F46" s="17"/>
      <c r="G46" s="17"/>
    </row>
    <row r="47" spans="1:7" ht="42.75" x14ac:dyDescent="0.25">
      <c r="A47" s="7" t="s">
        <v>39</v>
      </c>
      <c r="B47" s="13" t="s">
        <v>57</v>
      </c>
      <c r="C47" s="28"/>
      <c r="D47" s="17"/>
      <c r="E47" s="17"/>
      <c r="F47" s="17"/>
      <c r="G47" s="17"/>
    </row>
    <row r="48" spans="1:7" x14ac:dyDescent="0.25">
      <c r="A48" s="18" t="s">
        <v>12</v>
      </c>
      <c r="B48" s="17" t="s">
        <v>47</v>
      </c>
      <c r="C48" s="28"/>
      <c r="D48" s="17"/>
      <c r="E48" s="17"/>
      <c r="F48" s="17"/>
      <c r="G48" s="17"/>
    </row>
    <row r="49" spans="1:7" ht="28.5" x14ac:dyDescent="0.25">
      <c r="A49" s="7" t="s">
        <v>56</v>
      </c>
      <c r="B49" s="13" t="s">
        <v>59</v>
      </c>
      <c r="C49" s="28"/>
      <c r="D49" s="17"/>
      <c r="E49" s="17"/>
      <c r="F49" s="17"/>
      <c r="G49" s="17"/>
    </row>
    <row r="50" spans="1:7" ht="28.5" x14ac:dyDescent="0.25">
      <c r="A50" s="7" t="s">
        <v>64</v>
      </c>
      <c r="B50" s="13" t="s">
        <v>61</v>
      </c>
      <c r="C50" s="28"/>
      <c r="D50" s="17"/>
      <c r="E50" s="17"/>
      <c r="F50" s="17"/>
      <c r="G50" s="17"/>
    </row>
    <row r="51" spans="1:7" ht="42.75" x14ac:dyDescent="0.25">
      <c r="A51" s="7" t="s">
        <v>58</v>
      </c>
      <c r="B51" s="13" t="s">
        <v>63</v>
      </c>
      <c r="C51" s="28"/>
      <c r="D51" s="17"/>
      <c r="E51" s="17"/>
      <c r="F51" s="17"/>
      <c r="G51" s="17"/>
    </row>
  </sheetData>
  <mergeCells count="4">
    <mergeCell ref="A1:G1"/>
    <mergeCell ref="A2:G2"/>
    <mergeCell ref="A3:G3"/>
    <mergeCell ref="F4:G4"/>
  </mergeCells>
  <pageMargins left="0.7" right="0.21" top="0.49" bottom="0.42" header="0.51" footer="0.3"/>
  <pageSetup paperSize="9" scale="7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37" zoomScaleNormal="100" zoomScaleSheetLayoutView="100" workbookViewId="0">
      <selection activeCell="D38" sqref="D38"/>
    </sheetView>
  </sheetViews>
  <sheetFormatPr defaultRowHeight="15" x14ac:dyDescent="0.25"/>
  <cols>
    <col min="1" max="1" width="5.7109375" customWidth="1"/>
    <col min="2" max="2" width="50.7109375" customWidth="1"/>
    <col min="3" max="3" width="23.85546875" customWidth="1"/>
    <col min="4" max="4" width="27.5703125" customWidth="1"/>
    <col min="5" max="5" width="15.28515625" customWidth="1"/>
    <col min="6" max="6" width="14.140625" customWidth="1"/>
    <col min="7" max="7" width="24.85546875" customWidth="1"/>
  </cols>
  <sheetData>
    <row r="1" spans="1:7" ht="18.75" x14ac:dyDescent="0.3">
      <c r="A1" s="100" t="s">
        <v>28</v>
      </c>
      <c r="B1" s="100"/>
      <c r="C1" s="100"/>
      <c r="D1" s="100"/>
      <c r="E1" s="100"/>
      <c r="F1" s="100"/>
      <c r="G1" s="100"/>
    </row>
    <row r="2" spans="1:7" ht="44.25" customHeight="1" x14ac:dyDescent="0.3">
      <c r="A2" s="103" t="s">
        <v>79</v>
      </c>
      <c r="B2" s="100"/>
      <c r="C2" s="100"/>
      <c r="D2" s="100"/>
      <c r="E2" s="100"/>
      <c r="F2" s="100"/>
      <c r="G2" s="100"/>
    </row>
    <row r="3" spans="1:7" ht="18.75" x14ac:dyDescent="0.3">
      <c r="A3" s="102" t="str">
        <f>'PLI '!A3:H3</f>
        <v xml:space="preserve">(kèm theo Báo cáo số …..../BC-UBND, ngày 20 tháng 9 năm 2023 của UBND xã Đăk Tơ Lung) </v>
      </c>
      <c r="B3" s="102"/>
      <c r="C3" s="102"/>
      <c r="D3" s="102"/>
      <c r="E3" s="102"/>
      <c r="F3" s="102"/>
      <c r="G3" s="102"/>
    </row>
    <row r="4" spans="1:7" ht="19.5" x14ac:dyDescent="0.35">
      <c r="A4" s="15"/>
      <c r="B4" s="15"/>
      <c r="C4" s="15"/>
      <c r="D4" s="15"/>
      <c r="E4" s="15"/>
      <c r="F4" s="101" t="s">
        <v>21</v>
      </c>
      <c r="G4" s="101"/>
    </row>
    <row r="5" spans="1:7" ht="42.75" x14ac:dyDescent="0.25">
      <c r="A5" s="16" t="s">
        <v>1</v>
      </c>
      <c r="B5" s="16" t="s">
        <v>29</v>
      </c>
      <c r="C5" s="86" t="s">
        <v>65</v>
      </c>
      <c r="D5" s="16" t="s">
        <v>4</v>
      </c>
      <c r="E5" s="16" t="s">
        <v>5</v>
      </c>
      <c r="F5" s="16" t="s">
        <v>6</v>
      </c>
      <c r="G5" s="16" t="s">
        <v>66</v>
      </c>
    </row>
    <row r="6" spans="1:7" s="14" customFormat="1" ht="34.15" customHeight="1" x14ac:dyDescent="0.25">
      <c r="A6" s="32" t="s">
        <v>31</v>
      </c>
      <c r="B6" s="33" t="s">
        <v>32</v>
      </c>
      <c r="C6" s="87">
        <f>C9+C11+C14</f>
        <v>120</v>
      </c>
      <c r="D6" s="23"/>
      <c r="E6" s="23"/>
      <c r="F6" s="23"/>
      <c r="G6" s="23"/>
    </row>
    <row r="7" spans="1:7" ht="39.75" customHeight="1" x14ac:dyDescent="0.25">
      <c r="A7" s="7" t="s">
        <v>8</v>
      </c>
      <c r="B7" s="8" t="s">
        <v>33</v>
      </c>
      <c r="C7" s="46"/>
      <c r="D7" s="17"/>
      <c r="E7" s="17"/>
      <c r="F7" s="17"/>
      <c r="G7" s="17"/>
    </row>
    <row r="8" spans="1:7" ht="28.5" x14ac:dyDescent="0.25">
      <c r="A8" s="7" t="s">
        <v>17</v>
      </c>
      <c r="B8" s="8" t="s">
        <v>34</v>
      </c>
      <c r="C8" s="46"/>
      <c r="D8" s="17"/>
      <c r="E8" s="17"/>
      <c r="F8" s="17"/>
      <c r="G8" s="17"/>
    </row>
    <row r="9" spans="1:7" ht="67.5" customHeight="1" x14ac:dyDescent="0.25">
      <c r="A9" s="7" t="s">
        <v>35</v>
      </c>
      <c r="B9" s="8" t="s">
        <v>36</v>
      </c>
      <c r="C9" s="88">
        <f>C10</f>
        <v>75</v>
      </c>
      <c r="D9" s="17"/>
      <c r="E9" s="17"/>
      <c r="F9" s="17"/>
      <c r="G9" s="17"/>
    </row>
    <row r="10" spans="1:7" ht="30" x14ac:dyDescent="0.25">
      <c r="A10" s="30" t="s">
        <v>12</v>
      </c>
      <c r="B10" s="50" t="s">
        <v>130</v>
      </c>
      <c r="C10" s="31">
        <v>75</v>
      </c>
      <c r="D10" s="49" t="s">
        <v>149</v>
      </c>
      <c r="E10" s="31" t="s">
        <v>133</v>
      </c>
      <c r="F10" s="47">
        <v>100</v>
      </c>
      <c r="G10" s="17"/>
    </row>
    <row r="11" spans="1:7" ht="28.5" x14ac:dyDescent="0.25">
      <c r="A11" s="7" t="s">
        <v>37</v>
      </c>
      <c r="B11" s="8" t="s">
        <v>113</v>
      </c>
      <c r="C11" s="88">
        <f>C12</f>
        <v>15</v>
      </c>
      <c r="D11" s="17"/>
      <c r="E11" s="17"/>
      <c r="F11" s="17"/>
      <c r="G11" s="17"/>
    </row>
    <row r="12" spans="1:7" ht="60" x14ac:dyDescent="0.25">
      <c r="A12" s="30" t="s">
        <v>12</v>
      </c>
      <c r="B12" s="50" t="s">
        <v>114</v>
      </c>
      <c r="C12" s="31">
        <v>15</v>
      </c>
      <c r="D12" s="50" t="s">
        <v>161</v>
      </c>
      <c r="E12" s="31" t="s">
        <v>133</v>
      </c>
      <c r="F12" s="28">
        <v>100</v>
      </c>
      <c r="G12" s="17"/>
    </row>
    <row r="13" spans="1:7" ht="28.5" x14ac:dyDescent="0.25">
      <c r="A13" s="7" t="s">
        <v>37</v>
      </c>
      <c r="B13" s="8" t="s">
        <v>38</v>
      </c>
      <c r="C13" s="46"/>
      <c r="D13" s="17"/>
      <c r="E13" s="17"/>
      <c r="F13" s="17"/>
      <c r="G13" s="17"/>
    </row>
    <row r="14" spans="1:7" ht="32.25" customHeight="1" x14ac:dyDescent="0.25">
      <c r="A14" s="7" t="s">
        <v>39</v>
      </c>
      <c r="B14" s="8" t="s">
        <v>40</v>
      </c>
      <c r="C14" s="88">
        <f>C15</f>
        <v>30</v>
      </c>
      <c r="D14" s="17"/>
      <c r="E14" s="17"/>
      <c r="F14" s="17"/>
      <c r="G14" s="17"/>
    </row>
    <row r="15" spans="1:7" ht="45" x14ac:dyDescent="0.25">
      <c r="A15" s="30" t="s">
        <v>12</v>
      </c>
      <c r="B15" s="50" t="s">
        <v>142</v>
      </c>
      <c r="C15" s="31">
        <v>30</v>
      </c>
      <c r="D15" s="50" t="s">
        <v>162</v>
      </c>
      <c r="E15" s="31" t="s">
        <v>143</v>
      </c>
      <c r="F15" s="28">
        <v>100</v>
      </c>
      <c r="G15" s="17"/>
    </row>
    <row r="16" spans="1:7" s="14" customFormat="1" ht="47.25" customHeight="1" x14ac:dyDescent="0.25">
      <c r="A16" s="9" t="s">
        <v>41</v>
      </c>
      <c r="B16" s="10" t="s">
        <v>42</v>
      </c>
      <c r="C16" s="89">
        <f>C17+C19+C21+C23+C26</f>
        <v>327.40000000000003</v>
      </c>
      <c r="D16" s="23"/>
      <c r="E16" s="23"/>
      <c r="F16" s="23"/>
      <c r="G16" s="23"/>
    </row>
    <row r="17" spans="1:7" ht="40.9" customHeight="1" x14ac:dyDescent="0.25">
      <c r="A17" s="7" t="s">
        <v>8</v>
      </c>
      <c r="B17" s="8" t="s">
        <v>43</v>
      </c>
      <c r="C17" s="90">
        <f>C18</f>
        <v>188.3</v>
      </c>
      <c r="D17" s="17"/>
      <c r="E17" s="17"/>
      <c r="F17" s="17"/>
      <c r="G17" s="17"/>
    </row>
    <row r="18" spans="1:7" s="56" customFormat="1" ht="80.25" customHeight="1" x14ac:dyDescent="0.25">
      <c r="A18" s="30">
        <v>1</v>
      </c>
      <c r="B18" s="31" t="s">
        <v>115</v>
      </c>
      <c r="C18" s="91">
        <v>188.3</v>
      </c>
      <c r="D18" s="50" t="s">
        <v>167</v>
      </c>
      <c r="E18" s="31" t="s">
        <v>143</v>
      </c>
      <c r="F18" s="31"/>
      <c r="G18" s="31"/>
    </row>
    <row r="19" spans="1:7" ht="31.5" customHeight="1" x14ac:dyDescent="0.25">
      <c r="A19" s="7" t="s">
        <v>17</v>
      </c>
      <c r="B19" s="8" t="s">
        <v>44</v>
      </c>
      <c r="C19" s="90">
        <f>C20</f>
        <v>78.2</v>
      </c>
      <c r="D19" s="17"/>
      <c r="E19" s="17"/>
      <c r="F19" s="17"/>
      <c r="G19" s="17"/>
    </row>
    <row r="20" spans="1:7" ht="64.5" customHeight="1" x14ac:dyDescent="0.25">
      <c r="A20" s="30">
        <v>1</v>
      </c>
      <c r="B20" s="31" t="s">
        <v>115</v>
      </c>
      <c r="C20" s="91">
        <v>78.2</v>
      </c>
      <c r="D20" s="50" t="s">
        <v>167</v>
      </c>
      <c r="E20" s="31" t="s">
        <v>143</v>
      </c>
      <c r="F20" s="17"/>
      <c r="G20" s="17"/>
    </row>
    <row r="21" spans="1:7" ht="33" customHeight="1" x14ac:dyDescent="0.25">
      <c r="A21" s="7" t="s">
        <v>35</v>
      </c>
      <c r="B21" s="8" t="s">
        <v>45</v>
      </c>
      <c r="C21" s="90">
        <f>C22</f>
        <v>26.1</v>
      </c>
      <c r="D21" s="17"/>
      <c r="E21" s="17"/>
      <c r="F21" s="17"/>
      <c r="G21" s="17"/>
    </row>
    <row r="22" spans="1:7" ht="30.75" customHeight="1" x14ac:dyDescent="0.25">
      <c r="A22" s="34">
        <v>1</v>
      </c>
      <c r="B22" s="35" t="s">
        <v>106</v>
      </c>
      <c r="C22" s="91">
        <v>26.1</v>
      </c>
      <c r="D22" s="31" t="s">
        <v>150</v>
      </c>
      <c r="E22" s="31" t="s">
        <v>151</v>
      </c>
      <c r="F22" s="84">
        <f>26.069/C22*100</f>
        <v>99.881226053639836</v>
      </c>
      <c r="G22" s="17"/>
    </row>
    <row r="23" spans="1:7" ht="28.5" x14ac:dyDescent="0.25">
      <c r="A23" s="7" t="s">
        <v>37</v>
      </c>
      <c r="B23" s="8" t="s">
        <v>46</v>
      </c>
      <c r="C23" s="90">
        <f>C24+C25</f>
        <v>5</v>
      </c>
      <c r="D23" s="17"/>
      <c r="E23" s="17"/>
      <c r="F23" s="17"/>
      <c r="G23" s="17"/>
    </row>
    <row r="24" spans="1:7" x14ac:dyDescent="0.25">
      <c r="A24" s="34">
        <v>1</v>
      </c>
      <c r="B24" s="35" t="s">
        <v>107</v>
      </c>
      <c r="C24" s="91">
        <v>2.4</v>
      </c>
      <c r="D24" s="31" t="s">
        <v>150</v>
      </c>
      <c r="E24" s="31" t="s">
        <v>151</v>
      </c>
      <c r="F24" s="84">
        <f>2.28/C24*100</f>
        <v>95</v>
      </c>
      <c r="G24" s="17"/>
    </row>
    <row r="25" spans="1:7" x14ac:dyDescent="0.25">
      <c r="A25" s="34">
        <v>2</v>
      </c>
      <c r="B25" s="35" t="s">
        <v>108</v>
      </c>
      <c r="C25" s="91">
        <v>2.6</v>
      </c>
      <c r="D25" s="50" t="s">
        <v>152</v>
      </c>
      <c r="E25" s="31" t="s">
        <v>133</v>
      </c>
      <c r="F25" s="47">
        <v>100</v>
      </c>
      <c r="G25" s="17"/>
    </row>
    <row r="26" spans="1:7" ht="28.5" x14ac:dyDescent="0.25">
      <c r="A26" s="7" t="s">
        <v>39</v>
      </c>
      <c r="B26" s="8" t="s">
        <v>48</v>
      </c>
      <c r="C26" s="90">
        <f>C27+C28</f>
        <v>29.8</v>
      </c>
      <c r="D26" s="17"/>
      <c r="E26" s="17"/>
      <c r="F26" s="47"/>
      <c r="G26" s="17"/>
    </row>
    <row r="27" spans="1:7" ht="30" x14ac:dyDescent="0.25">
      <c r="A27" s="34">
        <v>1</v>
      </c>
      <c r="B27" s="35" t="s">
        <v>109</v>
      </c>
      <c r="C27" s="91">
        <v>19.5</v>
      </c>
      <c r="D27" s="50" t="s">
        <v>152</v>
      </c>
      <c r="E27" s="31" t="s">
        <v>133</v>
      </c>
      <c r="F27" s="82">
        <v>100</v>
      </c>
      <c r="G27" s="17"/>
    </row>
    <row r="28" spans="1:7" ht="37.5" customHeight="1" x14ac:dyDescent="0.25">
      <c r="A28" s="34">
        <v>2</v>
      </c>
      <c r="B28" s="35" t="s">
        <v>110</v>
      </c>
      <c r="C28" s="91">
        <v>10.3</v>
      </c>
      <c r="D28" s="50" t="s">
        <v>152</v>
      </c>
      <c r="E28" s="31" t="s">
        <v>133</v>
      </c>
      <c r="F28" s="82">
        <v>100</v>
      </c>
      <c r="G28" s="17"/>
    </row>
    <row r="29" spans="1:7" ht="42.75" x14ac:dyDescent="0.25">
      <c r="A29" s="11" t="s">
        <v>49</v>
      </c>
      <c r="B29" s="12" t="s">
        <v>50</v>
      </c>
      <c r="C29" s="92">
        <f>C30+C33+C39</f>
        <v>1189</v>
      </c>
      <c r="D29" s="17"/>
      <c r="E29" s="17"/>
      <c r="F29" s="17"/>
      <c r="G29" s="17"/>
    </row>
    <row r="30" spans="1:7" ht="28.5" x14ac:dyDescent="0.25">
      <c r="A30" s="7" t="s">
        <v>8</v>
      </c>
      <c r="B30" s="8" t="s">
        <v>52</v>
      </c>
      <c r="C30" s="92">
        <f>C31+C32</f>
        <v>29</v>
      </c>
      <c r="D30" s="17"/>
      <c r="E30" s="17"/>
      <c r="F30" s="17"/>
      <c r="G30" s="17"/>
    </row>
    <row r="31" spans="1:7" ht="28.5" customHeight="1" x14ac:dyDescent="0.25">
      <c r="A31" s="36" t="s">
        <v>116</v>
      </c>
      <c r="B31" s="37" t="s">
        <v>117</v>
      </c>
      <c r="C31" s="93">
        <v>20</v>
      </c>
      <c r="D31" s="104" t="s">
        <v>153</v>
      </c>
      <c r="E31" s="31" t="s">
        <v>135</v>
      </c>
      <c r="F31" s="28">
        <v>100</v>
      </c>
      <c r="G31" s="17"/>
    </row>
    <row r="32" spans="1:7" ht="50.25" customHeight="1" x14ac:dyDescent="0.25">
      <c r="A32" s="38" t="s">
        <v>118</v>
      </c>
      <c r="B32" s="37" t="s">
        <v>119</v>
      </c>
      <c r="C32" s="93">
        <v>9</v>
      </c>
      <c r="D32" s="106"/>
      <c r="E32" s="31" t="s">
        <v>135</v>
      </c>
      <c r="F32" s="28">
        <v>100</v>
      </c>
      <c r="G32" s="17"/>
    </row>
    <row r="33" spans="1:7" ht="42.75" x14ac:dyDescent="0.25">
      <c r="A33" s="7" t="s">
        <v>17</v>
      </c>
      <c r="B33" s="8" t="s">
        <v>53</v>
      </c>
      <c r="C33" s="92">
        <f>C34+C37</f>
        <v>1085</v>
      </c>
      <c r="D33" s="17"/>
      <c r="E33" s="17"/>
      <c r="F33" s="17"/>
      <c r="G33" s="17"/>
    </row>
    <row r="34" spans="1:7" ht="42.75" x14ac:dyDescent="0.25">
      <c r="A34" s="38" t="s">
        <v>120</v>
      </c>
      <c r="B34" s="37" t="s">
        <v>121</v>
      </c>
      <c r="C34" s="93">
        <f>C35+C36</f>
        <v>920</v>
      </c>
      <c r="D34" s="17"/>
      <c r="E34" s="17"/>
      <c r="F34" s="17"/>
      <c r="G34" s="104" t="s">
        <v>164</v>
      </c>
    </row>
    <row r="35" spans="1:7" ht="51" customHeight="1" x14ac:dyDescent="0.25">
      <c r="A35" s="57" t="s">
        <v>122</v>
      </c>
      <c r="B35" s="58" t="s">
        <v>123</v>
      </c>
      <c r="C35" s="94">
        <v>690</v>
      </c>
      <c r="D35" s="17"/>
      <c r="E35" s="17"/>
      <c r="F35" s="17"/>
      <c r="G35" s="105"/>
    </row>
    <row r="36" spans="1:7" ht="45" x14ac:dyDescent="0.25">
      <c r="A36" s="34" t="s">
        <v>122</v>
      </c>
      <c r="B36" s="35" t="s">
        <v>124</v>
      </c>
      <c r="C36" s="94">
        <v>230</v>
      </c>
      <c r="D36" s="17"/>
      <c r="E36" s="17"/>
      <c r="F36" s="17"/>
      <c r="G36" s="106"/>
    </row>
    <row r="37" spans="1:7" ht="57" customHeight="1" x14ac:dyDescent="0.25">
      <c r="A37" s="38" t="s">
        <v>125</v>
      </c>
      <c r="B37" s="37" t="s">
        <v>126</v>
      </c>
      <c r="C37" s="93">
        <v>165</v>
      </c>
      <c r="D37" s="17"/>
      <c r="E37" s="17"/>
      <c r="F37" s="17"/>
      <c r="G37" s="17"/>
    </row>
    <row r="38" spans="1:7" ht="75" customHeight="1" x14ac:dyDescent="0.25">
      <c r="A38" s="40" t="s">
        <v>12</v>
      </c>
      <c r="B38" s="39" t="s">
        <v>127</v>
      </c>
      <c r="C38" s="95">
        <v>165</v>
      </c>
      <c r="D38" s="50" t="s">
        <v>167</v>
      </c>
      <c r="E38" s="31" t="s">
        <v>143</v>
      </c>
      <c r="F38" s="28">
        <v>100</v>
      </c>
      <c r="G38" s="46"/>
    </row>
    <row r="39" spans="1:7" ht="57" x14ac:dyDescent="0.25">
      <c r="A39" s="7" t="s">
        <v>35</v>
      </c>
      <c r="B39" s="8" t="s">
        <v>54</v>
      </c>
      <c r="C39" s="96">
        <f>C40</f>
        <v>75</v>
      </c>
      <c r="D39" s="17"/>
      <c r="E39" s="17"/>
      <c r="F39" s="28"/>
      <c r="G39" s="17"/>
    </row>
    <row r="40" spans="1:7" ht="42.75" x14ac:dyDescent="0.25">
      <c r="A40" s="38" t="s">
        <v>128</v>
      </c>
      <c r="B40" s="41" t="s">
        <v>112</v>
      </c>
      <c r="C40" s="93">
        <f>C41</f>
        <v>75</v>
      </c>
      <c r="D40" s="17"/>
      <c r="E40" s="17"/>
      <c r="F40" s="28"/>
      <c r="G40" s="17"/>
    </row>
    <row r="41" spans="1:7" ht="48.75" customHeight="1" x14ac:dyDescent="0.25">
      <c r="A41" s="59" t="s">
        <v>12</v>
      </c>
      <c r="B41" s="60" t="s">
        <v>129</v>
      </c>
      <c r="C41" s="94">
        <v>75</v>
      </c>
      <c r="D41" s="50" t="s">
        <v>136</v>
      </c>
      <c r="E41" s="31" t="s">
        <v>151</v>
      </c>
      <c r="F41" s="47">
        <v>100</v>
      </c>
      <c r="G41" s="46"/>
    </row>
    <row r="42" spans="1:7" ht="28.5" x14ac:dyDescent="0.25">
      <c r="A42" s="7" t="s">
        <v>37</v>
      </c>
      <c r="B42" s="13" t="s">
        <v>55</v>
      </c>
      <c r="C42" s="46"/>
      <c r="D42" s="17"/>
      <c r="E42" s="17"/>
      <c r="F42" s="17"/>
      <c r="G42" s="17"/>
    </row>
    <row r="43" spans="1:7" x14ac:dyDescent="0.25">
      <c r="A43" s="18" t="s">
        <v>12</v>
      </c>
      <c r="B43" s="17" t="s">
        <v>47</v>
      </c>
      <c r="C43" s="46"/>
      <c r="D43" s="17"/>
      <c r="E43" s="17"/>
      <c r="F43" s="17"/>
      <c r="G43" s="17"/>
    </row>
    <row r="44" spans="1:7" ht="42.75" x14ac:dyDescent="0.25">
      <c r="A44" s="7" t="s">
        <v>39</v>
      </c>
      <c r="B44" s="13" t="s">
        <v>57</v>
      </c>
      <c r="C44" s="46"/>
      <c r="D44" s="17"/>
      <c r="E44" s="17"/>
      <c r="F44" s="17"/>
      <c r="G44" s="17"/>
    </row>
    <row r="45" spans="1:7" ht="28.5" x14ac:dyDescent="0.25">
      <c r="A45" s="7" t="s">
        <v>56</v>
      </c>
      <c r="B45" s="13" t="s">
        <v>59</v>
      </c>
      <c r="C45" s="46"/>
      <c r="D45" s="17"/>
      <c r="E45" s="17"/>
      <c r="F45" s="17"/>
      <c r="G45" s="17"/>
    </row>
    <row r="46" spans="1:7" ht="28.5" x14ac:dyDescent="0.25">
      <c r="A46" s="7" t="s">
        <v>64</v>
      </c>
      <c r="B46" s="13" t="s">
        <v>61</v>
      </c>
      <c r="C46" s="46"/>
      <c r="D46" s="17"/>
      <c r="E46" s="17"/>
      <c r="F46" s="17"/>
      <c r="G46" s="17"/>
    </row>
    <row r="47" spans="1:7" ht="42.75" x14ac:dyDescent="0.25">
      <c r="A47" s="7" t="s">
        <v>58</v>
      </c>
      <c r="B47" s="13" t="s">
        <v>63</v>
      </c>
      <c r="C47" s="46"/>
      <c r="D47" s="17"/>
      <c r="E47" s="17"/>
      <c r="F47" s="17"/>
      <c r="G47" s="17"/>
    </row>
  </sheetData>
  <mergeCells count="6">
    <mergeCell ref="A1:G1"/>
    <mergeCell ref="A2:G2"/>
    <mergeCell ref="A3:G3"/>
    <mergeCell ref="F4:G4"/>
    <mergeCell ref="G34:G36"/>
    <mergeCell ref="D31:D32"/>
  </mergeCells>
  <pageMargins left="0.7" right="0.41" top="0.37" bottom="0.46" header="0.3" footer="0.3"/>
  <pageSetup paperSize="9" scale="82" orientation="landscape" verticalDpi="0"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PLI </vt:lpstr>
      <vt:lpstr>PLII</vt:lpstr>
      <vt:lpstr>PL III</vt:lpstr>
      <vt:lpstr>PL IV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VNN.R9</cp:lastModifiedBy>
  <cp:lastPrinted>2023-09-20T01:45:41Z</cp:lastPrinted>
  <dcterms:created xsi:type="dcterms:W3CDTF">2023-07-26T14:45:38Z</dcterms:created>
  <dcterms:modified xsi:type="dcterms:W3CDTF">2023-09-20T01:45:48Z</dcterms:modified>
</cp:coreProperties>
</file>