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VNPT Plugin\c9e3b2ed-37cc-481d-b3d8-5092aa71a2a2\"/>
    </mc:Choice>
  </mc:AlternateContent>
  <bookViews>
    <workbookView xWindow="0" yWindow="0" windowWidth="15600" windowHeight="8460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4" i="1"/>
  <c r="F10" i="1"/>
  <c r="F7" i="1"/>
  <c r="F6" i="1"/>
  <c r="F5" i="1"/>
  <c r="F19" i="1" l="1"/>
  <c r="F20" i="1"/>
  <c r="F18" i="1"/>
  <c r="F17" i="1"/>
  <c r="E19" i="1"/>
  <c r="E20" i="1"/>
  <c r="F16" i="1"/>
  <c r="E16" i="1" l="1"/>
  <c r="E18" i="1" l="1"/>
  <c r="E17" i="1"/>
</calcChain>
</file>

<file path=xl/sharedStrings.xml><?xml version="1.0" encoding="utf-8"?>
<sst xmlns="http://schemas.openxmlformats.org/spreadsheetml/2006/main" count="57" uniqueCount="39">
  <si>
    <t>CỘNG HÒA XÃ HỘI CHỦ NGHĨA VIỆT NAM
Độc lập - Tự do - Hạnh phúc</t>
  </si>
  <si>
    <t>STT</t>
  </si>
  <si>
    <t>TÊN CÔNG TRÌNH</t>
  </si>
  <si>
    <t>NGUỒN VỐN ĐẦU TƯ</t>
  </si>
  <si>
    <t>TỔNG MỨC ĐẦU TƯ</t>
  </si>
  <si>
    <t>TỔNG GIÁ TRỊ DỰ TOÁN</t>
  </si>
  <si>
    <t>TỔNG GIÁ TRỊ NGHIỆM THU - THANH TOÁN</t>
  </si>
  <si>
    <t>ĐÃ THANH TOÁN</t>
  </si>
  <si>
    <t>CHƯA THANH TOÁN</t>
  </si>
  <si>
    <t>THỜI GIAN THI CÔNG/HOÀN THÀNH</t>
  </si>
  <si>
    <t>GHI CHÚ (Đã thanh tra, kiểm toán nhà nước)</t>
  </si>
  <si>
    <t>Năm phê duyệt dự án</t>
  </si>
  <si>
    <t>11/2022-12/2022</t>
  </si>
  <si>
    <t>TỔNG HỢP KẾT QUẢ QUẢN LÝ ĐẦU TƯ XÂY DỰNG CÁC CÔNG TRÌNH GIAO THÔNG DO UBND XÃ THỰC HIỆN
(Tính từ 01/01/2019 đến ngày 31/8/2023)</t>
  </si>
  <si>
    <t>Chương trình mục tiêu quốc gia xây dựng nông thôn mới</t>
  </si>
  <si>
    <t xml:space="preserve">UBND XÃ ĐĂK TƠ LUNG
</t>
  </si>
  <si>
    <t>Dự án đường đi khu sản xuất tập trung thôn Kon Rá, xã Đăk Tơ Lung</t>
  </si>
  <si>
    <t>Dự án đường đi khu sản xuất tập trung thôn Kon Lung xã Đăk Tơ Lung</t>
  </si>
  <si>
    <t>Đường đi khu sản xuất nước Nhê thôn Kon Lỗ (nối dài), xã Đăk Tơ Lung</t>
  </si>
  <si>
    <t>Đường đi khu sản xuất tập trung thôn Kon Long, xã Đăk Tơ Lung</t>
  </si>
  <si>
    <t>Đường đi khu sản xuất nước muối thôn Kon Bỉ (nhánh 2), xã Đăk Tơ Lung</t>
  </si>
  <si>
    <t>Đường đi KSX Đăk Tơ Lung thôn Kon Mong Tu (nối tiếp), xã Đăk Tơ Lung</t>
  </si>
  <si>
    <t>Đường GTNT đi khu sản suất thôn Kon Vi Vàng</t>
  </si>
  <si>
    <t>Đường GTNT đi khu sản suất Nước Ma</t>
  </si>
  <si>
    <t>Đường GTNT đi khu sản suất Nước Ná</t>
  </si>
  <si>
    <t>Ủy ban kiểm tra Huyện ủy Kon Rẫy thanh tra năm 2020</t>
  </si>
  <si>
    <t>Chương trình mục tiêu quốc gia giảm nghèo bền vững</t>
  </si>
  <si>
    <t>Đường trục chính đi khu sản xuất dân quân, xã Đăk Tơ Lung</t>
  </si>
  <si>
    <t>Đường trục chính đi khu sản xuất  nước BRãi, xã Đăk Tơ Lung</t>
  </si>
  <si>
    <t>Đường nội thôn Kon Lung, xã Đăk Tơ Lung</t>
  </si>
  <si>
    <t>Đường trục chính đi khu sản xuất Nước Muối, xã Đăk Tơ Lung</t>
  </si>
  <si>
    <t>Sữa chữa đường giao thông đi khu sản xuất tập trung NgọkTơVe xã Đăk Tơ Lung</t>
  </si>
  <si>
    <t>Đường giao thông nội thôn Kon Long (nhánh 2) xã Đăk Tơ Lung</t>
  </si>
  <si>
    <t>Đường trục chính đi KSX đi nước Hlah xã Đăk Tơ Lung</t>
  </si>
  <si>
    <t xml:space="preserve">Thanh tra ban Dân tộc tỉnh năm 2021 </t>
  </si>
  <si>
    <t>Chương trình mục tiêu quốc gia phát triển kinh tế - xã hội vùng đồng bào dân tộc thiểu số và miền núi</t>
  </si>
  <si>
    <t>Đăk Tơ Lung, ngày 29 tháng 9 năm 2023</t>
  </si>
  <si>
    <t>TM. ỦY BAN NHÂN DÂN</t>
  </si>
  <si>
    <t>Đào Thanh Sang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</si>
</sst>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  <numFmt numFmtId="167" formatCode="_(* #,##0.0_);_(* \(#,##0.0\);_(* &quot;-&quot;?_);_(@_)"/>
    <numFmt numFmtId="168" formatCode="_(* #,##0_);_(* \(#,##0\);_(* &quot;-&quot;?_);_(@_)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7" fillId="0" borderId="0"/>
    <xf numFmtId="0" fontId="12" fillId="0" borderId="0"/>
    <xf numFmtId="41" fontId="13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8" fillId="0" borderId="0" xfId="0" applyFont="1"/>
    <xf numFmtId="165" fontId="8" fillId="0" borderId="0" xfId="2" applyNumberFormat="1" applyFont="1"/>
    <xf numFmtId="165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0" fontId="2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right" vertical="center"/>
    </xf>
    <xf numFmtId="165" fontId="2" fillId="3" borderId="1" xfId="2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vertical="center"/>
    </xf>
    <xf numFmtId="168" fontId="2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center"/>
    </xf>
    <xf numFmtId="0" fontId="11" fillId="0" borderId="1" xfId="4" applyFont="1" applyBorder="1" applyAlignment="1">
      <alignment vertical="center" wrapText="1"/>
    </xf>
    <xf numFmtId="166" fontId="3" fillId="0" borderId="0" xfId="0" applyNumberFormat="1" applyFont="1"/>
    <xf numFmtId="0" fontId="14" fillId="3" borderId="1" xfId="0" applyFont="1" applyFill="1" applyBorder="1" applyAlignment="1">
      <alignment horizontal="center" vertical="center" wrapText="1"/>
    </xf>
    <xf numFmtId="41" fontId="2" fillId="0" borderId="1" xfId="5" applyFont="1" applyBorder="1" applyAlignment="1">
      <alignment horizontal="right" vertical="center"/>
    </xf>
    <xf numFmtId="41" fontId="10" fillId="0" borderId="1" xfId="5" applyFont="1" applyBorder="1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1" xfId="4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66" fontId="2" fillId="0" borderId="1" xfId="4" applyNumberFormat="1" applyFont="1" applyBorder="1" applyAlignment="1">
      <alignment horizontal="right"/>
    </xf>
    <xf numFmtId="166" fontId="2" fillId="0" borderId="1" xfId="4" applyNumberFormat="1" applyFont="1" applyBorder="1" applyAlignment="1">
      <alignment horizontal="center" vertical="center"/>
    </xf>
    <xf numFmtId="166" fontId="2" fillId="0" borderId="1" xfId="4" quotePrefix="1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6">
    <cellStyle name="Comma" xfId="2" builtinId="3"/>
    <cellStyle name="Comma [0] 2" xfId="5"/>
    <cellStyle name="Normal" xfId="0" builtinId="0"/>
    <cellStyle name="Normal 3" xfId="3"/>
    <cellStyle name="Normal 33 2 2 2" xfId="1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231321</xdr:colOff>
      <xdr:row>0</xdr:row>
      <xdr:rowOff>326571</xdr:rowOff>
    </xdr:from>
    <xdr:to>
      <xdr:col>1</xdr:col>
      <xdr:colOff>1714500</xdr:colOff>
      <xdr:row>0</xdr:row>
      <xdr:rowOff>326571</xdr:rowOff>
    </xdr:to>
    <xdr:cxnSp macro="">
      <xdr:nvCxnSpPr>
        <xdr:cNvPr id="3" name="Straight Connector 2"/>
        <xdr:cNvCxnSpPr/>
      </xdr:nvCxnSpPr>
      <xdr:spPr>
        <a:xfrm>
          <a:off x="231321" y="326571"/>
          <a:ext cx="18913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217715</xdr:colOff>
      <xdr:row>0</xdr:row>
      <xdr:rowOff>598714</xdr:rowOff>
    </xdr:from>
    <xdr:to>
      <xdr:col>5</xdr:col>
      <xdr:colOff>898072</xdr:colOff>
      <xdr:row>0</xdr:row>
      <xdr:rowOff>612321</xdr:rowOff>
    </xdr:to>
    <xdr:cxnSp macro="">
      <xdr:nvCxnSpPr>
        <xdr:cNvPr id="5" name="Straight Connector 4"/>
        <xdr:cNvCxnSpPr/>
      </xdr:nvCxnSpPr>
      <xdr:spPr>
        <a:xfrm>
          <a:off x="6150429" y="598714"/>
          <a:ext cx="1932214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VNPT%20Plugin/687a8a24-34e2-41ea-9d12-be772ef14801/PL%20kem%20theo%20Bien%20ban%20Cac%20CT%201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VNPT%20Plugin/687a8a24-34e2-41ea-9d12-be772ef14801/PL%20kem%20theo%20Bien%20ban%20Cac%20CT%20NTM%20xa%20Dak%20To&#795;%20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/>
      <sheetData sheetId="1">
        <row r="9">
          <cell r="C9">
            <v>476737771</v>
          </cell>
          <cell r="E9">
            <v>65042613</v>
          </cell>
        </row>
        <row r="10">
          <cell r="C10">
            <v>564190177</v>
          </cell>
          <cell r="E10">
            <v>69680781</v>
          </cell>
        </row>
        <row r="11">
          <cell r="C11">
            <v>546818950</v>
          </cell>
          <cell r="E11">
            <v>60375189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Biểu tính chênh lệch"/>
      <sheetName val="Sheet3"/>
    </sheetNames>
    <sheetDataSet>
      <sheetData sheetId="0"/>
      <sheetData sheetId="1">
        <row r="10">
          <cell r="F10">
            <v>169753010</v>
          </cell>
          <cell r="H10">
            <v>22720010</v>
          </cell>
        </row>
        <row r="11">
          <cell r="F11">
            <v>2019382822</v>
          </cell>
          <cell r="H11">
            <v>203295805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70" zoomScaleNormal="80" zoomScaleSheetLayoutView="70" workbookViewId="0">
      <selection activeCell="G24" sqref="G24"/>
    </sheetView>
  </sheetViews>
  <sheetFormatPr defaultRowHeight="15.75" x14ac:dyDescent="0.25"/>
  <cols>
    <col min="1" max="1" width="5.375" customWidth="1"/>
    <col min="2" max="2" width="25.75" customWidth="1"/>
    <col min="3" max="3" width="27.75" customWidth="1"/>
    <col min="4" max="4" width="14.875" customWidth="1"/>
    <col min="5" max="5" width="16.375" customWidth="1"/>
    <col min="6" max="6" width="15" customWidth="1"/>
    <col min="7" max="7" width="13.5" customWidth="1"/>
    <col min="8" max="8" width="14.125" customWidth="1"/>
    <col min="9" max="9" width="12" customWidth="1"/>
    <col min="11" max="11" width="12.125" bestFit="1" customWidth="1"/>
    <col min="14" max="14" width="20.625" customWidth="1"/>
  </cols>
  <sheetData>
    <row r="1" spans="1:14" ht="51" customHeight="1" x14ac:dyDescent="0.25">
      <c r="A1" s="41" t="s">
        <v>15</v>
      </c>
      <c r="B1" s="41"/>
      <c r="C1" s="41" t="s">
        <v>0</v>
      </c>
      <c r="D1" s="41"/>
      <c r="E1" s="41"/>
      <c r="F1" s="41"/>
      <c r="G1" s="41"/>
      <c r="H1" s="41"/>
      <c r="I1" s="41"/>
    </row>
    <row r="2" spans="1:14" ht="68.25" customHeight="1" x14ac:dyDescent="0.25">
      <c r="A2" s="40" t="s">
        <v>13</v>
      </c>
      <c r="B2" s="40"/>
      <c r="C2" s="40"/>
      <c r="D2" s="40"/>
      <c r="E2" s="40"/>
      <c r="F2" s="40"/>
      <c r="G2" s="40"/>
      <c r="H2" s="40"/>
      <c r="I2" s="40"/>
    </row>
    <row r="3" spans="1:14" s="1" customFormat="1" ht="36" customHeight="1" x14ac:dyDescent="0.25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/>
      <c r="H3" s="42" t="s">
        <v>9</v>
      </c>
      <c r="I3" s="42" t="s">
        <v>10</v>
      </c>
      <c r="J3" s="42" t="s">
        <v>11</v>
      </c>
    </row>
    <row r="4" spans="1:14" s="1" customFormat="1" ht="51.75" customHeight="1" x14ac:dyDescent="0.25">
      <c r="A4" s="42"/>
      <c r="B4" s="42"/>
      <c r="C4" s="42"/>
      <c r="D4" s="42"/>
      <c r="E4" s="42"/>
      <c r="F4" s="12" t="s">
        <v>7</v>
      </c>
      <c r="G4" s="12" t="s">
        <v>8</v>
      </c>
      <c r="H4" s="42"/>
      <c r="I4" s="42"/>
      <c r="J4" s="42"/>
    </row>
    <row r="5" spans="1:14" s="1" customFormat="1" ht="85.5" customHeight="1" x14ac:dyDescent="0.25">
      <c r="A5" s="7">
        <v>1</v>
      </c>
      <c r="B5" s="26" t="s">
        <v>22</v>
      </c>
      <c r="C5" s="7" t="s">
        <v>26</v>
      </c>
      <c r="D5" s="34">
        <v>476737771</v>
      </c>
      <c r="E5" s="34">
        <v>476737771</v>
      </c>
      <c r="F5" s="29">
        <f>'[1]Sheet1 (2)'!C9-'[1]Sheet1 (2)'!E9</f>
        <v>411695158</v>
      </c>
      <c r="G5" s="15"/>
      <c r="H5" s="7">
        <v>2019</v>
      </c>
      <c r="I5" s="44" t="s">
        <v>25</v>
      </c>
      <c r="J5" s="7">
        <v>2019</v>
      </c>
    </row>
    <row r="6" spans="1:14" s="1" customFormat="1" ht="51.75" customHeight="1" x14ac:dyDescent="0.25">
      <c r="A6" s="7">
        <v>2</v>
      </c>
      <c r="B6" s="26" t="s">
        <v>23</v>
      </c>
      <c r="C6" s="7" t="s">
        <v>26</v>
      </c>
      <c r="D6" s="35">
        <v>564190177</v>
      </c>
      <c r="E6" s="35">
        <v>564190177</v>
      </c>
      <c r="F6" s="30">
        <f>'[1]Sheet1 (2)'!C10-'[1]Sheet1 (2)'!E10</f>
        <v>494509396</v>
      </c>
      <c r="G6" s="15"/>
      <c r="H6" s="7">
        <v>2019</v>
      </c>
      <c r="I6" s="45"/>
      <c r="J6" s="7">
        <v>2019</v>
      </c>
    </row>
    <row r="7" spans="1:14" s="1" customFormat="1" ht="51.75" customHeight="1" x14ac:dyDescent="0.25">
      <c r="A7" s="7">
        <v>3</v>
      </c>
      <c r="B7" s="26" t="s">
        <v>24</v>
      </c>
      <c r="C7" s="7" t="s">
        <v>26</v>
      </c>
      <c r="D7" s="36">
        <v>546818950</v>
      </c>
      <c r="E7" s="36">
        <v>546818950</v>
      </c>
      <c r="F7" s="30">
        <f>'[1]Sheet1 (2)'!C11-'[1]Sheet1 (2)'!E11</f>
        <v>486443761</v>
      </c>
      <c r="G7" s="15"/>
      <c r="H7" s="7">
        <v>2019</v>
      </c>
      <c r="I7" s="45"/>
      <c r="J7" s="7">
        <v>2019</v>
      </c>
    </row>
    <row r="8" spans="1:14" s="1" customFormat="1" ht="51.75" customHeight="1" x14ac:dyDescent="0.25">
      <c r="A8" s="7">
        <v>4</v>
      </c>
      <c r="B8" s="28" t="s">
        <v>27</v>
      </c>
      <c r="C8" s="7" t="s">
        <v>14</v>
      </c>
      <c r="D8" s="37">
        <v>503583446</v>
      </c>
      <c r="E8" s="37">
        <v>503583446</v>
      </c>
      <c r="F8" s="37">
        <v>473212909</v>
      </c>
      <c r="G8" s="15"/>
      <c r="H8" s="7">
        <v>2019</v>
      </c>
      <c r="I8" s="45"/>
      <c r="J8" s="7">
        <v>2019</v>
      </c>
    </row>
    <row r="9" spans="1:14" s="1" customFormat="1" ht="51.75" customHeight="1" x14ac:dyDescent="0.25">
      <c r="A9" s="7">
        <v>5</v>
      </c>
      <c r="B9" s="28" t="s">
        <v>28</v>
      </c>
      <c r="C9" s="7" t="s">
        <v>14</v>
      </c>
      <c r="D9" s="37">
        <v>585298661</v>
      </c>
      <c r="E9" s="37">
        <v>585298661</v>
      </c>
      <c r="F9" s="37">
        <v>550090467</v>
      </c>
      <c r="G9" s="15"/>
      <c r="H9" s="7">
        <v>2019</v>
      </c>
      <c r="I9" s="45"/>
      <c r="J9" s="7">
        <v>2019</v>
      </c>
    </row>
    <row r="10" spans="1:14" s="1" customFormat="1" ht="51.75" customHeight="1" x14ac:dyDescent="0.25">
      <c r="A10" s="7">
        <v>6</v>
      </c>
      <c r="B10" s="28" t="s">
        <v>29</v>
      </c>
      <c r="C10" s="7" t="s">
        <v>14</v>
      </c>
      <c r="D10" s="37">
        <v>170429473</v>
      </c>
      <c r="E10" s="37">
        <v>170429473</v>
      </c>
      <c r="F10" s="37">
        <f>'[2]Sheet1 (2)'!F10-'[2]Sheet1 (2)'!H10</f>
        <v>147033000</v>
      </c>
      <c r="G10" s="15"/>
      <c r="H10" s="7">
        <v>2019</v>
      </c>
      <c r="I10" s="45"/>
      <c r="J10" s="7">
        <v>2019</v>
      </c>
    </row>
    <row r="11" spans="1:14" s="1" customFormat="1" ht="51.75" customHeight="1" x14ac:dyDescent="0.25">
      <c r="A11" s="7">
        <v>7</v>
      </c>
      <c r="B11" s="28" t="s">
        <v>30</v>
      </c>
      <c r="C11" s="7" t="s">
        <v>14</v>
      </c>
      <c r="D11" s="38">
        <v>2032169030</v>
      </c>
      <c r="E11" s="38">
        <v>2032169030</v>
      </c>
      <c r="F11" s="38">
        <f>'[2]Sheet1 (2)'!F11-'[2]Sheet1 (2)'!H11</f>
        <v>1816087017</v>
      </c>
      <c r="G11" s="15"/>
      <c r="H11" s="7">
        <v>2019</v>
      </c>
      <c r="I11" s="45"/>
      <c r="J11" s="7">
        <v>2019</v>
      </c>
      <c r="K11" s="27"/>
    </row>
    <row r="12" spans="1:14" s="1" customFormat="1" ht="51.75" customHeight="1" x14ac:dyDescent="0.25">
      <c r="A12" s="7">
        <v>8</v>
      </c>
      <c r="B12" s="28" t="s">
        <v>31</v>
      </c>
      <c r="C12" s="7" t="s">
        <v>14</v>
      </c>
      <c r="D12" s="38">
        <v>188000000</v>
      </c>
      <c r="E12" s="38">
        <v>188000000</v>
      </c>
      <c r="F12" s="38">
        <v>188000000</v>
      </c>
      <c r="G12" s="15"/>
      <c r="H12" s="7">
        <v>2019</v>
      </c>
      <c r="I12" s="45"/>
      <c r="J12" s="7">
        <v>2019</v>
      </c>
    </row>
    <row r="13" spans="1:14" s="1" customFormat="1" ht="51.75" customHeight="1" x14ac:dyDescent="0.25">
      <c r="A13" s="7">
        <v>9</v>
      </c>
      <c r="B13" s="28" t="s">
        <v>33</v>
      </c>
      <c r="C13" s="7" t="s">
        <v>14</v>
      </c>
      <c r="D13" s="31">
        <v>555000000</v>
      </c>
      <c r="E13" s="31">
        <v>555000000</v>
      </c>
      <c r="F13" s="31">
        <v>555000000</v>
      </c>
      <c r="G13" s="15"/>
      <c r="H13" s="7">
        <v>2020</v>
      </c>
      <c r="I13" s="46"/>
      <c r="J13" s="7">
        <v>2020</v>
      </c>
    </row>
    <row r="14" spans="1:14" s="1" customFormat="1" ht="75" customHeight="1" x14ac:dyDescent="0.25">
      <c r="A14" s="7">
        <v>10</v>
      </c>
      <c r="B14" s="28" t="s">
        <v>32</v>
      </c>
      <c r="C14" s="7" t="s">
        <v>26</v>
      </c>
      <c r="D14" s="32">
        <v>970000000</v>
      </c>
      <c r="E14" s="32">
        <v>970000000</v>
      </c>
      <c r="F14" s="32">
        <f>944523000+4235000</f>
        <v>948758000</v>
      </c>
      <c r="G14" s="15"/>
      <c r="H14" s="7">
        <v>2020</v>
      </c>
      <c r="I14" s="33" t="s">
        <v>34</v>
      </c>
      <c r="J14" s="7">
        <v>2020</v>
      </c>
    </row>
    <row r="15" spans="1:14" s="1" customFormat="1" ht="60" customHeight="1" x14ac:dyDescent="0.25">
      <c r="A15" s="7">
        <v>11</v>
      </c>
      <c r="B15" s="6" t="s">
        <v>16</v>
      </c>
      <c r="C15" s="7" t="s">
        <v>14</v>
      </c>
      <c r="D15" s="16">
        <v>370000000</v>
      </c>
      <c r="E15" s="16">
        <v>370000000</v>
      </c>
      <c r="F15" s="18">
        <v>339000000</v>
      </c>
      <c r="G15" s="19">
        <v>29193000</v>
      </c>
      <c r="H15" s="9" t="s">
        <v>12</v>
      </c>
      <c r="I15" s="13"/>
      <c r="J15" s="5">
        <v>2022</v>
      </c>
    </row>
    <row r="16" spans="1:14" s="2" customFormat="1" ht="57.75" customHeight="1" x14ac:dyDescent="0.25">
      <c r="A16" s="7">
        <v>12</v>
      </c>
      <c r="B16" s="6" t="s">
        <v>17</v>
      </c>
      <c r="C16" s="7" t="s">
        <v>14</v>
      </c>
      <c r="D16" s="18">
        <v>400000000</v>
      </c>
      <c r="E16" s="8">
        <f t="shared" ref="E16:E20" si="0">D16</f>
        <v>400000000</v>
      </c>
      <c r="F16" s="20">
        <f>101406000+266467000</f>
        <v>367873000</v>
      </c>
      <c r="G16" s="10">
        <v>31461375</v>
      </c>
      <c r="H16" s="9" t="s">
        <v>12</v>
      </c>
      <c r="I16" s="13"/>
      <c r="J16" s="11">
        <v>2022</v>
      </c>
      <c r="N16" s="3"/>
    </row>
    <row r="17" spans="1:14" s="1" customFormat="1" ht="65.25" customHeight="1" x14ac:dyDescent="0.25">
      <c r="A17" s="7">
        <v>13</v>
      </c>
      <c r="B17" s="6" t="s">
        <v>18</v>
      </c>
      <c r="C17" s="7" t="s">
        <v>35</v>
      </c>
      <c r="D17" s="14">
        <v>252000000</v>
      </c>
      <c r="E17" s="8">
        <f t="shared" si="0"/>
        <v>252000000</v>
      </c>
      <c r="F17" s="21">
        <f>184298000+47599000</f>
        <v>231897000</v>
      </c>
      <c r="G17" s="8">
        <v>19614150</v>
      </c>
      <c r="H17" s="9" t="s">
        <v>12</v>
      </c>
      <c r="I17" s="13"/>
      <c r="J17" s="5">
        <v>2022</v>
      </c>
      <c r="N17" s="4"/>
    </row>
    <row r="18" spans="1:14" s="1" customFormat="1" ht="65.25" customHeight="1" x14ac:dyDescent="0.25">
      <c r="A18" s="7">
        <v>14</v>
      </c>
      <c r="B18" s="6" t="s">
        <v>19</v>
      </c>
      <c r="C18" s="7" t="s">
        <v>35</v>
      </c>
      <c r="D18" s="14">
        <v>252000000</v>
      </c>
      <c r="E18" s="8">
        <f t="shared" si="0"/>
        <v>252000000</v>
      </c>
      <c r="F18" s="22">
        <f>184518000+48457000</f>
        <v>232975000</v>
      </c>
      <c r="G18" s="8">
        <v>18426000</v>
      </c>
      <c r="H18" s="9" t="s">
        <v>12</v>
      </c>
      <c r="I18" s="13"/>
      <c r="J18" s="5">
        <v>2022</v>
      </c>
    </row>
    <row r="19" spans="1:14" ht="60.75" customHeight="1" x14ac:dyDescent="0.25">
      <c r="A19" s="7">
        <v>15</v>
      </c>
      <c r="B19" s="23" t="s">
        <v>20</v>
      </c>
      <c r="C19" s="7" t="s">
        <v>35</v>
      </c>
      <c r="D19" s="14">
        <v>252000000</v>
      </c>
      <c r="E19" s="8">
        <f t="shared" si="0"/>
        <v>252000000</v>
      </c>
      <c r="F19" s="22">
        <f>184684000+47920000</f>
        <v>232604000</v>
      </c>
      <c r="G19" s="25">
        <v>18787050</v>
      </c>
      <c r="H19" s="9" t="s">
        <v>12</v>
      </c>
      <c r="I19" s="24"/>
      <c r="J19" s="5">
        <v>2022</v>
      </c>
    </row>
    <row r="20" spans="1:14" ht="72.75" customHeight="1" x14ac:dyDescent="0.25">
      <c r="A20" s="7">
        <v>16</v>
      </c>
      <c r="B20" s="17" t="s">
        <v>21</v>
      </c>
      <c r="C20" s="7" t="s">
        <v>35</v>
      </c>
      <c r="D20" s="14">
        <v>252000000</v>
      </c>
      <c r="E20" s="8">
        <f t="shared" si="0"/>
        <v>252000000</v>
      </c>
      <c r="F20" s="22">
        <f>185411000+45974000</f>
        <v>231385000</v>
      </c>
      <c r="G20" s="25">
        <v>20088225</v>
      </c>
      <c r="H20" s="9" t="s">
        <v>12</v>
      </c>
      <c r="I20" s="24"/>
      <c r="J20" s="5">
        <v>2022</v>
      </c>
    </row>
    <row r="22" spans="1:14" x14ac:dyDescent="0.25">
      <c r="F22" s="47" t="s">
        <v>36</v>
      </c>
      <c r="G22" s="47"/>
      <c r="H22" s="47"/>
      <c r="I22" s="47"/>
      <c r="J22" s="47"/>
    </row>
    <row r="23" spans="1:14" x14ac:dyDescent="0.25">
      <c r="F23" s="43" t="s">
        <v>37</v>
      </c>
      <c r="G23" s="43"/>
      <c r="H23" s="43"/>
      <c r="I23" s="43"/>
      <c r="J23" s="43"/>
    </row>
    <row r="24" spans="1:14" x14ac:dyDescent="0.25">
      <c r="F24" s="39"/>
      <c r="G24" s="39"/>
      <c r="H24" s="39"/>
      <c r="I24" s="39"/>
      <c r="J24" s="39"/>
    </row>
    <row r="25" spans="1:14" x14ac:dyDescent="0.25">
      <c r="F25" s="39"/>
      <c r="G25" s="39"/>
      <c r="H25" s="39"/>
      <c r="I25" s="39"/>
      <c r="J25" s="39"/>
    </row>
    <row r="26" spans="1:14" x14ac:dyDescent="0.25">
      <c r="F26" s="39"/>
      <c r="G26" s="39"/>
      <c r="H26" s="39"/>
      <c r="I26" s="39"/>
      <c r="J26" s="39"/>
    </row>
    <row r="27" spans="1:14" x14ac:dyDescent="0.25">
      <c r="F27" s="39"/>
      <c r="G27" s="39"/>
      <c r="H27" s="39"/>
      <c r="I27" s="39"/>
      <c r="J27" s="39"/>
    </row>
    <row r="28" spans="1:14" x14ac:dyDescent="0.25">
      <c r="F28" s="39"/>
      <c r="G28" s="39"/>
      <c r="H28" s="39"/>
      <c r="I28" s="39"/>
      <c r="J28" s="39"/>
    </row>
    <row r="29" spans="1:14" x14ac:dyDescent="0.25">
      <c r="F29" s="39"/>
      <c r="G29" s="39"/>
      <c r="H29" s="39"/>
      <c r="I29" s="39"/>
      <c r="J29" s="39"/>
    </row>
    <row r="30" spans="1:14" x14ac:dyDescent="0.25">
      <c r="F30" s="43" t="s">
        <v>38</v>
      </c>
      <c r="G30" s="43"/>
      <c r="H30" s="43"/>
      <c r="I30" s="43"/>
      <c r="J30" s="43"/>
    </row>
  </sheetData>
  <mergeCells count="16">
    <mergeCell ref="F23:J23"/>
    <mergeCell ref="F30:J30"/>
    <mergeCell ref="J3:J4"/>
    <mergeCell ref="H3:H4"/>
    <mergeCell ref="I3:I4"/>
    <mergeCell ref="I5:I13"/>
    <mergeCell ref="F22:J22"/>
    <mergeCell ref="A2:I2"/>
    <mergeCell ref="A1:B1"/>
    <mergeCell ref="F3:G3"/>
    <mergeCell ref="E3:E4"/>
    <mergeCell ref="D3:D4"/>
    <mergeCell ref="C3:C4"/>
    <mergeCell ref="B3:B4"/>
    <mergeCell ref="A3:A4"/>
    <mergeCell ref="C1:I1"/>
  </mergeCells>
  <printOptions horizontalCentered="1"/>
  <pageMargins left="0.23622047244094491" right="0.19685039370078741" top="0.27559055118110237" bottom="0.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VNN.R9</cp:lastModifiedBy>
  <cp:lastPrinted>2023-09-29T04:12:26Z</cp:lastPrinted>
  <dcterms:created xsi:type="dcterms:W3CDTF">2023-07-26T06:39:08Z</dcterms:created>
  <dcterms:modified xsi:type="dcterms:W3CDTF">2023-09-29T08:04:46Z</dcterms:modified>
</cp:coreProperties>
</file>