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D:\KH 2025 KT\HUYEN KON RAY\DCQH KON RAY\"/>
    </mc:Choice>
  </mc:AlternateContent>
  <xr:revisionPtr revIDLastSave="0" documentId="13_ncr:1_{7A81C518-7AF4-4F2C-8934-A61BD4B33D2F}" xr6:coauthVersionLast="47" xr6:coauthVersionMax="47" xr10:uidLastSave="{00000000-0000-0000-0000-000000000000}"/>
  <bookViews>
    <workbookView xWindow="-120" yWindow="-120" windowWidth="20730" windowHeight="11040" xr2:uid="{00000000-000D-0000-FFFF-FFFF00000000}"/>
  </bookViews>
  <sheets>
    <sheet name="BIEU 10CH-DCQH" sheetId="2" r:id="rId1"/>
    <sheet name="BIEU 10CH-2025" sheetId="1" r:id="rId2"/>
    <sheet name="nhap" sheetId="4" state="hidden" r:id="rId3"/>
    <sheet name="bs" sheetId="3" state="hidden" r:id="rId4"/>
  </sheets>
  <externalReferences>
    <externalReference r:id="rId5"/>
    <externalReference r:id="rId6"/>
    <externalReference r:id="rId7"/>
  </externalReferences>
  <definedNames>
    <definedName name="_xlnm._FilterDatabase" localSheetId="1" hidden="1">'BIEU 10CH-2025'!$A$9:$WYP$293</definedName>
    <definedName name="_xlnm._FilterDatabase" localSheetId="0" hidden="1">'BIEU 10CH-DCQH'!$A$9:$WYP$655</definedName>
    <definedName name="_xlnm._FilterDatabase" localSheetId="2" hidden="1">nhap!$A$9:$WYP$293</definedName>
    <definedName name="_xlnm.Print_Area" localSheetId="0">'BIEU 10CH-DCQH'!$A$1:$BY$652</definedName>
    <definedName name="_xlnm.Print_Titles" localSheetId="0">'BIEU 10CH-DCQH'!$A:$BY,'BIEU 10CH-DCQH'!$5:$8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291" i="2" l="1"/>
  <c r="AD291" i="2"/>
  <c r="U291" i="2" s="1"/>
  <c r="M291" i="2"/>
  <c r="G291" i="2"/>
  <c r="F291" i="2" s="1"/>
  <c r="BG290" i="2"/>
  <c r="AD290" i="2"/>
  <c r="U290" i="2" s="1"/>
  <c r="M290" i="2"/>
  <c r="G290" i="2"/>
  <c r="BG289" i="2"/>
  <c r="AD289" i="2"/>
  <c r="U289" i="2" s="1"/>
  <c r="M289" i="2"/>
  <c r="G289" i="2"/>
  <c r="BG190" i="2"/>
  <c r="AD190" i="2"/>
  <c r="U190" i="2" s="1"/>
  <c r="M190" i="2"/>
  <c r="G190" i="2"/>
  <c r="BG189" i="2"/>
  <c r="AD189" i="2"/>
  <c r="U189" i="2" s="1"/>
  <c r="M189" i="2"/>
  <c r="G189" i="2"/>
  <c r="F189" i="2" s="1"/>
  <c r="CK499" i="2"/>
  <c r="CC499" i="2"/>
  <c r="CA499" i="2"/>
  <c r="BG499" i="2"/>
  <c r="AD499" i="2"/>
  <c r="U499" i="2" s="1"/>
  <c r="M499" i="2"/>
  <c r="G499" i="2"/>
  <c r="CK207" i="2"/>
  <c r="CC207" i="2"/>
  <c r="CA207" i="2"/>
  <c r="BG207" i="2"/>
  <c r="AS207" i="2"/>
  <c r="AD207" i="2" s="1"/>
  <c r="U207" i="2" s="1"/>
  <c r="M207" i="2"/>
  <c r="G207" i="2"/>
  <c r="CK206" i="2"/>
  <c r="CC206" i="2"/>
  <c r="CA206" i="2"/>
  <c r="BG206" i="2"/>
  <c r="AD206" i="2"/>
  <c r="U206" i="2" s="1"/>
  <c r="M206" i="2"/>
  <c r="G206" i="2"/>
  <c r="CK205" i="2"/>
  <c r="CC205" i="2"/>
  <c r="CA205" i="2"/>
  <c r="BG205" i="2"/>
  <c r="AD205" i="2"/>
  <c r="U205" i="2" s="1"/>
  <c r="M205" i="2"/>
  <c r="G205" i="2"/>
  <c r="CK140" i="2"/>
  <c r="CC140" i="2"/>
  <c r="CA140" i="2"/>
  <c r="BG140" i="2"/>
  <c r="AD140" i="2"/>
  <c r="U140" i="2" s="1"/>
  <c r="M140" i="2"/>
  <c r="G140" i="2"/>
  <c r="CK139" i="2"/>
  <c r="CC139" i="2"/>
  <c r="CA139" i="2"/>
  <c r="BG139" i="2"/>
  <c r="AD139" i="2"/>
  <c r="U139" i="2" s="1"/>
  <c r="M139" i="2"/>
  <c r="G139" i="2"/>
  <c r="CK138" i="2"/>
  <c r="CC138" i="2"/>
  <c r="CA138" i="2"/>
  <c r="BG138" i="2"/>
  <c r="AD138" i="2"/>
  <c r="U138" i="2" s="1"/>
  <c r="M138" i="2"/>
  <c r="G138" i="2"/>
  <c r="CK137" i="2"/>
  <c r="CC137" i="2"/>
  <c r="CA137" i="2"/>
  <c r="BG137" i="2"/>
  <c r="AD137" i="2"/>
  <c r="U137" i="2" s="1"/>
  <c r="M137" i="2"/>
  <c r="G137" i="2"/>
  <c r="CK136" i="2"/>
  <c r="CC136" i="2"/>
  <c r="CA136" i="2"/>
  <c r="BG136" i="2"/>
  <c r="AD136" i="2"/>
  <c r="U136" i="2" s="1"/>
  <c r="M136" i="2"/>
  <c r="G136" i="2"/>
  <c r="CK135" i="2"/>
  <c r="CC135" i="2"/>
  <c r="CA135" i="2"/>
  <c r="BG135" i="2"/>
  <c r="AD135" i="2"/>
  <c r="U135" i="2" s="1"/>
  <c r="M135" i="2"/>
  <c r="G135" i="2"/>
  <c r="CK134" i="2"/>
  <c r="CC134" i="2"/>
  <c r="CA134" i="2"/>
  <c r="BG134" i="2"/>
  <c r="AD134" i="2"/>
  <c r="U134" i="2" s="1"/>
  <c r="M134" i="2"/>
  <c r="G134" i="2"/>
  <c r="CK133" i="2"/>
  <c r="CC133" i="2"/>
  <c r="CA133" i="2"/>
  <c r="BG133" i="2"/>
  <c r="AD133" i="2"/>
  <c r="U133" i="2" s="1"/>
  <c r="M133" i="2"/>
  <c r="G133" i="2"/>
  <c r="CK352" i="2"/>
  <c r="CC352" i="2"/>
  <c r="CA352" i="2"/>
  <c r="BG352" i="2"/>
  <c r="AD352" i="2"/>
  <c r="U352" i="2" s="1"/>
  <c r="M352" i="2"/>
  <c r="G352" i="2"/>
  <c r="CK351" i="2"/>
  <c r="CC351" i="2"/>
  <c r="CA351" i="2"/>
  <c r="BG351" i="2"/>
  <c r="AD351" i="2"/>
  <c r="U351" i="2" s="1"/>
  <c r="M351" i="2"/>
  <c r="G351" i="2"/>
  <c r="CK350" i="2"/>
  <c r="CC350" i="2"/>
  <c r="CA350" i="2"/>
  <c r="BG350" i="2"/>
  <c r="AD350" i="2"/>
  <c r="U350" i="2" s="1"/>
  <c r="M350" i="2"/>
  <c r="G350" i="2"/>
  <c r="CK498" i="2"/>
  <c r="CC498" i="2"/>
  <c r="CA498" i="2"/>
  <c r="BG498" i="2"/>
  <c r="AD498" i="2"/>
  <c r="U498" i="2" s="1"/>
  <c r="M498" i="2"/>
  <c r="G498" i="2"/>
  <c r="CC293" i="4"/>
  <c r="CA293" i="4"/>
  <c r="BG292" i="4"/>
  <c r="AD292" i="4"/>
  <c r="U292" i="4" s="1"/>
  <c r="M292" i="4"/>
  <c r="G292" i="4"/>
  <c r="BG291" i="4"/>
  <c r="AD291" i="4"/>
  <c r="U291" i="4" s="1"/>
  <c r="M291" i="4"/>
  <c r="G291" i="4"/>
  <c r="BG290" i="4"/>
  <c r="AD290" i="4"/>
  <c r="U290" i="4" s="1"/>
  <c r="M290" i="4"/>
  <c r="G290" i="4"/>
  <c r="BG289" i="4"/>
  <c r="AD289" i="4"/>
  <c r="U289" i="4" s="1"/>
  <c r="M289" i="4"/>
  <c r="G289" i="4"/>
  <c r="BG288" i="4"/>
  <c r="AD288" i="4"/>
  <c r="U288" i="4" s="1"/>
  <c r="M288" i="4"/>
  <c r="G288" i="4"/>
  <c r="BG287" i="4"/>
  <c r="AD287" i="4"/>
  <c r="U287" i="4" s="1"/>
  <c r="M287" i="4"/>
  <c r="G287" i="4"/>
  <c r="BG286" i="4"/>
  <c r="AD286" i="4"/>
  <c r="U286" i="4" s="1"/>
  <c r="M286" i="4"/>
  <c r="G286" i="4"/>
  <c r="BG285" i="4"/>
  <c r="AD285" i="4"/>
  <c r="U285" i="4" s="1"/>
  <c r="M285" i="4"/>
  <c r="G285" i="4"/>
  <c r="BG284" i="4"/>
  <c r="AD284" i="4"/>
  <c r="U284" i="4" s="1"/>
  <c r="M284" i="4"/>
  <c r="G284" i="4"/>
  <c r="BG283" i="4"/>
  <c r="AD283" i="4"/>
  <c r="U283" i="4" s="1"/>
  <c r="M283" i="4"/>
  <c r="G283" i="4"/>
  <c r="BG282" i="4"/>
  <c r="AD282" i="4"/>
  <c r="U282" i="4" s="1"/>
  <c r="M282" i="4"/>
  <c r="G282" i="4"/>
  <c r="BG281" i="4"/>
  <c r="AD281" i="4"/>
  <c r="U281" i="4" s="1"/>
  <c r="M281" i="4"/>
  <c r="G281" i="4"/>
  <c r="BG280" i="4"/>
  <c r="AD280" i="4"/>
  <c r="U280" i="4" s="1"/>
  <c r="M280" i="4"/>
  <c r="G280" i="4"/>
  <c r="BG279" i="4"/>
  <c r="AD279" i="4"/>
  <c r="U279" i="4" s="1"/>
  <c r="M279" i="4"/>
  <c r="G279" i="4"/>
  <c r="BG278" i="4"/>
  <c r="AD278" i="4"/>
  <c r="U278" i="4" s="1"/>
  <c r="M278" i="4"/>
  <c r="G278" i="4"/>
  <c r="BG277" i="4"/>
  <c r="AD277" i="4"/>
  <c r="U277" i="4" s="1"/>
  <c r="M277" i="4"/>
  <c r="G277" i="4"/>
  <c r="BG276" i="4"/>
  <c r="AD276" i="4"/>
  <c r="U276" i="4" s="1"/>
  <c r="M276" i="4"/>
  <c r="G276" i="4"/>
  <c r="BG275" i="4"/>
  <c r="AD275" i="4"/>
  <c r="U275" i="4" s="1"/>
  <c r="M275" i="4"/>
  <c r="G275" i="4"/>
  <c r="BG274" i="4"/>
  <c r="AD274" i="4"/>
  <c r="U274" i="4" s="1"/>
  <c r="M274" i="4"/>
  <c r="G274" i="4"/>
  <c r="BG273" i="4"/>
  <c r="AD273" i="4"/>
  <c r="U273" i="4" s="1"/>
  <c r="M273" i="4"/>
  <c r="G273" i="4"/>
  <c r="BG272" i="4"/>
  <c r="AD272" i="4"/>
  <c r="U272" i="4" s="1"/>
  <c r="M272" i="4"/>
  <c r="G272" i="4"/>
  <c r="BG271" i="4"/>
  <c r="AD271" i="4"/>
  <c r="U271" i="4" s="1"/>
  <c r="M271" i="4"/>
  <c r="G271" i="4"/>
  <c r="BG270" i="4"/>
  <c r="AD270" i="4"/>
  <c r="U270" i="4" s="1"/>
  <c r="M270" i="4"/>
  <c r="G270" i="4"/>
  <c r="BG269" i="4"/>
  <c r="AD269" i="4"/>
  <c r="U269" i="4" s="1"/>
  <c r="M269" i="4"/>
  <c r="G269" i="4"/>
  <c r="BG268" i="4"/>
  <c r="AD268" i="4"/>
  <c r="U268" i="4" s="1"/>
  <c r="M268" i="4"/>
  <c r="G268" i="4"/>
  <c r="BG267" i="4"/>
  <c r="AD267" i="4"/>
  <c r="U267" i="4" s="1"/>
  <c r="M267" i="4"/>
  <c r="G267" i="4"/>
  <c r="BG266" i="4"/>
  <c r="AD266" i="4"/>
  <c r="U266" i="4" s="1"/>
  <c r="M266" i="4"/>
  <c r="G266" i="4"/>
  <c r="BG265" i="4"/>
  <c r="AD265" i="4"/>
  <c r="U265" i="4" s="1"/>
  <c r="M265" i="4"/>
  <c r="G265" i="4"/>
  <c r="BG264" i="4"/>
  <c r="AD264" i="4"/>
  <c r="U264" i="4" s="1"/>
  <c r="M264" i="4"/>
  <c r="G264" i="4"/>
  <c r="BG263" i="4"/>
  <c r="AD263" i="4"/>
  <c r="U263" i="4" s="1"/>
  <c r="M263" i="4"/>
  <c r="G263" i="4"/>
  <c r="BG262" i="4"/>
  <c r="AD262" i="4"/>
  <c r="U262" i="4" s="1"/>
  <c r="M262" i="4"/>
  <c r="G262" i="4"/>
  <c r="BG261" i="4"/>
  <c r="AD261" i="4"/>
  <c r="U261" i="4" s="1"/>
  <c r="M261" i="4"/>
  <c r="G261" i="4"/>
  <c r="BG260" i="4"/>
  <c r="AD260" i="4"/>
  <c r="U260" i="4" s="1"/>
  <c r="M260" i="4"/>
  <c r="G260" i="4"/>
  <c r="BG259" i="4"/>
  <c r="AD259" i="4"/>
  <c r="U259" i="4" s="1"/>
  <c r="M259" i="4"/>
  <c r="G259" i="4"/>
  <c r="BG258" i="4"/>
  <c r="AD258" i="4"/>
  <c r="U258" i="4" s="1"/>
  <c r="M258" i="4"/>
  <c r="G258" i="4"/>
  <c r="BG257" i="4"/>
  <c r="AD257" i="4"/>
  <c r="U257" i="4" s="1"/>
  <c r="M257" i="4"/>
  <c r="G257" i="4"/>
  <c r="BG256" i="4"/>
  <c r="AD256" i="4"/>
  <c r="U256" i="4" s="1"/>
  <c r="M256" i="4"/>
  <c r="G256" i="4"/>
  <c r="BG255" i="4"/>
  <c r="AD255" i="4"/>
  <c r="U255" i="4" s="1"/>
  <c r="M255" i="4"/>
  <c r="G255" i="4"/>
  <c r="BG254" i="4"/>
  <c r="AD254" i="4"/>
  <c r="U254" i="4" s="1"/>
  <c r="M254" i="4"/>
  <c r="G254" i="4"/>
  <c r="BG253" i="4"/>
  <c r="AD253" i="4"/>
  <c r="U253" i="4" s="1"/>
  <c r="M253" i="4"/>
  <c r="G253" i="4"/>
  <c r="BG252" i="4"/>
  <c r="AD252" i="4"/>
  <c r="U252" i="4" s="1"/>
  <c r="M252" i="4"/>
  <c r="G252" i="4"/>
  <c r="BG251" i="4"/>
  <c r="AD251" i="4"/>
  <c r="U251" i="4" s="1"/>
  <c r="M251" i="4"/>
  <c r="G251" i="4"/>
  <c r="BG250" i="4"/>
  <c r="AD250" i="4"/>
  <c r="U250" i="4" s="1"/>
  <c r="M250" i="4"/>
  <c r="G250" i="4"/>
  <c r="BG249" i="4"/>
  <c r="AD249" i="4"/>
  <c r="U249" i="4" s="1"/>
  <c r="M249" i="4"/>
  <c r="G249" i="4"/>
  <c r="BG248" i="4"/>
  <c r="AD248" i="4"/>
  <c r="U248" i="4" s="1"/>
  <c r="M248" i="4"/>
  <c r="G248" i="4"/>
  <c r="BG247" i="4"/>
  <c r="AD247" i="4"/>
  <c r="U247" i="4" s="1"/>
  <c r="M247" i="4"/>
  <c r="G247" i="4"/>
  <c r="BG246" i="4"/>
  <c r="AD246" i="4"/>
  <c r="U246" i="4" s="1"/>
  <c r="M246" i="4"/>
  <c r="G246" i="4"/>
  <c r="BG245" i="4"/>
  <c r="AD245" i="4"/>
  <c r="U245" i="4" s="1"/>
  <c r="M245" i="4"/>
  <c r="G245" i="4"/>
  <c r="BG244" i="4"/>
  <c r="AD244" i="4"/>
  <c r="U244" i="4" s="1"/>
  <c r="M244" i="4"/>
  <c r="G244" i="4"/>
  <c r="BG243" i="4"/>
  <c r="AD243" i="4"/>
  <c r="U243" i="4" s="1"/>
  <c r="M243" i="4"/>
  <c r="G243" i="4"/>
  <c r="BG242" i="4"/>
  <c r="AD242" i="4"/>
  <c r="U242" i="4" s="1"/>
  <c r="M242" i="4"/>
  <c r="G242" i="4"/>
  <c r="BG241" i="4"/>
  <c r="AD241" i="4"/>
  <c r="U241" i="4" s="1"/>
  <c r="M241" i="4"/>
  <c r="G241" i="4"/>
  <c r="BG240" i="4"/>
  <c r="AD240" i="4"/>
  <c r="U240" i="4" s="1"/>
  <c r="M240" i="4"/>
  <c r="G240" i="4"/>
  <c r="BG239" i="4"/>
  <c r="AD239" i="4"/>
  <c r="U239" i="4" s="1"/>
  <c r="M239" i="4"/>
  <c r="G239" i="4"/>
  <c r="BG238" i="4"/>
  <c r="AD238" i="4"/>
  <c r="U238" i="4" s="1"/>
  <c r="M238" i="4"/>
  <c r="G238" i="4"/>
  <c r="BG237" i="4"/>
  <c r="AD237" i="4"/>
  <c r="U237" i="4" s="1"/>
  <c r="M237" i="4"/>
  <c r="G237" i="4"/>
  <c r="BG236" i="4"/>
  <c r="AD236" i="4"/>
  <c r="U236" i="4" s="1"/>
  <c r="M236" i="4"/>
  <c r="G236" i="4"/>
  <c r="BG235" i="4"/>
  <c r="AD235" i="4"/>
  <c r="U235" i="4" s="1"/>
  <c r="M235" i="4"/>
  <c r="G235" i="4"/>
  <c r="BG234" i="4"/>
  <c r="AD234" i="4"/>
  <c r="U234" i="4" s="1"/>
  <c r="M234" i="4"/>
  <c r="G234" i="4"/>
  <c r="BG233" i="4"/>
  <c r="AD233" i="4"/>
  <c r="U233" i="4" s="1"/>
  <c r="M233" i="4"/>
  <c r="G233" i="4"/>
  <c r="BG232" i="4"/>
  <c r="AD232" i="4"/>
  <c r="U232" i="4" s="1"/>
  <c r="M232" i="4"/>
  <c r="G232" i="4"/>
  <c r="BG231" i="4"/>
  <c r="AD231" i="4"/>
  <c r="U231" i="4" s="1"/>
  <c r="M231" i="4"/>
  <c r="G231" i="4"/>
  <c r="BG230" i="4"/>
  <c r="AD230" i="4"/>
  <c r="U230" i="4" s="1"/>
  <c r="M230" i="4"/>
  <c r="G230" i="4"/>
  <c r="BG229" i="4"/>
  <c r="AD229" i="4"/>
  <c r="U229" i="4" s="1"/>
  <c r="M229" i="4"/>
  <c r="G229" i="4"/>
  <c r="BG228" i="4"/>
  <c r="AD228" i="4"/>
  <c r="U228" i="4" s="1"/>
  <c r="M228" i="4"/>
  <c r="G228" i="4"/>
  <c r="BG227" i="4"/>
  <c r="AD227" i="4"/>
  <c r="U227" i="4" s="1"/>
  <c r="M227" i="4"/>
  <c r="G227" i="4"/>
  <c r="BG226" i="4"/>
  <c r="AD226" i="4"/>
  <c r="U226" i="4" s="1"/>
  <c r="M226" i="4"/>
  <c r="G226" i="4"/>
  <c r="BG225" i="4"/>
  <c r="AD225" i="4"/>
  <c r="U225" i="4" s="1"/>
  <c r="M225" i="4"/>
  <c r="G225" i="4"/>
  <c r="BG224" i="4"/>
  <c r="AD224" i="4"/>
  <c r="U224" i="4" s="1"/>
  <c r="M224" i="4"/>
  <c r="G224" i="4"/>
  <c r="BG223" i="4"/>
  <c r="AD223" i="4"/>
  <c r="U223" i="4" s="1"/>
  <c r="M223" i="4"/>
  <c r="G223" i="4"/>
  <c r="BG222" i="4"/>
  <c r="AD222" i="4"/>
  <c r="U222" i="4" s="1"/>
  <c r="M222" i="4"/>
  <c r="G222" i="4"/>
  <c r="BG221" i="4"/>
  <c r="AD221" i="4"/>
  <c r="U221" i="4" s="1"/>
  <c r="M221" i="4"/>
  <c r="G221" i="4"/>
  <c r="BG220" i="4"/>
  <c r="AD220" i="4"/>
  <c r="U220" i="4" s="1"/>
  <c r="M220" i="4"/>
  <c r="G220" i="4"/>
  <c r="BG219" i="4"/>
  <c r="AD219" i="4"/>
  <c r="U219" i="4" s="1"/>
  <c r="M219" i="4"/>
  <c r="G219" i="4"/>
  <c r="CC218" i="4"/>
  <c r="CA218" i="4"/>
  <c r="BJ218" i="4"/>
  <c r="BI218" i="4"/>
  <c r="BH218" i="4"/>
  <c r="BF218" i="4"/>
  <c r="BE218" i="4"/>
  <c r="BD218" i="4"/>
  <c r="BC218" i="4"/>
  <c r="BB218" i="4"/>
  <c r="BA218" i="4"/>
  <c r="AZ218" i="4"/>
  <c r="AY218" i="4"/>
  <c r="AX218" i="4"/>
  <c r="AW218" i="4"/>
  <c r="AV218" i="4"/>
  <c r="AU218" i="4"/>
  <c r="AT218" i="4"/>
  <c r="AS218" i="4"/>
  <c r="AR218" i="4"/>
  <c r="AQ218" i="4"/>
  <c r="AP218" i="4"/>
  <c r="AO218" i="4"/>
  <c r="AN218" i="4"/>
  <c r="AM218" i="4"/>
  <c r="AL218" i="4"/>
  <c r="AK218" i="4"/>
  <c r="AJ218" i="4"/>
  <c r="AI218" i="4"/>
  <c r="AH218" i="4"/>
  <c r="AG218" i="4"/>
  <c r="AF218" i="4"/>
  <c r="AE218" i="4"/>
  <c r="AC218" i="4"/>
  <c r="AB218" i="4"/>
  <c r="AA218" i="4"/>
  <c r="Z218" i="4"/>
  <c r="Y218" i="4"/>
  <c r="X218" i="4"/>
  <c r="W218" i="4"/>
  <c r="V218" i="4"/>
  <c r="T218" i="4"/>
  <c r="S218" i="4"/>
  <c r="R218" i="4"/>
  <c r="Q218" i="4"/>
  <c r="P218" i="4"/>
  <c r="O218" i="4"/>
  <c r="N218" i="4"/>
  <c r="L218" i="4"/>
  <c r="K218" i="4"/>
  <c r="J218" i="4"/>
  <c r="I218" i="4"/>
  <c r="H218" i="4"/>
  <c r="D218" i="4"/>
  <c r="CC217" i="4"/>
  <c r="CA217" i="4"/>
  <c r="CK216" i="4"/>
  <c r="CC216" i="4"/>
  <c r="CA216" i="4"/>
  <c r="BG216" i="4"/>
  <c r="AD216" i="4"/>
  <c r="U216" i="4" s="1"/>
  <c r="M216" i="4"/>
  <c r="G216" i="4"/>
  <c r="CC215" i="4"/>
  <c r="CA215" i="4"/>
  <c r="BG215" i="4"/>
  <c r="AD215" i="4"/>
  <c r="U215" i="4" s="1"/>
  <c r="M215" i="4"/>
  <c r="G215" i="4"/>
  <c r="CK214" i="4"/>
  <c r="CC214" i="4"/>
  <c r="CA214" i="4"/>
  <c r="BG214" i="4"/>
  <c r="AD214" i="4"/>
  <c r="U214" i="4" s="1"/>
  <c r="M214" i="4"/>
  <c r="G214" i="4"/>
  <c r="CC213" i="4"/>
  <c r="CA213" i="4"/>
  <c r="BG213" i="4"/>
  <c r="AD213" i="4"/>
  <c r="M213" i="4"/>
  <c r="G213" i="4"/>
  <c r="CC212" i="4"/>
  <c r="CA212" i="4"/>
  <c r="BJ212" i="4"/>
  <c r="BI212" i="4"/>
  <c r="BH212" i="4"/>
  <c r="BF212" i="4"/>
  <c r="BE212" i="4"/>
  <c r="BD212" i="4"/>
  <c r="BC212" i="4"/>
  <c r="BB212" i="4"/>
  <c r="BA212" i="4"/>
  <c r="AZ212" i="4"/>
  <c r="AY212" i="4"/>
  <c r="AX212" i="4"/>
  <c r="AW212" i="4"/>
  <c r="AV212" i="4"/>
  <c r="AU212" i="4"/>
  <c r="AT212" i="4"/>
  <c r="AS212" i="4"/>
  <c r="AR212" i="4"/>
  <c r="AQ212" i="4"/>
  <c r="AP212" i="4"/>
  <c r="AO212" i="4"/>
  <c r="AN212" i="4"/>
  <c r="AM212" i="4"/>
  <c r="AL212" i="4"/>
  <c r="AK212" i="4"/>
  <c r="AJ212" i="4"/>
  <c r="AI212" i="4"/>
  <c r="AH212" i="4"/>
  <c r="AG212" i="4"/>
  <c r="AF212" i="4"/>
  <c r="AE212" i="4"/>
  <c r="AC212" i="4"/>
  <c r="AB212" i="4"/>
  <c r="AA212" i="4"/>
  <c r="Z212" i="4"/>
  <c r="Y212" i="4"/>
  <c r="X212" i="4"/>
  <c r="W212" i="4"/>
  <c r="V212" i="4"/>
  <c r="T212" i="4"/>
  <c r="S212" i="4"/>
  <c r="R212" i="4"/>
  <c r="Q212" i="4"/>
  <c r="P212" i="4"/>
  <c r="O212" i="4"/>
  <c r="N212" i="4"/>
  <c r="L212" i="4"/>
  <c r="K212" i="4"/>
  <c r="J212" i="4"/>
  <c r="I212" i="4"/>
  <c r="H212" i="4"/>
  <c r="D212" i="4"/>
  <c r="CC211" i="4"/>
  <c r="CA211" i="4"/>
  <c r="BG211" i="4"/>
  <c r="AD211" i="4"/>
  <c r="U211" i="4" s="1"/>
  <c r="M211" i="4"/>
  <c r="G211" i="4"/>
  <c r="CC210" i="4"/>
  <c r="CA210" i="4"/>
  <c r="BG210" i="4"/>
  <c r="AD210" i="4"/>
  <c r="U210" i="4" s="1"/>
  <c r="M210" i="4"/>
  <c r="G210" i="4"/>
  <c r="CC209" i="4"/>
  <c r="CA209" i="4"/>
  <c r="BG209" i="4"/>
  <c r="AD209" i="4"/>
  <c r="U209" i="4" s="1"/>
  <c r="M209" i="4"/>
  <c r="G209" i="4"/>
  <c r="CC208" i="4"/>
  <c r="CA208" i="4"/>
  <c r="BJ208" i="4"/>
  <c r="BI208" i="4"/>
  <c r="BH208" i="4"/>
  <c r="BF208" i="4"/>
  <c r="BE208" i="4"/>
  <c r="BD208" i="4"/>
  <c r="BC208" i="4"/>
  <c r="BB208" i="4"/>
  <c r="BA208" i="4"/>
  <c r="AZ208" i="4"/>
  <c r="AY208" i="4"/>
  <c r="AX208" i="4"/>
  <c r="AW208" i="4"/>
  <c r="AV208" i="4"/>
  <c r="AU208" i="4"/>
  <c r="AT208" i="4"/>
  <c r="AS208" i="4"/>
  <c r="AR208" i="4"/>
  <c r="AQ208" i="4"/>
  <c r="AP208" i="4"/>
  <c r="AO208" i="4"/>
  <c r="AN208" i="4"/>
  <c r="AM208" i="4"/>
  <c r="AL208" i="4"/>
  <c r="AK208" i="4"/>
  <c r="AJ208" i="4"/>
  <c r="AI208" i="4"/>
  <c r="AH208" i="4"/>
  <c r="AG208" i="4"/>
  <c r="AF208" i="4"/>
  <c r="AE208" i="4"/>
  <c r="AC208" i="4"/>
  <c r="AB208" i="4"/>
  <c r="AA208" i="4"/>
  <c r="Z208" i="4"/>
  <c r="Y208" i="4"/>
  <c r="X208" i="4"/>
  <c r="W208" i="4"/>
  <c r="V208" i="4"/>
  <c r="T208" i="4"/>
  <c r="S208" i="4"/>
  <c r="R208" i="4"/>
  <c r="Q208" i="4"/>
  <c r="P208" i="4"/>
  <c r="O208" i="4"/>
  <c r="N208" i="4"/>
  <c r="L208" i="4"/>
  <c r="K208" i="4"/>
  <c r="J208" i="4"/>
  <c r="I208" i="4"/>
  <c r="H208" i="4"/>
  <c r="D208" i="4"/>
  <c r="CK207" i="4"/>
  <c r="CC207" i="4"/>
  <c r="CA207" i="4"/>
  <c r="BG207" i="4"/>
  <c r="AD207" i="4"/>
  <c r="U207" i="4" s="1"/>
  <c r="M207" i="4"/>
  <c r="G207" i="4"/>
  <c r="CK206" i="4"/>
  <c r="CC206" i="4"/>
  <c r="CA206" i="4"/>
  <c r="BG206" i="4"/>
  <c r="AD206" i="4"/>
  <c r="U206" i="4" s="1"/>
  <c r="M206" i="4"/>
  <c r="G206" i="4"/>
  <c r="CK205" i="4"/>
  <c r="CC205" i="4"/>
  <c r="CA205" i="4"/>
  <c r="BG205" i="4"/>
  <c r="AD205" i="4"/>
  <c r="U205" i="4" s="1"/>
  <c r="M205" i="4"/>
  <c r="G205" i="4"/>
  <c r="CK204" i="4"/>
  <c r="CC204" i="4"/>
  <c r="CA204" i="4"/>
  <c r="BG204" i="4"/>
  <c r="AD204" i="4"/>
  <c r="U204" i="4" s="1"/>
  <c r="M204" i="4"/>
  <c r="G204" i="4"/>
  <c r="CK203" i="4"/>
  <c r="CC203" i="4"/>
  <c r="CA203" i="4"/>
  <c r="BG203" i="4"/>
  <c r="AD203" i="4"/>
  <c r="U203" i="4" s="1"/>
  <c r="M203" i="4"/>
  <c r="G203" i="4"/>
  <c r="CK202" i="4"/>
  <c r="CC202" i="4"/>
  <c r="CA202" i="4"/>
  <c r="BG202" i="4"/>
  <c r="AD202" i="4"/>
  <c r="U202" i="4" s="1"/>
  <c r="M202" i="4"/>
  <c r="G202" i="4"/>
  <c r="CK201" i="4"/>
  <c r="CC201" i="4"/>
  <c r="CA201" i="4"/>
  <c r="BG201" i="4"/>
  <c r="AD201" i="4"/>
  <c r="U201" i="4" s="1"/>
  <c r="M201" i="4"/>
  <c r="G201" i="4"/>
  <c r="CC200" i="4"/>
  <c r="CA200" i="4"/>
  <c r="BG200" i="4"/>
  <c r="AD200" i="4"/>
  <c r="M200" i="4"/>
  <c r="G200" i="4"/>
  <c r="CC199" i="4"/>
  <c r="CA199" i="4"/>
  <c r="BJ199" i="4"/>
  <c r="BI199" i="4"/>
  <c r="BH199" i="4"/>
  <c r="BF199" i="4"/>
  <c r="BE199" i="4"/>
  <c r="BD199" i="4"/>
  <c r="BC199" i="4"/>
  <c r="BB199" i="4"/>
  <c r="BA199" i="4"/>
  <c r="AZ199" i="4"/>
  <c r="AY199" i="4"/>
  <c r="AX199" i="4"/>
  <c r="AW199" i="4"/>
  <c r="AV199" i="4"/>
  <c r="AU199" i="4"/>
  <c r="AT199" i="4"/>
  <c r="AS199" i="4"/>
  <c r="AR199" i="4"/>
  <c r="AQ199" i="4"/>
  <c r="AP199" i="4"/>
  <c r="AO199" i="4"/>
  <c r="AN199" i="4"/>
  <c r="AM199" i="4"/>
  <c r="AL199" i="4"/>
  <c r="AK199" i="4"/>
  <c r="AJ199" i="4"/>
  <c r="AI199" i="4"/>
  <c r="AH199" i="4"/>
  <c r="AG199" i="4"/>
  <c r="AF199" i="4"/>
  <c r="AE199" i="4"/>
  <c r="AC199" i="4"/>
  <c r="AB199" i="4"/>
  <c r="AA199" i="4"/>
  <c r="Z199" i="4"/>
  <c r="Y199" i="4"/>
  <c r="X199" i="4"/>
  <c r="W199" i="4"/>
  <c r="V199" i="4"/>
  <c r="T199" i="4"/>
  <c r="S199" i="4"/>
  <c r="R199" i="4"/>
  <c r="Q199" i="4"/>
  <c r="P199" i="4"/>
  <c r="O199" i="4"/>
  <c r="N199" i="4"/>
  <c r="L199" i="4"/>
  <c r="K199" i="4"/>
  <c r="J199" i="4"/>
  <c r="I199" i="4"/>
  <c r="H199" i="4"/>
  <c r="D199" i="4"/>
  <c r="CK198" i="4"/>
  <c r="CC198" i="4"/>
  <c r="CA198" i="4"/>
  <c r="BG198" i="4"/>
  <c r="AD198" i="4"/>
  <c r="U198" i="4" s="1"/>
  <c r="M198" i="4"/>
  <c r="G198" i="4"/>
  <c r="CK197" i="4"/>
  <c r="CC197" i="4"/>
  <c r="CA197" i="4"/>
  <c r="BG197" i="4"/>
  <c r="AD197" i="4"/>
  <c r="U197" i="4" s="1"/>
  <c r="M197" i="4"/>
  <c r="G197" i="4"/>
  <c r="CK196" i="4"/>
  <c r="CC196" i="4"/>
  <c r="CA196" i="4"/>
  <c r="BG196" i="4"/>
  <c r="AD196" i="4"/>
  <c r="U196" i="4" s="1"/>
  <c r="M196" i="4"/>
  <c r="G196" i="4"/>
  <c r="CK195" i="4"/>
  <c r="CC195" i="4"/>
  <c r="CA195" i="4"/>
  <c r="BG195" i="4"/>
  <c r="AD195" i="4"/>
  <c r="U195" i="4" s="1"/>
  <c r="M195" i="4"/>
  <c r="G195" i="4"/>
  <c r="CK194" i="4"/>
  <c r="CC194" i="4"/>
  <c r="CA194" i="4"/>
  <c r="BG194" i="4"/>
  <c r="AD194" i="4"/>
  <c r="U194" i="4" s="1"/>
  <c r="M194" i="4"/>
  <c r="G194" i="4"/>
  <c r="CK193" i="4"/>
  <c r="CC193" i="4"/>
  <c r="CA193" i="4"/>
  <c r="BG193" i="4"/>
  <c r="AD193" i="4"/>
  <c r="U193" i="4" s="1"/>
  <c r="M193" i="4"/>
  <c r="G193" i="4"/>
  <c r="CC192" i="4"/>
  <c r="CA192" i="4"/>
  <c r="BG192" i="4"/>
  <c r="AD192" i="4"/>
  <c r="M192" i="4"/>
  <c r="G192" i="4"/>
  <c r="CC191" i="4"/>
  <c r="CA191" i="4"/>
  <c r="BG191" i="4"/>
  <c r="BF191" i="4"/>
  <c r="BE191" i="4"/>
  <c r="BD191" i="4"/>
  <c r="BC191" i="4"/>
  <c r="BB191" i="4"/>
  <c r="BA191" i="4"/>
  <c r="AZ191" i="4"/>
  <c r="AY191" i="4"/>
  <c r="AX191" i="4"/>
  <c r="AW191" i="4"/>
  <c r="AV191" i="4"/>
  <c r="AU191" i="4"/>
  <c r="AT191" i="4"/>
  <c r="AS191" i="4"/>
  <c r="AR191" i="4"/>
  <c r="AQ191" i="4"/>
  <c r="AP191" i="4"/>
  <c r="AO191" i="4"/>
  <c r="AN191" i="4"/>
  <c r="AM191" i="4"/>
  <c r="AL191" i="4"/>
  <c r="AK191" i="4"/>
  <c r="AJ191" i="4"/>
  <c r="AI191" i="4"/>
  <c r="AH191" i="4"/>
  <c r="AG191" i="4"/>
  <c r="AF191" i="4"/>
  <c r="AE191" i="4"/>
  <c r="AC191" i="4"/>
  <c r="AB191" i="4"/>
  <c r="AA191" i="4"/>
  <c r="Z191" i="4"/>
  <c r="Y191" i="4"/>
  <c r="X191" i="4"/>
  <c r="W191" i="4"/>
  <c r="V191" i="4"/>
  <c r="T191" i="4"/>
  <c r="S191" i="4"/>
  <c r="R191" i="4"/>
  <c r="Q191" i="4"/>
  <c r="P191" i="4"/>
  <c r="O191" i="4"/>
  <c r="N191" i="4"/>
  <c r="L191" i="4"/>
  <c r="K191" i="4"/>
  <c r="J191" i="4"/>
  <c r="I191" i="4"/>
  <c r="H191" i="4"/>
  <c r="D191" i="4"/>
  <c r="CC190" i="4"/>
  <c r="CA190" i="4"/>
  <c r="CC189" i="4"/>
  <c r="CA189" i="4"/>
  <c r="BG189" i="4"/>
  <c r="AD189" i="4"/>
  <c r="U189" i="4" s="1"/>
  <c r="M189" i="4"/>
  <c r="G189" i="4"/>
  <c r="CK188" i="4"/>
  <c r="CC188" i="4"/>
  <c r="CA188" i="4"/>
  <c r="BG188" i="4"/>
  <c r="AD188" i="4"/>
  <c r="U188" i="4" s="1"/>
  <c r="M188" i="4"/>
  <c r="G188" i="4"/>
  <c r="CK187" i="4"/>
  <c r="CC187" i="4"/>
  <c r="CA187" i="4"/>
  <c r="BG187" i="4"/>
  <c r="AD187" i="4"/>
  <c r="U187" i="4" s="1"/>
  <c r="M187" i="4"/>
  <c r="G187" i="4"/>
  <c r="CK186" i="4"/>
  <c r="CC186" i="4"/>
  <c r="CA186" i="4"/>
  <c r="BG186" i="4"/>
  <c r="AD186" i="4"/>
  <c r="U186" i="4" s="1"/>
  <c r="M186" i="4"/>
  <c r="G186" i="4"/>
  <c r="CK185" i="4"/>
  <c r="CC185" i="4"/>
  <c r="CA185" i="4"/>
  <c r="BG185" i="4"/>
  <c r="AD185" i="4"/>
  <c r="U185" i="4" s="1"/>
  <c r="M185" i="4"/>
  <c r="G185" i="4"/>
  <c r="CC184" i="4"/>
  <c r="CA184" i="4"/>
  <c r="BG184" i="4"/>
  <c r="AD184" i="4"/>
  <c r="U184" i="4" s="1"/>
  <c r="M184" i="4"/>
  <c r="G184" i="4"/>
  <c r="CC183" i="4"/>
  <c r="CA183" i="4"/>
  <c r="BG183" i="4"/>
  <c r="AD183" i="4"/>
  <c r="U183" i="4" s="1"/>
  <c r="M183" i="4"/>
  <c r="G183" i="4"/>
  <c r="CC182" i="4"/>
  <c r="CA182" i="4"/>
  <c r="BJ182" i="4"/>
  <c r="BI182" i="4"/>
  <c r="BH182" i="4"/>
  <c r="BF182" i="4"/>
  <c r="BE182" i="4"/>
  <c r="BD182" i="4"/>
  <c r="BC182" i="4"/>
  <c r="BB182" i="4"/>
  <c r="BA182" i="4"/>
  <c r="AZ182" i="4"/>
  <c r="AY182" i="4"/>
  <c r="AX182" i="4"/>
  <c r="AW182" i="4"/>
  <c r="AV182" i="4"/>
  <c r="AU182" i="4"/>
  <c r="AT182" i="4"/>
  <c r="AS182" i="4"/>
  <c r="AR182" i="4"/>
  <c r="AQ182" i="4"/>
  <c r="AP182" i="4"/>
  <c r="AO182" i="4"/>
  <c r="AN182" i="4"/>
  <c r="AM182" i="4"/>
  <c r="AL182" i="4"/>
  <c r="AK182" i="4"/>
  <c r="AJ182" i="4"/>
  <c r="AI182" i="4"/>
  <c r="AH182" i="4"/>
  <c r="AG182" i="4"/>
  <c r="AF182" i="4"/>
  <c r="AE182" i="4"/>
  <c r="AC182" i="4"/>
  <c r="AB182" i="4"/>
  <c r="AA182" i="4"/>
  <c r="Z182" i="4"/>
  <c r="Y182" i="4"/>
  <c r="X182" i="4"/>
  <c r="W182" i="4"/>
  <c r="V182" i="4"/>
  <c r="T182" i="4"/>
  <c r="S182" i="4"/>
  <c r="R182" i="4"/>
  <c r="Q182" i="4"/>
  <c r="P182" i="4"/>
  <c r="O182" i="4"/>
  <c r="N182" i="4"/>
  <c r="L182" i="4"/>
  <c r="K182" i="4"/>
  <c r="J182" i="4"/>
  <c r="I182" i="4"/>
  <c r="H182" i="4"/>
  <c r="D182" i="4"/>
  <c r="CC181" i="4"/>
  <c r="CA181" i="4"/>
  <c r="BG181" i="4"/>
  <c r="AD181" i="4"/>
  <c r="U181" i="4" s="1"/>
  <c r="M181" i="4"/>
  <c r="G181" i="4"/>
  <c r="CC180" i="4"/>
  <c r="CA180" i="4"/>
  <c r="CC179" i="4"/>
  <c r="CA179" i="4"/>
  <c r="BG179" i="4"/>
  <c r="AD179" i="4"/>
  <c r="U179" i="4" s="1"/>
  <c r="M179" i="4"/>
  <c r="G179" i="4"/>
  <c r="CC178" i="4"/>
  <c r="CA178" i="4"/>
  <c r="BG178" i="4"/>
  <c r="AD178" i="4"/>
  <c r="U178" i="4" s="1"/>
  <c r="M178" i="4"/>
  <c r="G178" i="4"/>
  <c r="CK177" i="4"/>
  <c r="CC177" i="4"/>
  <c r="CA177" i="4"/>
  <c r="BG177" i="4"/>
  <c r="AD177" i="4"/>
  <c r="U177" i="4" s="1"/>
  <c r="M177" i="4"/>
  <c r="G177" i="4"/>
  <c r="CK176" i="4"/>
  <c r="CC176" i="4"/>
  <c r="CA176" i="4"/>
  <c r="BG176" i="4"/>
  <c r="AD176" i="4"/>
  <c r="U176" i="4" s="1"/>
  <c r="M176" i="4"/>
  <c r="G176" i="4"/>
  <c r="CK175" i="4"/>
  <c r="CC175" i="4"/>
  <c r="CA175" i="4"/>
  <c r="BG175" i="4"/>
  <c r="AD175" i="4"/>
  <c r="U175" i="4" s="1"/>
  <c r="M175" i="4"/>
  <c r="G175" i="4"/>
  <c r="CC174" i="4"/>
  <c r="CA174" i="4"/>
  <c r="BG174" i="4"/>
  <c r="AD174" i="4"/>
  <c r="U174" i="4" s="1"/>
  <c r="M174" i="4"/>
  <c r="G174" i="4"/>
  <c r="CC173" i="4"/>
  <c r="CA173" i="4"/>
  <c r="BJ173" i="4"/>
  <c r="BI173" i="4"/>
  <c r="BH173" i="4"/>
  <c r="BF173" i="4"/>
  <c r="BE173" i="4"/>
  <c r="BD173" i="4"/>
  <c r="BC173" i="4"/>
  <c r="BB173" i="4"/>
  <c r="BA173" i="4"/>
  <c r="AZ173" i="4"/>
  <c r="AY173" i="4"/>
  <c r="AX173" i="4"/>
  <c r="AW173" i="4"/>
  <c r="AV173" i="4"/>
  <c r="AU173" i="4"/>
  <c r="AT173" i="4"/>
  <c r="AS173" i="4"/>
  <c r="AR173" i="4"/>
  <c r="AQ173" i="4"/>
  <c r="AP173" i="4"/>
  <c r="AO173" i="4"/>
  <c r="AN173" i="4"/>
  <c r="AM173" i="4"/>
  <c r="AL173" i="4"/>
  <c r="AK173" i="4"/>
  <c r="AJ173" i="4"/>
  <c r="AI173" i="4"/>
  <c r="AH173" i="4"/>
  <c r="AG173" i="4"/>
  <c r="AF173" i="4"/>
  <c r="AE173" i="4"/>
  <c r="AC173" i="4"/>
  <c r="AB173" i="4"/>
  <c r="AA173" i="4"/>
  <c r="Z173" i="4"/>
  <c r="Y173" i="4"/>
  <c r="X173" i="4"/>
  <c r="W173" i="4"/>
  <c r="V173" i="4"/>
  <c r="T173" i="4"/>
  <c r="S173" i="4"/>
  <c r="R173" i="4"/>
  <c r="Q173" i="4"/>
  <c r="P173" i="4"/>
  <c r="O173" i="4"/>
  <c r="N173" i="4"/>
  <c r="L173" i="4"/>
  <c r="K173" i="4"/>
  <c r="J173" i="4"/>
  <c r="I173" i="4"/>
  <c r="H173" i="4"/>
  <c r="D173" i="4"/>
  <c r="CC172" i="4"/>
  <c r="CA172" i="4"/>
  <c r="BG172" i="4"/>
  <c r="AD172" i="4"/>
  <c r="U172" i="4" s="1"/>
  <c r="M172" i="4"/>
  <c r="G172" i="4"/>
  <c r="CC171" i="4"/>
  <c r="CA171" i="4"/>
  <c r="BG171" i="4"/>
  <c r="AD171" i="4"/>
  <c r="U171" i="4" s="1"/>
  <c r="M171" i="4"/>
  <c r="G171" i="4"/>
  <c r="CC170" i="4"/>
  <c r="CA170" i="4"/>
  <c r="BG170" i="4"/>
  <c r="AD170" i="4"/>
  <c r="U170" i="4" s="1"/>
  <c r="M170" i="4"/>
  <c r="G170" i="4"/>
  <c r="CC169" i="4"/>
  <c r="CA169" i="4"/>
  <c r="BJ169" i="4"/>
  <c r="BI169" i="4"/>
  <c r="BH169" i="4"/>
  <c r="BF169" i="4"/>
  <c r="BE169" i="4"/>
  <c r="BD169" i="4"/>
  <c r="BC169" i="4"/>
  <c r="BB169" i="4"/>
  <c r="BA169" i="4"/>
  <c r="AZ169" i="4"/>
  <c r="AY169" i="4"/>
  <c r="AX169" i="4"/>
  <c r="AW169" i="4"/>
  <c r="AV169" i="4"/>
  <c r="AU169" i="4"/>
  <c r="AT169" i="4"/>
  <c r="AS169" i="4"/>
  <c r="AR169" i="4"/>
  <c r="AQ169" i="4"/>
  <c r="AP169" i="4"/>
  <c r="AO169" i="4"/>
  <c r="AN169" i="4"/>
  <c r="AM169" i="4"/>
  <c r="AL169" i="4"/>
  <c r="AK169" i="4"/>
  <c r="AJ169" i="4"/>
  <c r="AI169" i="4"/>
  <c r="AH169" i="4"/>
  <c r="AG169" i="4"/>
  <c r="AF169" i="4"/>
  <c r="AE169" i="4"/>
  <c r="AC169" i="4"/>
  <c r="AB169" i="4"/>
  <c r="AA169" i="4"/>
  <c r="Z169" i="4"/>
  <c r="Y169" i="4"/>
  <c r="X169" i="4"/>
  <c r="W169" i="4"/>
  <c r="V169" i="4"/>
  <c r="T169" i="4"/>
  <c r="S169" i="4"/>
  <c r="R169" i="4"/>
  <c r="Q169" i="4"/>
  <c r="P169" i="4"/>
  <c r="O169" i="4"/>
  <c r="N169" i="4"/>
  <c r="L169" i="4"/>
  <c r="K169" i="4"/>
  <c r="J169" i="4"/>
  <c r="I169" i="4"/>
  <c r="H169" i="4"/>
  <c r="D169" i="4"/>
  <c r="CC168" i="4"/>
  <c r="CA168" i="4"/>
  <c r="BG168" i="4"/>
  <c r="AD168" i="4"/>
  <c r="U168" i="4" s="1"/>
  <c r="M168" i="4"/>
  <c r="G168" i="4"/>
  <c r="CC167" i="4"/>
  <c r="CA167" i="4"/>
  <c r="CC166" i="4"/>
  <c r="CA166" i="4"/>
  <c r="CC165" i="4"/>
  <c r="CA165" i="4"/>
  <c r="BG165" i="4"/>
  <c r="AD165" i="4"/>
  <c r="U165" i="4" s="1"/>
  <c r="M165" i="4"/>
  <c r="G165" i="4"/>
  <c r="CC164" i="4"/>
  <c r="CA164" i="4"/>
  <c r="BG164" i="4"/>
  <c r="AD164" i="4"/>
  <c r="U164" i="4" s="1"/>
  <c r="M164" i="4"/>
  <c r="G164" i="4"/>
  <c r="CK163" i="4"/>
  <c r="CC163" i="4"/>
  <c r="CA163" i="4"/>
  <c r="BG163" i="4"/>
  <c r="AD163" i="4"/>
  <c r="U163" i="4" s="1"/>
  <c r="M163" i="4"/>
  <c r="G163" i="4"/>
  <c r="CK162" i="4"/>
  <c r="CC162" i="4"/>
  <c r="CA162" i="4"/>
  <c r="BG162" i="4"/>
  <c r="AD162" i="4"/>
  <c r="U162" i="4" s="1"/>
  <c r="M162" i="4"/>
  <c r="G162" i="4"/>
  <c r="CC161" i="4"/>
  <c r="CA161" i="4"/>
  <c r="BG161" i="4"/>
  <c r="AD161" i="4"/>
  <c r="U161" i="4" s="1"/>
  <c r="M161" i="4"/>
  <c r="G161" i="4"/>
  <c r="CC160" i="4"/>
  <c r="CA160" i="4"/>
  <c r="BJ160" i="4"/>
  <c r="BI160" i="4"/>
  <c r="BH160" i="4"/>
  <c r="BF160" i="4"/>
  <c r="BE160" i="4"/>
  <c r="BD160" i="4"/>
  <c r="BC160" i="4"/>
  <c r="BB160" i="4"/>
  <c r="BA160" i="4"/>
  <c r="AZ160" i="4"/>
  <c r="AY160" i="4"/>
  <c r="AX160" i="4"/>
  <c r="AW160" i="4"/>
  <c r="AV160" i="4"/>
  <c r="AU160" i="4"/>
  <c r="AT160" i="4"/>
  <c r="AS160" i="4"/>
  <c r="AR160" i="4"/>
  <c r="AQ160" i="4"/>
  <c r="AP160" i="4"/>
  <c r="AO160" i="4"/>
  <c r="AN160" i="4"/>
  <c r="AM160" i="4"/>
  <c r="AL160" i="4"/>
  <c r="AK160" i="4"/>
  <c r="AJ160" i="4"/>
  <c r="AI160" i="4"/>
  <c r="AH160" i="4"/>
  <c r="AG160" i="4"/>
  <c r="AF160" i="4"/>
  <c r="AE160" i="4"/>
  <c r="AC160" i="4"/>
  <c r="AB160" i="4"/>
  <c r="AA160" i="4"/>
  <c r="Z160" i="4"/>
  <c r="Y160" i="4"/>
  <c r="X160" i="4"/>
  <c r="W160" i="4"/>
  <c r="V160" i="4"/>
  <c r="T160" i="4"/>
  <c r="S160" i="4"/>
  <c r="R160" i="4"/>
  <c r="Q160" i="4"/>
  <c r="P160" i="4"/>
  <c r="O160" i="4"/>
  <c r="N160" i="4"/>
  <c r="L160" i="4"/>
  <c r="K160" i="4"/>
  <c r="J160" i="4"/>
  <c r="I160" i="4"/>
  <c r="H160" i="4"/>
  <c r="D160" i="4"/>
  <c r="CC159" i="4"/>
  <c r="CA159" i="4"/>
  <c r="BG159" i="4"/>
  <c r="AD159" i="4"/>
  <c r="U159" i="4" s="1"/>
  <c r="M159" i="4"/>
  <c r="G159" i="4"/>
  <c r="CC158" i="4"/>
  <c r="CA158" i="4"/>
  <c r="BG158" i="4"/>
  <c r="AD158" i="4"/>
  <c r="U158" i="4" s="1"/>
  <c r="M158" i="4"/>
  <c r="G158" i="4"/>
  <c r="CC157" i="4"/>
  <c r="CA157" i="4"/>
  <c r="BG157" i="4"/>
  <c r="AD157" i="4"/>
  <c r="U157" i="4" s="1"/>
  <c r="M157" i="4"/>
  <c r="G157" i="4"/>
  <c r="CC156" i="4"/>
  <c r="CA156" i="4"/>
  <c r="CC155" i="4"/>
  <c r="CA155" i="4"/>
  <c r="BG155" i="4"/>
  <c r="AD155" i="4"/>
  <c r="U155" i="4" s="1"/>
  <c r="M155" i="4"/>
  <c r="G155" i="4"/>
  <c r="CC154" i="4"/>
  <c r="CA154" i="4"/>
  <c r="BG154" i="4"/>
  <c r="AD154" i="4"/>
  <c r="U154" i="4" s="1"/>
  <c r="M154" i="4"/>
  <c r="G154" i="4"/>
  <c r="CK153" i="4"/>
  <c r="CC153" i="4"/>
  <c r="CA153" i="4"/>
  <c r="BG153" i="4"/>
  <c r="AD153" i="4"/>
  <c r="U153" i="4" s="1"/>
  <c r="M153" i="4"/>
  <c r="G153" i="4"/>
  <c r="CC152" i="4"/>
  <c r="CA152" i="4"/>
  <c r="BG152" i="4"/>
  <c r="AD152" i="4"/>
  <c r="U152" i="4" s="1"/>
  <c r="M152" i="4"/>
  <c r="G152" i="4"/>
  <c r="CC151" i="4"/>
  <c r="CA151" i="4"/>
  <c r="BJ151" i="4"/>
  <c r="BI151" i="4"/>
  <c r="BH151" i="4"/>
  <c r="BF151" i="4"/>
  <c r="BE151" i="4"/>
  <c r="BD151" i="4"/>
  <c r="BC151" i="4"/>
  <c r="BB151" i="4"/>
  <c r="BA151" i="4"/>
  <c r="AZ151" i="4"/>
  <c r="AY151" i="4"/>
  <c r="AX151" i="4"/>
  <c r="AW151" i="4"/>
  <c r="AV151" i="4"/>
  <c r="AU151" i="4"/>
  <c r="AT151" i="4"/>
  <c r="AS151" i="4"/>
  <c r="AR151" i="4"/>
  <c r="AQ151" i="4"/>
  <c r="AP151" i="4"/>
  <c r="AO151" i="4"/>
  <c r="AN151" i="4"/>
  <c r="AM151" i="4"/>
  <c r="AL151" i="4"/>
  <c r="AK151" i="4"/>
  <c r="AJ151" i="4"/>
  <c r="AI151" i="4"/>
  <c r="AH151" i="4"/>
  <c r="AG151" i="4"/>
  <c r="AF151" i="4"/>
  <c r="AE151" i="4"/>
  <c r="AC151" i="4"/>
  <c r="AB151" i="4"/>
  <c r="AA151" i="4"/>
  <c r="Z151" i="4"/>
  <c r="Y151" i="4"/>
  <c r="X151" i="4"/>
  <c r="W151" i="4"/>
  <c r="V151" i="4"/>
  <c r="T151" i="4"/>
  <c r="S151" i="4"/>
  <c r="R151" i="4"/>
  <c r="Q151" i="4"/>
  <c r="P151" i="4"/>
  <c r="O151" i="4"/>
  <c r="N151" i="4"/>
  <c r="L151" i="4"/>
  <c r="K151" i="4"/>
  <c r="J151" i="4"/>
  <c r="I151" i="4"/>
  <c r="H151" i="4"/>
  <c r="D151" i="4"/>
  <c r="CC150" i="4"/>
  <c r="CA150" i="4"/>
  <c r="BG150" i="4"/>
  <c r="AD150" i="4"/>
  <c r="U150" i="4" s="1"/>
  <c r="M150" i="4"/>
  <c r="G150" i="4"/>
  <c r="CC149" i="4"/>
  <c r="CA149" i="4"/>
  <c r="BG149" i="4"/>
  <c r="AD149" i="4"/>
  <c r="U149" i="4" s="1"/>
  <c r="M149" i="4"/>
  <c r="G149" i="4"/>
  <c r="CC148" i="4"/>
  <c r="CA148" i="4"/>
  <c r="BG148" i="4"/>
  <c r="AD148" i="4"/>
  <c r="U148" i="4" s="1"/>
  <c r="M148" i="4"/>
  <c r="G148" i="4"/>
  <c r="CC147" i="4"/>
  <c r="CA147" i="4"/>
  <c r="BJ147" i="4"/>
  <c r="BI147" i="4"/>
  <c r="BH147" i="4"/>
  <c r="BF147" i="4"/>
  <c r="BE147" i="4"/>
  <c r="BD147" i="4"/>
  <c r="BC147" i="4"/>
  <c r="BB147" i="4"/>
  <c r="BA147" i="4"/>
  <c r="AZ147" i="4"/>
  <c r="AY147" i="4"/>
  <c r="AX147" i="4"/>
  <c r="AW147" i="4"/>
  <c r="AV147" i="4"/>
  <c r="AU147" i="4"/>
  <c r="AT147" i="4"/>
  <c r="AS147" i="4"/>
  <c r="AR147" i="4"/>
  <c r="AQ147" i="4"/>
  <c r="AP147" i="4"/>
  <c r="AO147" i="4"/>
  <c r="AN147" i="4"/>
  <c r="AM147" i="4"/>
  <c r="AL147" i="4"/>
  <c r="AK147" i="4"/>
  <c r="AJ147" i="4"/>
  <c r="AI147" i="4"/>
  <c r="AH147" i="4"/>
  <c r="AG147" i="4"/>
  <c r="AF147" i="4"/>
  <c r="AE147" i="4"/>
  <c r="AC147" i="4"/>
  <c r="AB147" i="4"/>
  <c r="AA147" i="4"/>
  <c r="Z147" i="4"/>
  <c r="Y147" i="4"/>
  <c r="X147" i="4"/>
  <c r="W147" i="4"/>
  <c r="V147" i="4"/>
  <c r="T147" i="4"/>
  <c r="S147" i="4"/>
  <c r="R147" i="4"/>
  <c r="Q147" i="4"/>
  <c r="P147" i="4"/>
  <c r="O147" i="4"/>
  <c r="N147" i="4"/>
  <c r="L147" i="4"/>
  <c r="K147" i="4"/>
  <c r="J147" i="4"/>
  <c r="I147" i="4"/>
  <c r="H147" i="4"/>
  <c r="D147" i="4"/>
  <c r="CC146" i="4"/>
  <c r="CA146" i="4"/>
  <c r="BG146" i="4"/>
  <c r="AD146" i="4"/>
  <c r="U146" i="4" s="1"/>
  <c r="M146" i="4"/>
  <c r="G146" i="4"/>
  <c r="CC145" i="4"/>
  <c r="CA145" i="4"/>
  <c r="BG145" i="4"/>
  <c r="AD145" i="4"/>
  <c r="U145" i="4" s="1"/>
  <c r="M145" i="4"/>
  <c r="G145" i="4"/>
  <c r="CC144" i="4"/>
  <c r="CA144" i="4"/>
  <c r="BG144" i="4"/>
  <c r="AD144" i="4"/>
  <c r="U144" i="4" s="1"/>
  <c r="M144" i="4"/>
  <c r="G144" i="4"/>
  <c r="CC143" i="4"/>
  <c r="CA143" i="4"/>
  <c r="BJ143" i="4"/>
  <c r="BI143" i="4"/>
  <c r="BH143" i="4"/>
  <c r="BF143" i="4"/>
  <c r="BE143" i="4"/>
  <c r="BD143" i="4"/>
  <c r="BC143" i="4"/>
  <c r="BB143" i="4"/>
  <c r="BA143" i="4"/>
  <c r="AZ143" i="4"/>
  <c r="AY143" i="4"/>
  <c r="AX143" i="4"/>
  <c r="AW143" i="4"/>
  <c r="AV143" i="4"/>
  <c r="AU143" i="4"/>
  <c r="AT143" i="4"/>
  <c r="AS143" i="4"/>
  <c r="AR143" i="4"/>
  <c r="AQ143" i="4"/>
  <c r="AP143" i="4"/>
  <c r="AO143" i="4"/>
  <c r="AN143" i="4"/>
  <c r="AM143" i="4"/>
  <c r="AL143" i="4"/>
  <c r="AK143" i="4"/>
  <c r="AJ143" i="4"/>
  <c r="AI143" i="4"/>
  <c r="AH143" i="4"/>
  <c r="AG143" i="4"/>
  <c r="AF143" i="4"/>
  <c r="AE143" i="4"/>
  <c r="AC143" i="4"/>
  <c r="AB143" i="4"/>
  <c r="AA143" i="4"/>
  <c r="Z143" i="4"/>
  <c r="Y143" i="4"/>
  <c r="X143" i="4"/>
  <c r="W143" i="4"/>
  <c r="V143" i="4"/>
  <c r="T143" i="4"/>
  <c r="S143" i="4"/>
  <c r="R143" i="4"/>
  <c r="Q143" i="4"/>
  <c r="P143" i="4"/>
  <c r="O143" i="4"/>
  <c r="N143" i="4"/>
  <c r="L143" i="4"/>
  <c r="K143" i="4"/>
  <c r="J143" i="4"/>
  <c r="I143" i="4"/>
  <c r="H143" i="4"/>
  <c r="D143" i="4"/>
  <c r="BG142" i="4"/>
  <c r="AD142" i="4"/>
  <c r="U142" i="4" s="1"/>
  <c r="M142" i="4"/>
  <c r="G142" i="4"/>
  <c r="CC141" i="4"/>
  <c r="CA141" i="4"/>
  <c r="BG141" i="4"/>
  <c r="AD141" i="4"/>
  <c r="U141" i="4" s="1"/>
  <c r="M141" i="4"/>
  <c r="G141" i="4"/>
  <c r="CC140" i="4"/>
  <c r="CA140" i="4"/>
  <c r="BJ140" i="4"/>
  <c r="BI140" i="4"/>
  <c r="BH140" i="4"/>
  <c r="BF140" i="4"/>
  <c r="BE140" i="4"/>
  <c r="BD140" i="4"/>
  <c r="BC140" i="4"/>
  <c r="BB140" i="4"/>
  <c r="BA140" i="4"/>
  <c r="AZ140" i="4"/>
  <c r="AY140" i="4"/>
  <c r="AX140" i="4"/>
  <c r="AW140" i="4"/>
  <c r="AV140" i="4"/>
  <c r="AU140" i="4"/>
  <c r="AT140" i="4"/>
  <c r="AS140" i="4"/>
  <c r="AR140" i="4"/>
  <c r="AQ140" i="4"/>
  <c r="AP140" i="4"/>
  <c r="AO140" i="4"/>
  <c r="AN140" i="4"/>
  <c r="AM140" i="4"/>
  <c r="AL140" i="4"/>
  <c r="AK140" i="4"/>
  <c r="AJ140" i="4"/>
  <c r="AI140" i="4"/>
  <c r="AH140" i="4"/>
  <c r="AG140" i="4"/>
  <c r="AF140" i="4"/>
  <c r="AE140" i="4"/>
  <c r="AC140" i="4"/>
  <c r="AB140" i="4"/>
  <c r="AA140" i="4"/>
  <c r="Z140" i="4"/>
  <c r="Y140" i="4"/>
  <c r="X140" i="4"/>
  <c r="W140" i="4"/>
  <c r="V140" i="4"/>
  <c r="T140" i="4"/>
  <c r="S140" i="4"/>
  <c r="R140" i="4"/>
  <c r="Q140" i="4"/>
  <c r="P140" i="4"/>
  <c r="O140" i="4"/>
  <c r="N140" i="4"/>
  <c r="L140" i="4"/>
  <c r="K140" i="4"/>
  <c r="J140" i="4"/>
  <c r="I140" i="4"/>
  <c r="H140" i="4"/>
  <c r="D140" i="4"/>
  <c r="CC139" i="4"/>
  <c r="CA139" i="4"/>
  <c r="CC138" i="4"/>
  <c r="CA138" i="4"/>
  <c r="BG138" i="4"/>
  <c r="AD138" i="4"/>
  <c r="U138" i="4" s="1"/>
  <c r="M138" i="4"/>
  <c r="G138" i="4"/>
  <c r="CK137" i="4"/>
  <c r="CC137" i="4"/>
  <c r="CA137" i="4"/>
  <c r="BG137" i="4"/>
  <c r="AD137" i="4"/>
  <c r="U137" i="4" s="1"/>
  <c r="M137" i="4"/>
  <c r="G137" i="4"/>
  <c r="CC136" i="4"/>
  <c r="CA136" i="4"/>
  <c r="BG136" i="4"/>
  <c r="AD136" i="4"/>
  <c r="U136" i="4" s="1"/>
  <c r="M136" i="4"/>
  <c r="G136" i="4"/>
  <c r="CC135" i="4"/>
  <c r="CA135" i="4"/>
  <c r="BJ135" i="4"/>
  <c r="BI135" i="4"/>
  <c r="BH135" i="4"/>
  <c r="BF135" i="4"/>
  <c r="BE135" i="4"/>
  <c r="BD135" i="4"/>
  <c r="BC135" i="4"/>
  <c r="BB135" i="4"/>
  <c r="BA135" i="4"/>
  <c r="AZ135" i="4"/>
  <c r="AY135" i="4"/>
  <c r="AX135" i="4"/>
  <c r="AW135" i="4"/>
  <c r="AV135" i="4"/>
  <c r="AU135" i="4"/>
  <c r="AT135" i="4"/>
  <c r="AS135" i="4"/>
  <c r="AR135" i="4"/>
  <c r="AQ135" i="4"/>
  <c r="AP135" i="4"/>
  <c r="AO135" i="4"/>
  <c r="AN135" i="4"/>
  <c r="AM135" i="4"/>
  <c r="AL135" i="4"/>
  <c r="AK135" i="4"/>
  <c r="AJ135" i="4"/>
  <c r="AI135" i="4"/>
  <c r="AH135" i="4"/>
  <c r="AG135" i="4"/>
  <c r="AF135" i="4"/>
  <c r="AE135" i="4"/>
  <c r="AC135" i="4"/>
  <c r="AB135" i="4"/>
  <c r="AA135" i="4"/>
  <c r="Z135" i="4"/>
  <c r="Y135" i="4"/>
  <c r="X135" i="4"/>
  <c r="W135" i="4"/>
  <c r="V135" i="4"/>
  <c r="T135" i="4"/>
  <c r="S135" i="4"/>
  <c r="R135" i="4"/>
  <c r="Q135" i="4"/>
  <c r="P135" i="4"/>
  <c r="O135" i="4"/>
  <c r="N135" i="4"/>
  <c r="L135" i="4"/>
  <c r="K135" i="4"/>
  <c r="J135" i="4"/>
  <c r="I135" i="4"/>
  <c r="H135" i="4"/>
  <c r="D135" i="4"/>
  <c r="CC134" i="4"/>
  <c r="CA134" i="4"/>
  <c r="BG134" i="4"/>
  <c r="AD134" i="4"/>
  <c r="U134" i="4" s="1"/>
  <c r="M134" i="4"/>
  <c r="G134" i="4"/>
  <c r="CC133" i="4"/>
  <c r="CA133" i="4"/>
  <c r="U133" i="4"/>
  <c r="C133" i="4"/>
  <c r="CC132" i="4"/>
  <c r="CA132" i="4"/>
  <c r="BG132" i="4"/>
  <c r="AD132" i="4"/>
  <c r="U132" i="4" s="1"/>
  <c r="M132" i="4"/>
  <c r="G132" i="4"/>
  <c r="CC131" i="4"/>
  <c r="CA131" i="4"/>
  <c r="BG131" i="4"/>
  <c r="AD131" i="4"/>
  <c r="U131" i="4" s="1"/>
  <c r="M131" i="4"/>
  <c r="G131" i="4"/>
  <c r="CK130" i="4"/>
  <c r="CC130" i="4"/>
  <c r="CA130" i="4"/>
  <c r="BG130" i="4"/>
  <c r="AD130" i="4"/>
  <c r="U130" i="4" s="1"/>
  <c r="M130" i="4"/>
  <c r="G130" i="4"/>
  <c r="CK129" i="4"/>
  <c r="CC129" i="4"/>
  <c r="CA129" i="4"/>
  <c r="BG129" i="4"/>
  <c r="AD129" i="4"/>
  <c r="U129" i="4" s="1"/>
  <c r="M129" i="4"/>
  <c r="G129" i="4"/>
  <c r="CK128" i="4"/>
  <c r="CC128" i="4"/>
  <c r="CA128" i="4"/>
  <c r="BG128" i="4"/>
  <c r="AD128" i="4"/>
  <c r="U128" i="4" s="1"/>
  <c r="M128" i="4"/>
  <c r="G128" i="4"/>
  <c r="CC127" i="4"/>
  <c r="CA127" i="4"/>
  <c r="BJ127" i="4"/>
  <c r="BI127" i="4"/>
  <c r="BH127" i="4"/>
  <c r="BF127" i="4"/>
  <c r="BE127" i="4"/>
  <c r="BD127" i="4"/>
  <c r="BC127" i="4"/>
  <c r="BB127" i="4"/>
  <c r="BA127" i="4"/>
  <c r="AZ127" i="4"/>
  <c r="AY127" i="4"/>
  <c r="AX127" i="4"/>
  <c r="AW127" i="4"/>
  <c r="AV127" i="4"/>
  <c r="AU127" i="4"/>
  <c r="AT127" i="4"/>
  <c r="AS127" i="4"/>
  <c r="AR127" i="4"/>
  <c r="AQ127" i="4"/>
  <c r="AP127" i="4"/>
  <c r="AO127" i="4"/>
  <c r="AN127" i="4"/>
  <c r="AM127" i="4"/>
  <c r="AL127" i="4"/>
  <c r="AK127" i="4"/>
  <c r="AJ127" i="4"/>
  <c r="AI127" i="4"/>
  <c r="AH127" i="4"/>
  <c r="AG127" i="4"/>
  <c r="AF127" i="4"/>
  <c r="AE127" i="4"/>
  <c r="AC127" i="4"/>
  <c r="AB127" i="4"/>
  <c r="AA127" i="4"/>
  <c r="Z127" i="4"/>
  <c r="Y127" i="4"/>
  <c r="X127" i="4"/>
  <c r="W127" i="4"/>
  <c r="V127" i="4"/>
  <c r="T127" i="4"/>
  <c r="S127" i="4"/>
  <c r="R127" i="4"/>
  <c r="Q127" i="4"/>
  <c r="P127" i="4"/>
  <c r="O127" i="4"/>
  <c r="N127" i="4"/>
  <c r="L127" i="4"/>
  <c r="K127" i="4"/>
  <c r="J127" i="4"/>
  <c r="I127" i="4"/>
  <c r="H127" i="4"/>
  <c r="D127" i="4"/>
  <c r="CC126" i="4"/>
  <c r="CA126" i="4"/>
  <c r="CK125" i="4"/>
  <c r="CC125" i="4"/>
  <c r="CA125" i="4"/>
  <c r="BG125" i="4"/>
  <c r="BG124" i="4" s="1"/>
  <c r="AD125" i="4"/>
  <c r="M125" i="4"/>
  <c r="M124" i="4" s="1"/>
  <c r="G125" i="4"/>
  <c r="G124" i="4" s="1"/>
  <c r="CC124" i="4"/>
  <c r="CA124" i="4"/>
  <c r="BJ124" i="4"/>
  <c r="BI124" i="4"/>
  <c r="BH124" i="4"/>
  <c r="BF124" i="4"/>
  <c r="BE124" i="4"/>
  <c r="BD124" i="4"/>
  <c r="BC124" i="4"/>
  <c r="BB124" i="4"/>
  <c r="BA124" i="4"/>
  <c r="AZ124" i="4"/>
  <c r="AY124" i="4"/>
  <c r="AX124" i="4"/>
  <c r="AW124" i="4"/>
  <c r="AV124" i="4"/>
  <c r="AU124" i="4"/>
  <c r="AT124" i="4"/>
  <c r="AS124" i="4"/>
  <c r="AR124" i="4"/>
  <c r="AQ124" i="4"/>
  <c r="AP124" i="4"/>
  <c r="AO124" i="4"/>
  <c r="AN124" i="4"/>
  <c r="AM124" i="4"/>
  <c r="AL124" i="4"/>
  <c r="AK124" i="4"/>
  <c r="AJ124" i="4"/>
  <c r="AI124" i="4"/>
  <c r="AH124" i="4"/>
  <c r="AG124" i="4"/>
  <c r="AF124" i="4"/>
  <c r="AE124" i="4"/>
  <c r="AC124" i="4"/>
  <c r="AB124" i="4"/>
  <c r="AA124" i="4"/>
  <c r="Z124" i="4"/>
  <c r="Y124" i="4"/>
  <c r="X124" i="4"/>
  <c r="W124" i="4"/>
  <c r="V124" i="4"/>
  <c r="T124" i="4"/>
  <c r="S124" i="4"/>
  <c r="R124" i="4"/>
  <c r="Q124" i="4"/>
  <c r="P124" i="4"/>
  <c r="O124" i="4"/>
  <c r="N124" i="4"/>
  <c r="L124" i="4"/>
  <c r="K124" i="4"/>
  <c r="J124" i="4"/>
  <c r="I124" i="4"/>
  <c r="H124" i="4"/>
  <c r="D124" i="4"/>
  <c r="CC123" i="4"/>
  <c r="CA123" i="4"/>
  <c r="BG123" i="4"/>
  <c r="BG122" i="4" s="1"/>
  <c r="AD123" i="4"/>
  <c r="AD122" i="4" s="1"/>
  <c r="M123" i="4"/>
  <c r="M122" i="4" s="1"/>
  <c r="G123" i="4"/>
  <c r="G122" i="4" s="1"/>
  <c r="CC122" i="4"/>
  <c r="CA122" i="4"/>
  <c r="BJ122" i="4"/>
  <c r="BI122" i="4"/>
  <c r="BH122" i="4"/>
  <c r="BF122" i="4"/>
  <c r="BE122" i="4"/>
  <c r="BD122" i="4"/>
  <c r="BC122" i="4"/>
  <c r="BB122" i="4"/>
  <c r="BA122" i="4"/>
  <c r="AZ122" i="4"/>
  <c r="AY122" i="4"/>
  <c r="AX122" i="4"/>
  <c r="AW122" i="4"/>
  <c r="AV122" i="4"/>
  <c r="AU122" i="4"/>
  <c r="AT122" i="4"/>
  <c r="AS122" i="4"/>
  <c r="AR122" i="4"/>
  <c r="AQ122" i="4"/>
  <c r="AP122" i="4"/>
  <c r="AO122" i="4"/>
  <c r="AN122" i="4"/>
  <c r="AM122" i="4"/>
  <c r="AL122" i="4"/>
  <c r="AK122" i="4"/>
  <c r="AJ122" i="4"/>
  <c r="AI122" i="4"/>
  <c r="AH122" i="4"/>
  <c r="AG122" i="4"/>
  <c r="AF122" i="4"/>
  <c r="AE122" i="4"/>
  <c r="AC122" i="4"/>
  <c r="AB122" i="4"/>
  <c r="AA122" i="4"/>
  <c r="Z122" i="4"/>
  <c r="Y122" i="4"/>
  <c r="X122" i="4"/>
  <c r="W122" i="4"/>
  <c r="V122" i="4"/>
  <c r="T122" i="4"/>
  <c r="S122" i="4"/>
  <c r="R122" i="4"/>
  <c r="Q122" i="4"/>
  <c r="P122" i="4"/>
  <c r="O122" i="4"/>
  <c r="N122" i="4"/>
  <c r="L122" i="4"/>
  <c r="K122" i="4"/>
  <c r="J122" i="4"/>
  <c r="I122" i="4"/>
  <c r="H122" i="4"/>
  <c r="D122" i="4"/>
  <c r="CC121" i="4"/>
  <c r="CA121" i="4"/>
  <c r="BG120" i="4"/>
  <c r="AD120" i="4"/>
  <c r="U120" i="4" s="1"/>
  <c r="M120" i="4"/>
  <c r="G120" i="4"/>
  <c r="CC119" i="4"/>
  <c r="CA119" i="4"/>
  <c r="BG119" i="4"/>
  <c r="AD119" i="4"/>
  <c r="U119" i="4" s="1"/>
  <c r="M119" i="4"/>
  <c r="G119" i="4"/>
  <c r="CK118" i="4"/>
  <c r="CC118" i="4"/>
  <c r="CA118" i="4"/>
  <c r="BG118" i="4"/>
  <c r="AD118" i="4"/>
  <c r="U118" i="4" s="1"/>
  <c r="M118" i="4"/>
  <c r="G118" i="4"/>
  <c r="CC117" i="4"/>
  <c r="CA117" i="4"/>
  <c r="BG117" i="4"/>
  <c r="AD117" i="4"/>
  <c r="U117" i="4" s="1"/>
  <c r="M117" i="4"/>
  <c r="G117" i="4"/>
  <c r="CC116" i="4"/>
  <c r="CA116" i="4"/>
  <c r="BK116" i="4"/>
  <c r="BJ116" i="4"/>
  <c r="BI116" i="4"/>
  <c r="BH116" i="4"/>
  <c r="BF116" i="4"/>
  <c r="BE116" i="4"/>
  <c r="BD116" i="4"/>
  <c r="BC116" i="4"/>
  <c r="BB116" i="4"/>
  <c r="BA116" i="4"/>
  <c r="AZ116" i="4"/>
  <c r="AY116" i="4"/>
  <c r="AX116" i="4"/>
  <c r="AW116" i="4"/>
  <c r="AV116" i="4"/>
  <c r="AU116" i="4"/>
  <c r="AT116" i="4"/>
  <c r="AS116" i="4"/>
  <c r="AR116" i="4"/>
  <c r="AQ116" i="4"/>
  <c r="AP116" i="4"/>
  <c r="AO116" i="4"/>
  <c r="AN116" i="4"/>
  <c r="AM116" i="4"/>
  <c r="AL116" i="4"/>
  <c r="AK116" i="4"/>
  <c r="AJ116" i="4"/>
  <c r="AI116" i="4"/>
  <c r="AH116" i="4"/>
  <c r="AG116" i="4"/>
  <c r="AF116" i="4"/>
  <c r="AE116" i="4"/>
  <c r="AC116" i="4"/>
  <c r="AB116" i="4"/>
  <c r="AA116" i="4"/>
  <c r="Z116" i="4"/>
  <c r="Y116" i="4"/>
  <c r="X116" i="4"/>
  <c r="W116" i="4"/>
  <c r="V116" i="4"/>
  <c r="T116" i="4"/>
  <c r="S116" i="4"/>
  <c r="R116" i="4"/>
  <c r="Q116" i="4"/>
  <c r="P116" i="4"/>
  <c r="O116" i="4"/>
  <c r="N116" i="4"/>
  <c r="L116" i="4"/>
  <c r="K116" i="4"/>
  <c r="J116" i="4"/>
  <c r="I116" i="4"/>
  <c r="H116" i="4"/>
  <c r="D116" i="4"/>
  <c r="CC115" i="4"/>
  <c r="CA115" i="4"/>
  <c r="BG115" i="4"/>
  <c r="AD115" i="4"/>
  <c r="U115" i="4" s="1"/>
  <c r="M115" i="4"/>
  <c r="G115" i="4"/>
  <c r="BG114" i="4"/>
  <c r="AD114" i="4"/>
  <c r="U114" i="4" s="1"/>
  <c r="M114" i="4"/>
  <c r="G114" i="4"/>
  <c r="CC113" i="4"/>
  <c r="CA113" i="4"/>
  <c r="BG113" i="4"/>
  <c r="AD113" i="4"/>
  <c r="U113" i="4" s="1"/>
  <c r="M113" i="4"/>
  <c r="G113" i="4"/>
  <c r="CC112" i="4"/>
  <c r="CA112" i="4"/>
  <c r="BG112" i="4"/>
  <c r="AD112" i="4"/>
  <c r="U112" i="4" s="1"/>
  <c r="M112" i="4"/>
  <c r="G112" i="4"/>
  <c r="CC111" i="4"/>
  <c r="CA111" i="4"/>
  <c r="BJ111" i="4"/>
  <c r="BI111" i="4"/>
  <c r="BH111" i="4"/>
  <c r="BF111" i="4"/>
  <c r="BE111" i="4"/>
  <c r="BD111" i="4"/>
  <c r="BC111" i="4"/>
  <c r="BB111" i="4"/>
  <c r="BA111" i="4"/>
  <c r="AZ111" i="4"/>
  <c r="AY111" i="4"/>
  <c r="AX111" i="4"/>
  <c r="AW111" i="4"/>
  <c r="AV111" i="4"/>
  <c r="AU111" i="4"/>
  <c r="AT111" i="4"/>
  <c r="AS111" i="4"/>
  <c r="AR111" i="4"/>
  <c r="AQ111" i="4"/>
  <c r="AP111" i="4"/>
  <c r="AO111" i="4"/>
  <c r="AN111" i="4"/>
  <c r="AM111" i="4"/>
  <c r="AL111" i="4"/>
  <c r="AK111" i="4"/>
  <c r="AJ111" i="4"/>
  <c r="AI111" i="4"/>
  <c r="AH111" i="4"/>
  <c r="AG111" i="4"/>
  <c r="AF111" i="4"/>
  <c r="AE111" i="4"/>
  <c r="AC111" i="4"/>
  <c r="AB111" i="4"/>
  <c r="AA111" i="4"/>
  <c r="Z111" i="4"/>
  <c r="Y111" i="4"/>
  <c r="X111" i="4"/>
  <c r="W111" i="4"/>
  <c r="V111" i="4"/>
  <c r="T111" i="4"/>
  <c r="S111" i="4"/>
  <c r="R111" i="4"/>
  <c r="Q111" i="4"/>
  <c r="P111" i="4"/>
  <c r="O111" i="4"/>
  <c r="N111" i="4"/>
  <c r="L111" i="4"/>
  <c r="K111" i="4"/>
  <c r="J111" i="4"/>
  <c r="I111" i="4"/>
  <c r="H111" i="4"/>
  <c r="D111" i="4"/>
  <c r="CC110" i="4"/>
  <c r="CA110" i="4"/>
  <c r="BG110" i="4"/>
  <c r="AD110" i="4"/>
  <c r="U110" i="4" s="1"/>
  <c r="M110" i="4"/>
  <c r="G110" i="4"/>
  <c r="CC109" i="4"/>
  <c r="CA109" i="4"/>
  <c r="BG109" i="4"/>
  <c r="AD109" i="4"/>
  <c r="U109" i="4" s="1"/>
  <c r="M109" i="4"/>
  <c r="G109" i="4"/>
  <c r="CK108" i="4"/>
  <c r="CC108" i="4"/>
  <c r="CA108" i="4"/>
  <c r="BG108" i="4"/>
  <c r="AD108" i="4"/>
  <c r="U108" i="4" s="1"/>
  <c r="M108" i="4"/>
  <c r="G108" i="4"/>
  <c r="CK107" i="4"/>
  <c r="CC107" i="4"/>
  <c r="CA107" i="4"/>
  <c r="BG107" i="4"/>
  <c r="AD107" i="4"/>
  <c r="U107" i="4" s="1"/>
  <c r="M107" i="4"/>
  <c r="G107" i="4"/>
  <c r="CK106" i="4"/>
  <c r="CC106" i="4"/>
  <c r="CA106" i="4"/>
  <c r="BG106" i="4"/>
  <c r="AD106" i="4"/>
  <c r="U106" i="4" s="1"/>
  <c r="M106" i="4"/>
  <c r="G106" i="4"/>
  <c r="CK105" i="4"/>
  <c r="CC105" i="4"/>
  <c r="CA105" i="4"/>
  <c r="BG105" i="4"/>
  <c r="AD105" i="4"/>
  <c r="U105" i="4" s="1"/>
  <c r="M105" i="4"/>
  <c r="G105" i="4"/>
  <c r="CC104" i="4"/>
  <c r="CA104" i="4"/>
  <c r="BG104" i="4"/>
  <c r="AD104" i="4"/>
  <c r="U104" i="4" s="1"/>
  <c r="M104" i="4"/>
  <c r="G104" i="4"/>
  <c r="CC103" i="4"/>
  <c r="CA103" i="4"/>
  <c r="BJ103" i="4"/>
  <c r="BI103" i="4"/>
  <c r="BH103" i="4"/>
  <c r="BF103" i="4"/>
  <c r="BE103" i="4"/>
  <c r="BD103" i="4"/>
  <c r="BC103" i="4"/>
  <c r="BB103" i="4"/>
  <c r="BA103" i="4"/>
  <c r="AZ103" i="4"/>
  <c r="AY103" i="4"/>
  <c r="AX103" i="4"/>
  <c r="AW103" i="4"/>
  <c r="AV103" i="4"/>
  <c r="AU103" i="4"/>
  <c r="AT103" i="4"/>
  <c r="AS103" i="4"/>
  <c r="AR103" i="4"/>
  <c r="AQ103" i="4"/>
  <c r="AP103" i="4"/>
  <c r="AO103" i="4"/>
  <c r="AN103" i="4"/>
  <c r="AM103" i="4"/>
  <c r="AL103" i="4"/>
  <c r="AK103" i="4"/>
  <c r="AJ103" i="4"/>
  <c r="AI103" i="4"/>
  <c r="AH103" i="4"/>
  <c r="AG103" i="4"/>
  <c r="AF103" i="4"/>
  <c r="AE103" i="4"/>
  <c r="AC103" i="4"/>
  <c r="AB103" i="4"/>
  <c r="AA103" i="4"/>
  <c r="Z103" i="4"/>
  <c r="Y103" i="4"/>
  <c r="X103" i="4"/>
  <c r="W103" i="4"/>
  <c r="V103" i="4"/>
  <c r="T103" i="4"/>
  <c r="S103" i="4"/>
  <c r="R103" i="4"/>
  <c r="Q103" i="4"/>
  <c r="P103" i="4"/>
  <c r="O103" i="4"/>
  <c r="N103" i="4"/>
  <c r="L103" i="4"/>
  <c r="K103" i="4"/>
  <c r="J103" i="4"/>
  <c r="I103" i="4"/>
  <c r="H103" i="4"/>
  <c r="D103" i="4"/>
  <c r="CC102" i="4"/>
  <c r="CA102" i="4"/>
  <c r="BG102" i="4"/>
  <c r="AD102" i="4"/>
  <c r="U102" i="4" s="1"/>
  <c r="M102" i="4"/>
  <c r="G102" i="4"/>
  <c r="CC101" i="4"/>
  <c r="CA101" i="4"/>
  <c r="BG101" i="4"/>
  <c r="AD101" i="4"/>
  <c r="U101" i="4" s="1"/>
  <c r="M101" i="4"/>
  <c r="G101" i="4"/>
  <c r="CC100" i="4"/>
  <c r="CA100" i="4"/>
  <c r="BG100" i="4"/>
  <c r="AD100" i="4"/>
  <c r="U100" i="4" s="1"/>
  <c r="M100" i="4"/>
  <c r="G100" i="4"/>
  <c r="CC99" i="4"/>
  <c r="CA99" i="4"/>
  <c r="BJ99" i="4"/>
  <c r="BI99" i="4"/>
  <c r="BH99" i="4"/>
  <c r="BF99" i="4"/>
  <c r="BE99" i="4"/>
  <c r="BD99" i="4"/>
  <c r="BC99" i="4"/>
  <c r="BB99" i="4"/>
  <c r="BA99" i="4"/>
  <c r="AZ99" i="4"/>
  <c r="AY99" i="4"/>
  <c r="AX99" i="4"/>
  <c r="AW99" i="4"/>
  <c r="AV99" i="4"/>
  <c r="AU99" i="4"/>
  <c r="AT99" i="4"/>
  <c r="AS99" i="4"/>
  <c r="AR99" i="4"/>
  <c r="AQ99" i="4"/>
  <c r="AP99" i="4"/>
  <c r="AO99" i="4"/>
  <c r="AN99" i="4"/>
  <c r="AM99" i="4"/>
  <c r="AL99" i="4"/>
  <c r="AK99" i="4"/>
  <c r="AJ99" i="4"/>
  <c r="AI99" i="4"/>
  <c r="AH99" i="4"/>
  <c r="AG99" i="4"/>
  <c r="AF99" i="4"/>
  <c r="AE99" i="4"/>
  <c r="AC99" i="4"/>
  <c r="AB99" i="4"/>
  <c r="AA99" i="4"/>
  <c r="Z99" i="4"/>
  <c r="Y99" i="4"/>
  <c r="X99" i="4"/>
  <c r="W99" i="4"/>
  <c r="V99" i="4"/>
  <c r="T99" i="4"/>
  <c r="S99" i="4"/>
  <c r="R99" i="4"/>
  <c r="Q99" i="4"/>
  <c r="P99" i="4"/>
  <c r="O99" i="4"/>
  <c r="N99" i="4"/>
  <c r="L99" i="4"/>
  <c r="K99" i="4"/>
  <c r="J99" i="4"/>
  <c r="I99" i="4"/>
  <c r="H99" i="4"/>
  <c r="D99" i="4"/>
  <c r="CC98" i="4"/>
  <c r="CA98" i="4"/>
  <c r="BG98" i="4"/>
  <c r="AD98" i="4"/>
  <c r="U98" i="4" s="1"/>
  <c r="M98" i="4"/>
  <c r="G98" i="4"/>
  <c r="CC97" i="4"/>
  <c r="CA97" i="4"/>
  <c r="BG97" i="4"/>
  <c r="AD97" i="4"/>
  <c r="U97" i="4" s="1"/>
  <c r="M97" i="4"/>
  <c r="G97" i="4"/>
  <c r="CC96" i="4"/>
  <c r="CA96" i="4"/>
  <c r="BG96" i="4"/>
  <c r="AD96" i="4"/>
  <c r="M96" i="4"/>
  <c r="G96" i="4"/>
  <c r="CC95" i="4"/>
  <c r="CA95" i="4"/>
  <c r="BJ95" i="4"/>
  <c r="BI95" i="4"/>
  <c r="BH95" i="4"/>
  <c r="BF95" i="4"/>
  <c r="BE95" i="4"/>
  <c r="BD95" i="4"/>
  <c r="BC95" i="4"/>
  <c r="BB95" i="4"/>
  <c r="BA95" i="4"/>
  <c r="AZ95" i="4"/>
  <c r="AY95" i="4"/>
  <c r="AX95" i="4"/>
  <c r="AW95" i="4"/>
  <c r="AV95" i="4"/>
  <c r="AU95" i="4"/>
  <c r="AT95" i="4"/>
  <c r="AS95" i="4"/>
  <c r="AR95" i="4"/>
  <c r="AQ95" i="4"/>
  <c r="AP95" i="4"/>
  <c r="AO95" i="4"/>
  <c r="AN95" i="4"/>
  <c r="AM95" i="4"/>
  <c r="AL95" i="4"/>
  <c r="AK95" i="4"/>
  <c r="AJ95" i="4"/>
  <c r="AI95" i="4"/>
  <c r="AH95" i="4"/>
  <c r="AG95" i="4"/>
  <c r="AF95" i="4"/>
  <c r="AE95" i="4"/>
  <c r="AC95" i="4"/>
  <c r="AB95" i="4"/>
  <c r="AA95" i="4"/>
  <c r="Z95" i="4"/>
  <c r="Y95" i="4"/>
  <c r="X95" i="4"/>
  <c r="W95" i="4"/>
  <c r="V95" i="4"/>
  <c r="T95" i="4"/>
  <c r="S95" i="4"/>
  <c r="R95" i="4"/>
  <c r="Q95" i="4"/>
  <c r="P95" i="4"/>
  <c r="O95" i="4"/>
  <c r="N95" i="4"/>
  <c r="L95" i="4"/>
  <c r="K95" i="4"/>
  <c r="J95" i="4"/>
  <c r="I95" i="4"/>
  <c r="H95" i="4"/>
  <c r="D95" i="4"/>
  <c r="CC94" i="4"/>
  <c r="CA94" i="4"/>
  <c r="BG94" i="4"/>
  <c r="AD94" i="4"/>
  <c r="U94" i="4" s="1"/>
  <c r="M94" i="4"/>
  <c r="G94" i="4"/>
  <c r="BG93" i="4"/>
  <c r="AD93" i="4"/>
  <c r="U93" i="4" s="1"/>
  <c r="M93" i="4"/>
  <c r="G93" i="4"/>
  <c r="BG92" i="4"/>
  <c r="AD92" i="4"/>
  <c r="U92" i="4" s="1"/>
  <c r="M92" i="4"/>
  <c r="G92" i="4"/>
  <c r="BG91" i="4"/>
  <c r="AD91" i="4"/>
  <c r="U91" i="4" s="1"/>
  <c r="M91" i="4"/>
  <c r="G91" i="4"/>
  <c r="CK90" i="4"/>
  <c r="CC90" i="4"/>
  <c r="CA90" i="4"/>
  <c r="BG90" i="4"/>
  <c r="AD90" i="4"/>
  <c r="U90" i="4" s="1"/>
  <c r="M90" i="4"/>
  <c r="G90" i="4"/>
  <c r="CC89" i="4"/>
  <c r="CA89" i="4"/>
  <c r="BG89" i="4"/>
  <c r="AD89" i="4"/>
  <c r="U89" i="4" s="1"/>
  <c r="M89" i="4"/>
  <c r="G89" i="4"/>
  <c r="CK88" i="4"/>
  <c r="CC88" i="4"/>
  <c r="CA88" i="4"/>
  <c r="BG88" i="4"/>
  <c r="AD88" i="4"/>
  <c r="U88" i="4" s="1"/>
  <c r="M88" i="4"/>
  <c r="G88" i="4"/>
  <c r="CA87" i="4"/>
  <c r="BG87" i="4"/>
  <c r="AD87" i="4"/>
  <c r="U87" i="4" s="1"/>
  <c r="M87" i="4"/>
  <c r="G87" i="4"/>
  <c r="CK86" i="4"/>
  <c r="CC86" i="4"/>
  <c r="CA86" i="4"/>
  <c r="BG86" i="4"/>
  <c r="AD86" i="4"/>
  <c r="M86" i="4"/>
  <c r="L86" i="4"/>
  <c r="K86" i="4"/>
  <c r="K84" i="4" s="1"/>
  <c r="G86" i="4"/>
  <c r="CC85" i="4"/>
  <c r="CA85" i="4"/>
  <c r="BG85" i="4"/>
  <c r="AD85" i="4"/>
  <c r="U85" i="4" s="1"/>
  <c r="M85" i="4"/>
  <c r="G85" i="4"/>
  <c r="CC84" i="4"/>
  <c r="CA84" i="4"/>
  <c r="BJ84" i="4"/>
  <c r="BI84" i="4"/>
  <c r="BH84" i="4"/>
  <c r="BF84" i="4"/>
  <c r="BE84" i="4"/>
  <c r="BD84" i="4"/>
  <c r="BC84" i="4"/>
  <c r="BB84" i="4"/>
  <c r="BA84" i="4"/>
  <c r="AZ84" i="4"/>
  <c r="AY84" i="4"/>
  <c r="AX84" i="4"/>
  <c r="AW84" i="4"/>
  <c r="AV84" i="4"/>
  <c r="AU84" i="4"/>
  <c r="AT84" i="4"/>
  <c r="AS84" i="4"/>
  <c r="AR84" i="4"/>
  <c r="AQ84" i="4"/>
  <c r="AP84" i="4"/>
  <c r="AO84" i="4"/>
  <c r="AN84" i="4"/>
  <c r="AM84" i="4"/>
  <c r="AL84" i="4"/>
  <c r="AK84" i="4"/>
  <c r="AJ84" i="4"/>
  <c r="AI84" i="4"/>
  <c r="AH84" i="4"/>
  <c r="AG84" i="4"/>
  <c r="AF84" i="4"/>
  <c r="AE84" i="4"/>
  <c r="AC84" i="4"/>
  <c r="AB84" i="4"/>
  <c r="AA84" i="4"/>
  <c r="Z84" i="4"/>
  <c r="Y84" i="4"/>
  <c r="X84" i="4"/>
  <c r="W84" i="4"/>
  <c r="V84" i="4"/>
  <c r="T84" i="4"/>
  <c r="S84" i="4"/>
  <c r="R84" i="4"/>
  <c r="Q84" i="4"/>
  <c r="P84" i="4"/>
  <c r="O84" i="4"/>
  <c r="N84" i="4"/>
  <c r="L84" i="4"/>
  <c r="J84" i="4"/>
  <c r="I84" i="4"/>
  <c r="H84" i="4"/>
  <c r="D84" i="4"/>
  <c r="CC83" i="4"/>
  <c r="CA83" i="4"/>
  <c r="BG83" i="4"/>
  <c r="AD83" i="4"/>
  <c r="U83" i="4" s="1"/>
  <c r="M83" i="4"/>
  <c r="G83" i="4"/>
  <c r="CK82" i="4"/>
  <c r="CC82" i="4"/>
  <c r="CA82" i="4"/>
  <c r="BG82" i="4"/>
  <c r="AD82" i="4"/>
  <c r="U82" i="4" s="1"/>
  <c r="M82" i="4"/>
  <c r="G82" i="4"/>
  <c r="CK81" i="4"/>
  <c r="CC81" i="4"/>
  <c r="CA81" i="4"/>
  <c r="BG81" i="4"/>
  <c r="AD81" i="4"/>
  <c r="U81" i="4" s="1"/>
  <c r="M81" i="4"/>
  <c r="G81" i="4"/>
  <c r="CK80" i="4"/>
  <c r="CC80" i="4"/>
  <c r="CA80" i="4"/>
  <c r="BG80" i="4"/>
  <c r="AD80" i="4"/>
  <c r="U80" i="4" s="1"/>
  <c r="M80" i="4"/>
  <c r="G80" i="4"/>
  <c r="BG79" i="4"/>
  <c r="AD79" i="4"/>
  <c r="U79" i="4" s="1"/>
  <c r="M79" i="4"/>
  <c r="G79" i="4"/>
  <c r="BG78" i="4"/>
  <c r="AD78" i="4"/>
  <c r="U78" i="4" s="1"/>
  <c r="M78" i="4"/>
  <c r="G78" i="4"/>
  <c r="CK77" i="4"/>
  <c r="CC77" i="4"/>
  <c r="CA77" i="4"/>
  <c r="BG77" i="4"/>
  <c r="AD77" i="4"/>
  <c r="U77" i="4" s="1"/>
  <c r="M77" i="4"/>
  <c r="G77" i="4"/>
  <c r="CK76" i="4"/>
  <c r="CC76" i="4"/>
  <c r="CA76" i="4"/>
  <c r="BG76" i="4"/>
  <c r="AD76" i="4"/>
  <c r="U76" i="4" s="1"/>
  <c r="M76" i="4"/>
  <c r="G76" i="4"/>
  <c r="CK75" i="4"/>
  <c r="CC75" i="4"/>
  <c r="CA75" i="4"/>
  <c r="BG75" i="4"/>
  <c r="AD75" i="4"/>
  <c r="U75" i="4" s="1"/>
  <c r="M75" i="4"/>
  <c r="G75" i="4"/>
  <c r="CK74" i="4"/>
  <c r="CC74" i="4"/>
  <c r="CA74" i="4"/>
  <c r="BG74" i="4"/>
  <c r="AD74" i="4"/>
  <c r="U74" i="4" s="1"/>
  <c r="M74" i="4"/>
  <c r="G74" i="4"/>
  <c r="CK73" i="4"/>
  <c r="CC73" i="4"/>
  <c r="CA73" i="4"/>
  <c r="BG73" i="4"/>
  <c r="AD73" i="4"/>
  <c r="U73" i="4" s="1"/>
  <c r="M73" i="4"/>
  <c r="G73" i="4"/>
  <c r="CK72" i="4"/>
  <c r="CC72" i="4"/>
  <c r="CA72" i="4"/>
  <c r="BG72" i="4"/>
  <c r="AD72" i="4"/>
  <c r="U72" i="4" s="1"/>
  <c r="M72" i="4"/>
  <c r="G72" i="4"/>
  <c r="CK71" i="4"/>
  <c r="CC71" i="4"/>
  <c r="CA71" i="4"/>
  <c r="BG71" i="4"/>
  <c r="AD71" i="4"/>
  <c r="U71" i="4" s="1"/>
  <c r="M71" i="4"/>
  <c r="G71" i="4"/>
  <c r="CK70" i="4"/>
  <c r="CC70" i="4"/>
  <c r="CA70" i="4"/>
  <c r="BG70" i="4"/>
  <c r="AD70" i="4"/>
  <c r="U70" i="4" s="1"/>
  <c r="M70" i="4"/>
  <c r="G70" i="4"/>
  <c r="CK69" i="4"/>
  <c r="CC69" i="4"/>
  <c r="CA69" i="4"/>
  <c r="BG69" i="4"/>
  <c r="AD69" i="4"/>
  <c r="U69" i="4" s="1"/>
  <c r="M69" i="4"/>
  <c r="G69" i="4"/>
  <c r="CK68" i="4"/>
  <c r="CC68" i="4"/>
  <c r="CA68" i="4"/>
  <c r="BG68" i="4"/>
  <c r="AD68" i="4"/>
  <c r="U68" i="4" s="1"/>
  <c r="M68" i="4"/>
  <c r="G68" i="4"/>
  <c r="CK67" i="4"/>
  <c r="CC67" i="4"/>
  <c r="CA67" i="4"/>
  <c r="BG67" i="4"/>
  <c r="AD67" i="4"/>
  <c r="U67" i="4" s="1"/>
  <c r="M67" i="4"/>
  <c r="G67" i="4"/>
  <c r="CK66" i="4"/>
  <c r="CC66" i="4"/>
  <c r="CA66" i="4"/>
  <c r="BG66" i="4"/>
  <c r="AD66" i="4"/>
  <c r="U66" i="4" s="1"/>
  <c r="M66" i="4"/>
  <c r="G66" i="4"/>
  <c r="CC65" i="4"/>
  <c r="CA65" i="4"/>
  <c r="BG65" i="4"/>
  <c r="AD65" i="4"/>
  <c r="U65" i="4" s="1"/>
  <c r="M65" i="4"/>
  <c r="G65" i="4"/>
  <c r="CK64" i="4"/>
  <c r="CC64" i="4"/>
  <c r="CA64" i="4"/>
  <c r="BG64" i="4"/>
  <c r="AD64" i="4"/>
  <c r="U64" i="4" s="1"/>
  <c r="M64" i="4"/>
  <c r="G64" i="4"/>
  <c r="CK63" i="4"/>
  <c r="CC63" i="4"/>
  <c r="CA63" i="4"/>
  <c r="BG63" i="4"/>
  <c r="AD63" i="4"/>
  <c r="U63" i="4" s="1"/>
  <c r="M63" i="4"/>
  <c r="G63" i="4"/>
  <c r="CK62" i="4"/>
  <c r="CC62" i="4"/>
  <c r="CA62" i="4"/>
  <c r="BG62" i="4"/>
  <c r="AS62" i="4"/>
  <c r="AD62" i="4" s="1"/>
  <c r="U62" i="4" s="1"/>
  <c r="M62" i="4"/>
  <c r="G62" i="4"/>
  <c r="CK61" i="4"/>
  <c r="CC61" i="4"/>
  <c r="CA61" i="4"/>
  <c r="BG61" i="4"/>
  <c r="AD61" i="4"/>
  <c r="U61" i="4" s="1"/>
  <c r="M61" i="4"/>
  <c r="G61" i="4"/>
  <c r="CK60" i="4"/>
  <c r="CC60" i="4"/>
  <c r="CA60" i="4"/>
  <c r="BG60" i="4"/>
  <c r="AD60" i="4"/>
  <c r="U60" i="4" s="1"/>
  <c r="M60" i="4"/>
  <c r="G60" i="4"/>
  <c r="CK59" i="4"/>
  <c r="CC59" i="4"/>
  <c r="CA59" i="4"/>
  <c r="BG59" i="4"/>
  <c r="AD59" i="4"/>
  <c r="U59" i="4" s="1"/>
  <c r="M59" i="4"/>
  <c r="G59" i="4"/>
  <c r="CC58" i="4"/>
  <c r="CA58" i="4"/>
  <c r="BG58" i="4"/>
  <c r="AD58" i="4"/>
  <c r="U58" i="4" s="1"/>
  <c r="M58" i="4"/>
  <c r="G58" i="4"/>
  <c r="CC57" i="4"/>
  <c r="CA57" i="4"/>
  <c r="BJ57" i="4"/>
  <c r="BI57" i="4"/>
  <c r="BH57" i="4"/>
  <c r="BF57" i="4"/>
  <c r="BE57" i="4"/>
  <c r="BD57" i="4"/>
  <c r="BC57" i="4"/>
  <c r="BB57" i="4"/>
  <c r="BA57" i="4"/>
  <c r="AZ57" i="4"/>
  <c r="AY57" i="4"/>
  <c r="AX57" i="4"/>
  <c r="AW57" i="4"/>
  <c r="AV57" i="4"/>
  <c r="AU57" i="4"/>
  <c r="AT57" i="4"/>
  <c r="AS57" i="4"/>
  <c r="AR57" i="4"/>
  <c r="AQ57" i="4"/>
  <c r="AP57" i="4"/>
  <c r="AO57" i="4"/>
  <c r="AN57" i="4"/>
  <c r="AM57" i="4"/>
  <c r="AL57" i="4"/>
  <c r="AK57" i="4"/>
  <c r="AJ57" i="4"/>
  <c r="AI57" i="4"/>
  <c r="AH57" i="4"/>
  <c r="AG57" i="4"/>
  <c r="AF57" i="4"/>
  <c r="AE57" i="4"/>
  <c r="AC57" i="4"/>
  <c r="AB57" i="4"/>
  <c r="AA57" i="4"/>
  <c r="Z57" i="4"/>
  <c r="Y57" i="4"/>
  <c r="X57" i="4"/>
  <c r="W57" i="4"/>
  <c r="V57" i="4"/>
  <c r="T57" i="4"/>
  <c r="S57" i="4"/>
  <c r="R57" i="4"/>
  <c r="Q57" i="4"/>
  <c r="P57" i="4"/>
  <c r="O57" i="4"/>
  <c r="N57" i="4"/>
  <c r="L57" i="4"/>
  <c r="K57" i="4"/>
  <c r="J57" i="4"/>
  <c r="I57" i="4"/>
  <c r="H57" i="4"/>
  <c r="D57" i="4"/>
  <c r="CC56" i="4"/>
  <c r="CA56" i="4"/>
  <c r="CC55" i="4"/>
  <c r="CA55" i="4"/>
  <c r="BG55" i="4"/>
  <c r="AD55" i="4"/>
  <c r="U55" i="4" s="1"/>
  <c r="M55" i="4"/>
  <c r="G55" i="4"/>
  <c r="CC54" i="4"/>
  <c r="CA54" i="4"/>
  <c r="BG54" i="4"/>
  <c r="AD54" i="4"/>
  <c r="U54" i="4" s="1"/>
  <c r="M54" i="4"/>
  <c r="G54" i="4"/>
  <c r="CK53" i="4"/>
  <c r="CC53" i="4"/>
  <c r="CA53" i="4"/>
  <c r="BG53" i="4"/>
  <c r="AD53" i="4"/>
  <c r="U53" i="4" s="1"/>
  <c r="M53" i="4"/>
  <c r="G53" i="4"/>
  <c r="CK52" i="4"/>
  <c r="CC52" i="4"/>
  <c r="CA52" i="4"/>
  <c r="BG52" i="4"/>
  <c r="AD52" i="4"/>
  <c r="U52" i="4" s="1"/>
  <c r="M52" i="4"/>
  <c r="G52" i="4"/>
  <c r="CK51" i="4"/>
  <c r="CC51" i="4"/>
  <c r="CA51" i="4"/>
  <c r="BG51" i="4"/>
  <c r="AD51" i="4"/>
  <c r="U51" i="4" s="1"/>
  <c r="M51" i="4"/>
  <c r="G51" i="4"/>
  <c r="CK50" i="4"/>
  <c r="CC50" i="4"/>
  <c r="CA50" i="4"/>
  <c r="BG50" i="4"/>
  <c r="AD50" i="4"/>
  <c r="U50" i="4" s="1"/>
  <c r="M50" i="4"/>
  <c r="G50" i="4"/>
  <c r="CK49" i="4"/>
  <c r="CC49" i="4"/>
  <c r="CA49" i="4"/>
  <c r="BG49" i="4"/>
  <c r="AD49" i="4"/>
  <c r="U49" i="4" s="1"/>
  <c r="M49" i="4"/>
  <c r="G49" i="4"/>
  <c r="CK48" i="4"/>
  <c r="CC48" i="4"/>
  <c r="CA48" i="4"/>
  <c r="BG48" i="4"/>
  <c r="AD48" i="4"/>
  <c r="U48" i="4" s="1"/>
  <c r="M48" i="4"/>
  <c r="G48" i="4"/>
  <c r="CK47" i="4"/>
  <c r="CC47" i="4"/>
  <c r="CA47" i="4"/>
  <c r="BG47" i="4"/>
  <c r="AD47" i="4"/>
  <c r="U47" i="4" s="1"/>
  <c r="M47" i="4"/>
  <c r="G47" i="4"/>
  <c r="CK46" i="4"/>
  <c r="CC46" i="4"/>
  <c r="CA46" i="4"/>
  <c r="BG46" i="4"/>
  <c r="AD46" i="4"/>
  <c r="U46" i="4" s="1"/>
  <c r="M46" i="4"/>
  <c r="G46" i="4"/>
  <c r="CK45" i="4"/>
  <c r="CC45" i="4"/>
  <c r="CA45" i="4"/>
  <c r="BG45" i="4"/>
  <c r="AD45" i="4"/>
  <c r="U45" i="4" s="1"/>
  <c r="M45" i="4"/>
  <c r="G45" i="4"/>
  <c r="CK44" i="4"/>
  <c r="CC44" i="4"/>
  <c r="CA44" i="4"/>
  <c r="BG44" i="4"/>
  <c r="AD44" i="4"/>
  <c r="U44" i="4" s="1"/>
  <c r="M44" i="4"/>
  <c r="G44" i="4"/>
  <c r="CK43" i="4"/>
  <c r="CC43" i="4"/>
  <c r="CA43" i="4"/>
  <c r="BG43" i="4"/>
  <c r="AD43" i="4"/>
  <c r="U43" i="4" s="1"/>
  <c r="M43" i="4"/>
  <c r="G43" i="4"/>
  <c r="CC42" i="4"/>
  <c r="CA42" i="4"/>
  <c r="BG42" i="4"/>
  <c r="AD42" i="4"/>
  <c r="U42" i="4" s="1"/>
  <c r="M42" i="4"/>
  <c r="G42" i="4"/>
  <c r="CC41" i="4"/>
  <c r="CA41" i="4"/>
  <c r="BJ41" i="4"/>
  <c r="BI41" i="4"/>
  <c r="BH41" i="4"/>
  <c r="BF41" i="4"/>
  <c r="BE41" i="4"/>
  <c r="BD41" i="4"/>
  <c r="BC41" i="4"/>
  <c r="BB41" i="4"/>
  <c r="BA41" i="4"/>
  <c r="AZ41" i="4"/>
  <c r="AY41" i="4"/>
  <c r="AX41" i="4"/>
  <c r="AW41" i="4"/>
  <c r="AV41" i="4"/>
  <c r="AU41" i="4"/>
  <c r="AT41" i="4"/>
  <c r="AS41" i="4"/>
  <c r="AR41" i="4"/>
  <c r="AQ41" i="4"/>
  <c r="AP41" i="4"/>
  <c r="AO41" i="4"/>
  <c r="AN41" i="4"/>
  <c r="AM41" i="4"/>
  <c r="AL41" i="4"/>
  <c r="AK41" i="4"/>
  <c r="AJ41" i="4"/>
  <c r="AI41" i="4"/>
  <c r="AH41" i="4"/>
  <c r="AG41" i="4"/>
  <c r="AF41" i="4"/>
  <c r="AE41" i="4"/>
  <c r="AC41" i="4"/>
  <c r="AB41" i="4"/>
  <c r="AA41" i="4"/>
  <c r="Z41" i="4"/>
  <c r="Y41" i="4"/>
  <c r="X41" i="4"/>
  <c r="W41" i="4"/>
  <c r="V41" i="4"/>
  <c r="T41" i="4"/>
  <c r="S41" i="4"/>
  <c r="R41" i="4"/>
  <c r="Q41" i="4"/>
  <c r="P41" i="4"/>
  <c r="O41" i="4"/>
  <c r="N41" i="4"/>
  <c r="L41" i="4"/>
  <c r="K41" i="4"/>
  <c r="J41" i="4"/>
  <c r="I41" i="4"/>
  <c r="H41" i="4"/>
  <c r="D41" i="4"/>
  <c r="CC40" i="4"/>
  <c r="CA40" i="4"/>
  <c r="CC39" i="4"/>
  <c r="CA39" i="4"/>
  <c r="CC38" i="4"/>
  <c r="CA38" i="4"/>
  <c r="BG38" i="4"/>
  <c r="AD38" i="4"/>
  <c r="U38" i="4" s="1"/>
  <c r="M38" i="4"/>
  <c r="G38" i="4"/>
  <c r="CC37" i="4"/>
  <c r="CA37" i="4"/>
  <c r="BG37" i="4"/>
  <c r="AD37" i="4"/>
  <c r="U37" i="4" s="1"/>
  <c r="M37" i="4"/>
  <c r="G37" i="4"/>
  <c r="CC36" i="4"/>
  <c r="CA36" i="4"/>
  <c r="BJ36" i="4"/>
  <c r="BJ34" i="4" s="1"/>
  <c r="BI36" i="4"/>
  <c r="BI34" i="4" s="1"/>
  <c r="BH36" i="4"/>
  <c r="BH34" i="4" s="1"/>
  <c r="BF36" i="4"/>
  <c r="BF34" i="4" s="1"/>
  <c r="BE36" i="4"/>
  <c r="BE34" i="4" s="1"/>
  <c r="BD36" i="4"/>
  <c r="BD34" i="4" s="1"/>
  <c r="BC36" i="4"/>
  <c r="BC34" i="4" s="1"/>
  <c r="BB36" i="4"/>
  <c r="BB34" i="4" s="1"/>
  <c r="BA36" i="4"/>
  <c r="BA34" i="4" s="1"/>
  <c r="AZ36" i="4"/>
  <c r="AZ34" i="4" s="1"/>
  <c r="AY36" i="4"/>
  <c r="AY34" i="4" s="1"/>
  <c r="AX36" i="4"/>
  <c r="AX34" i="4" s="1"/>
  <c r="AW36" i="4"/>
  <c r="AW34" i="4" s="1"/>
  <c r="AV36" i="4"/>
  <c r="AV34" i="4" s="1"/>
  <c r="AU36" i="4"/>
  <c r="AU34" i="4" s="1"/>
  <c r="AT36" i="4"/>
  <c r="AT34" i="4" s="1"/>
  <c r="AS36" i="4"/>
  <c r="AS34" i="4" s="1"/>
  <c r="AR36" i="4"/>
  <c r="AR34" i="4" s="1"/>
  <c r="AQ36" i="4"/>
  <c r="AQ34" i="4" s="1"/>
  <c r="AP36" i="4"/>
  <c r="AP34" i="4" s="1"/>
  <c r="AO36" i="4"/>
  <c r="AO34" i="4" s="1"/>
  <c r="AN36" i="4"/>
  <c r="AN34" i="4" s="1"/>
  <c r="AM36" i="4"/>
  <c r="AM34" i="4" s="1"/>
  <c r="AL36" i="4"/>
  <c r="AL34" i="4" s="1"/>
  <c r="AK36" i="4"/>
  <c r="AK34" i="4" s="1"/>
  <c r="AJ36" i="4"/>
  <c r="AJ34" i="4" s="1"/>
  <c r="AI36" i="4"/>
  <c r="AI34" i="4" s="1"/>
  <c r="AH36" i="4"/>
  <c r="AH34" i="4" s="1"/>
  <c r="AG36" i="4"/>
  <c r="AG34" i="4" s="1"/>
  <c r="AF36" i="4"/>
  <c r="AF34" i="4" s="1"/>
  <c r="AE36" i="4"/>
  <c r="AE34" i="4" s="1"/>
  <c r="AC36" i="4"/>
  <c r="AC34" i="4" s="1"/>
  <c r="AB36" i="4"/>
  <c r="AB34" i="4" s="1"/>
  <c r="AA36" i="4"/>
  <c r="AA34" i="4" s="1"/>
  <c r="Z36" i="4"/>
  <c r="Z34" i="4" s="1"/>
  <c r="Y36" i="4"/>
  <c r="Y34" i="4" s="1"/>
  <c r="X36" i="4"/>
  <c r="X34" i="4" s="1"/>
  <c r="W36" i="4"/>
  <c r="V36" i="4"/>
  <c r="V34" i="4" s="1"/>
  <c r="T36" i="4"/>
  <c r="T34" i="4" s="1"/>
  <c r="S36" i="4"/>
  <c r="S34" i="4" s="1"/>
  <c r="R36" i="4"/>
  <c r="R34" i="4" s="1"/>
  <c r="Q36" i="4"/>
  <c r="Q34" i="4" s="1"/>
  <c r="P36" i="4"/>
  <c r="P34" i="4" s="1"/>
  <c r="O36" i="4"/>
  <c r="O34" i="4" s="1"/>
  <c r="N36" i="4"/>
  <c r="N34" i="4" s="1"/>
  <c r="L36" i="4"/>
  <c r="L34" i="4" s="1"/>
  <c r="K36" i="4"/>
  <c r="K34" i="4" s="1"/>
  <c r="J36" i="4"/>
  <c r="J34" i="4" s="1"/>
  <c r="I36" i="4"/>
  <c r="I34" i="4" s="1"/>
  <c r="H36" i="4"/>
  <c r="H34" i="4" s="1"/>
  <c r="D36" i="4"/>
  <c r="D34" i="4" s="1"/>
  <c r="CC35" i="4"/>
  <c r="CA35" i="4"/>
  <c r="U35" i="4"/>
  <c r="C35" i="4"/>
  <c r="CC34" i="4"/>
  <c r="CA34" i="4"/>
  <c r="CC33" i="4"/>
  <c r="CA33" i="4"/>
  <c r="CC32" i="4"/>
  <c r="CA32" i="4"/>
  <c r="CC31" i="4"/>
  <c r="CA31" i="4"/>
  <c r="BG31" i="4"/>
  <c r="AD31" i="4"/>
  <c r="U31" i="4" s="1"/>
  <c r="M31" i="4"/>
  <c r="G31" i="4"/>
  <c r="CC30" i="4"/>
  <c r="CA30" i="4"/>
  <c r="BG30" i="4"/>
  <c r="AD30" i="4"/>
  <c r="M30" i="4"/>
  <c r="G30" i="4"/>
  <c r="CC29" i="4"/>
  <c r="CA29" i="4"/>
  <c r="BJ29" i="4"/>
  <c r="BI29" i="4"/>
  <c r="BH29" i="4"/>
  <c r="BF29" i="4"/>
  <c r="BE29" i="4"/>
  <c r="BD29" i="4"/>
  <c r="BC29" i="4"/>
  <c r="BB29" i="4"/>
  <c r="BA29" i="4"/>
  <c r="AZ29" i="4"/>
  <c r="AY29" i="4"/>
  <c r="AX29" i="4"/>
  <c r="AW29" i="4"/>
  <c r="AV29" i="4"/>
  <c r="AU29" i="4"/>
  <c r="AT29" i="4"/>
  <c r="AS29" i="4"/>
  <c r="AR29" i="4"/>
  <c r="AQ29" i="4"/>
  <c r="AP29" i="4"/>
  <c r="AO29" i="4"/>
  <c r="AN29" i="4"/>
  <c r="AM29" i="4"/>
  <c r="AL29" i="4"/>
  <c r="AK29" i="4"/>
  <c r="AJ29" i="4"/>
  <c r="AI29" i="4"/>
  <c r="AH29" i="4"/>
  <c r="AG29" i="4"/>
  <c r="AF29" i="4"/>
  <c r="AE29" i="4"/>
  <c r="AC29" i="4"/>
  <c r="AB29" i="4"/>
  <c r="AA29" i="4"/>
  <c r="Z29" i="4"/>
  <c r="Y29" i="4"/>
  <c r="X29" i="4"/>
  <c r="W29" i="4"/>
  <c r="V29" i="4"/>
  <c r="T29" i="4"/>
  <c r="S29" i="4"/>
  <c r="R29" i="4"/>
  <c r="Q29" i="4"/>
  <c r="P29" i="4"/>
  <c r="O29" i="4"/>
  <c r="N29" i="4"/>
  <c r="L29" i="4"/>
  <c r="K29" i="4"/>
  <c r="J29" i="4"/>
  <c r="I29" i="4"/>
  <c r="H29" i="4"/>
  <c r="D29" i="4"/>
  <c r="CC28" i="4"/>
  <c r="CA28" i="4"/>
  <c r="BG28" i="4"/>
  <c r="AD28" i="4"/>
  <c r="U28" i="4" s="1"/>
  <c r="M28" i="4"/>
  <c r="G28" i="4"/>
  <c r="CC27" i="4"/>
  <c r="CA27" i="4"/>
  <c r="BG27" i="4"/>
  <c r="AD27" i="4"/>
  <c r="U27" i="4" s="1"/>
  <c r="M27" i="4"/>
  <c r="G27" i="4"/>
  <c r="CK26" i="4"/>
  <c r="CC26" i="4"/>
  <c r="CA26" i="4"/>
  <c r="BG26" i="4"/>
  <c r="AD26" i="4"/>
  <c r="U26" i="4" s="1"/>
  <c r="M26" i="4"/>
  <c r="G26" i="4"/>
  <c r="CK25" i="4"/>
  <c r="CC25" i="4"/>
  <c r="CA25" i="4"/>
  <c r="BG25" i="4"/>
  <c r="AD25" i="4"/>
  <c r="U25" i="4" s="1"/>
  <c r="M25" i="4"/>
  <c r="G25" i="4"/>
  <c r="CC24" i="4"/>
  <c r="CA24" i="4"/>
  <c r="BG24" i="4"/>
  <c r="AD24" i="4"/>
  <c r="U24" i="4" s="1"/>
  <c r="M24" i="4"/>
  <c r="G24" i="4"/>
  <c r="CC23" i="4"/>
  <c r="CA23" i="4"/>
  <c r="BJ23" i="4"/>
  <c r="BI23" i="4"/>
  <c r="BH23" i="4"/>
  <c r="BF23" i="4"/>
  <c r="BE23" i="4"/>
  <c r="BD23" i="4"/>
  <c r="BC23" i="4"/>
  <c r="BB23" i="4"/>
  <c r="BA23" i="4"/>
  <c r="AZ23" i="4"/>
  <c r="AY23" i="4"/>
  <c r="AX23" i="4"/>
  <c r="AW23" i="4"/>
  <c r="AV23" i="4"/>
  <c r="AU23" i="4"/>
  <c r="AT23" i="4"/>
  <c r="AS23" i="4"/>
  <c r="AR23" i="4"/>
  <c r="AQ23" i="4"/>
  <c r="AP23" i="4"/>
  <c r="AO23" i="4"/>
  <c r="AN23" i="4"/>
  <c r="AM23" i="4"/>
  <c r="AL23" i="4"/>
  <c r="AK23" i="4"/>
  <c r="AJ23" i="4"/>
  <c r="AI23" i="4"/>
  <c r="AH23" i="4"/>
  <c r="AG23" i="4"/>
  <c r="AF23" i="4"/>
  <c r="AE23" i="4"/>
  <c r="AC23" i="4"/>
  <c r="AB23" i="4"/>
  <c r="AA23" i="4"/>
  <c r="Z23" i="4"/>
  <c r="Y23" i="4"/>
  <c r="X23" i="4"/>
  <c r="W23" i="4"/>
  <c r="V23" i="4"/>
  <c r="T23" i="4"/>
  <c r="S23" i="4"/>
  <c r="R23" i="4"/>
  <c r="Q23" i="4"/>
  <c r="P23" i="4"/>
  <c r="O23" i="4"/>
  <c r="N23" i="4"/>
  <c r="L23" i="4"/>
  <c r="K23" i="4"/>
  <c r="J23" i="4"/>
  <c r="I23" i="4"/>
  <c r="H23" i="4"/>
  <c r="D23" i="4"/>
  <c r="CC22" i="4"/>
  <c r="CA22" i="4"/>
  <c r="BG22" i="4"/>
  <c r="AD22" i="4"/>
  <c r="U22" i="4" s="1"/>
  <c r="M22" i="4"/>
  <c r="G22" i="4"/>
  <c r="CC21" i="4"/>
  <c r="CA21" i="4"/>
  <c r="BG21" i="4"/>
  <c r="AD21" i="4"/>
  <c r="U21" i="4" s="1"/>
  <c r="M21" i="4"/>
  <c r="G21" i="4"/>
  <c r="CK20" i="4"/>
  <c r="CC20" i="4"/>
  <c r="CA20" i="4"/>
  <c r="BG20" i="4"/>
  <c r="AD20" i="4"/>
  <c r="U20" i="4" s="1"/>
  <c r="M20" i="4"/>
  <c r="G20" i="4"/>
  <c r="CK19" i="4"/>
  <c r="CC19" i="4"/>
  <c r="CA19" i="4"/>
  <c r="BG19" i="4"/>
  <c r="AD19" i="4"/>
  <c r="U19" i="4" s="1"/>
  <c r="M19" i="4"/>
  <c r="G19" i="4"/>
  <c r="CK18" i="4"/>
  <c r="CC18" i="4"/>
  <c r="CA18" i="4"/>
  <c r="BG18" i="4"/>
  <c r="AD18" i="4"/>
  <c r="U18" i="4" s="1"/>
  <c r="M18" i="4"/>
  <c r="G18" i="4"/>
  <c r="CK17" i="4"/>
  <c r="CC17" i="4"/>
  <c r="CA17" i="4"/>
  <c r="BG17" i="4"/>
  <c r="AD17" i="4"/>
  <c r="U17" i="4" s="1"/>
  <c r="M17" i="4"/>
  <c r="G17" i="4"/>
  <c r="CK16" i="4"/>
  <c r="CC16" i="4"/>
  <c r="CA16" i="4"/>
  <c r="BG16" i="4"/>
  <c r="AD16" i="4"/>
  <c r="U16" i="4" s="1"/>
  <c r="M16" i="4"/>
  <c r="G16" i="4"/>
  <c r="CK15" i="4"/>
  <c r="CC15" i="4"/>
  <c r="CA15" i="4"/>
  <c r="BG15" i="4"/>
  <c r="AD15" i="4"/>
  <c r="U15" i="4" s="1"/>
  <c r="M15" i="4"/>
  <c r="G15" i="4"/>
  <c r="CK14" i="4"/>
  <c r="CC14" i="4"/>
  <c r="CA14" i="4"/>
  <c r="BG14" i="4"/>
  <c r="AD14" i="4"/>
  <c r="U14" i="4" s="1"/>
  <c r="M14" i="4"/>
  <c r="G14" i="4"/>
  <c r="A14" i="4"/>
  <c r="A16" i="4" s="1"/>
  <c r="A19" i="4" s="1"/>
  <c r="A20" i="4" s="1"/>
  <c r="A25" i="4" s="1"/>
  <c r="A26" i="4" s="1"/>
  <c r="A45" i="4" s="1"/>
  <c r="A47" i="4" s="1"/>
  <c r="A49" i="4" s="1"/>
  <c r="A50" i="4" s="1"/>
  <c r="A51" i="4" s="1"/>
  <c r="A52" i="4" s="1"/>
  <c r="A53" i="4" s="1"/>
  <c r="A59" i="4" s="1"/>
  <c r="A60" i="4" s="1"/>
  <c r="A61" i="4" s="1"/>
  <c r="A63" i="4" s="1"/>
  <c r="A66" i="4" s="1"/>
  <c r="A67" i="4" s="1"/>
  <c r="A68" i="4" s="1"/>
  <c r="A69" i="4" s="1"/>
  <c r="A70" i="4" s="1"/>
  <c r="A71" i="4" s="1"/>
  <c r="A72" i="4" s="1"/>
  <c r="A73" i="4" s="1"/>
  <c r="A74" i="4" s="1"/>
  <c r="A75" i="4" s="1"/>
  <c r="A76" i="4" s="1"/>
  <c r="A77" i="4" s="1"/>
  <c r="A90" i="4" s="1"/>
  <c r="A91" i="4" s="1"/>
  <c r="A92" i="4" s="1"/>
  <c r="A93" i="4" s="1"/>
  <c r="A105" i="4" s="1"/>
  <c r="A106" i="4" s="1"/>
  <c r="A107" i="4" s="1"/>
  <c r="A108" i="4" s="1"/>
  <c r="A114" i="4" s="1"/>
  <c r="A118" i="4" s="1"/>
  <c r="A120" i="4" s="1"/>
  <c r="A128" i="4" s="1"/>
  <c r="A129" i="4" s="1"/>
  <c r="A130" i="4" s="1"/>
  <c r="A137" i="4" s="1"/>
  <c r="A142" i="4" s="1"/>
  <c r="A162" i="4" s="1"/>
  <c r="A163" i="4" s="1"/>
  <c r="A185" i="4" s="1"/>
  <c r="A186" i="4" s="1"/>
  <c r="A187" i="4" s="1"/>
  <c r="A188" i="4" s="1"/>
  <c r="A202" i="4" s="1"/>
  <c r="A203" i="4" s="1"/>
  <c r="A204" i="4" s="1"/>
  <c r="A205" i="4" s="1"/>
  <c r="A206" i="4" s="1"/>
  <c r="A207" i="4" s="1"/>
  <c r="A216" i="4" s="1"/>
  <c r="A219" i="4" s="1"/>
  <c r="A220" i="4" s="1"/>
  <c r="A221" i="4" s="1"/>
  <c r="A222" i="4" s="1"/>
  <c r="A223" i="4" s="1"/>
  <c r="A224" i="4" s="1"/>
  <c r="A225" i="4" s="1"/>
  <c r="A226" i="4" s="1"/>
  <c r="A227" i="4" s="1"/>
  <c r="A228" i="4" s="1"/>
  <c r="A229" i="4" s="1"/>
  <c r="A230" i="4" s="1"/>
  <c r="A231" i="4" s="1"/>
  <c r="A232" i="4" s="1"/>
  <c r="A233" i="4" s="1"/>
  <c r="A234" i="4" s="1"/>
  <c r="A235" i="4" s="1"/>
  <c r="A236" i="4" s="1"/>
  <c r="A237" i="4" s="1"/>
  <c r="A238" i="4" s="1"/>
  <c r="A239" i="4" s="1"/>
  <c r="A240" i="4" s="1"/>
  <c r="A241" i="4" s="1"/>
  <c r="A242" i="4" s="1"/>
  <c r="A243" i="4" s="1"/>
  <c r="A244" i="4" s="1"/>
  <c r="A245" i="4" s="1"/>
  <c r="A246" i="4" s="1"/>
  <c r="A247" i="4" s="1"/>
  <c r="A248" i="4" s="1"/>
  <c r="A249" i="4" s="1"/>
  <c r="A250" i="4" s="1"/>
  <c r="A251" i="4" s="1"/>
  <c r="A252" i="4" s="1"/>
  <c r="A253" i="4" s="1"/>
  <c r="A254" i="4" s="1"/>
  <c r="A255" i="4" s="1"/>
  <c r="A256" i="4" s="1"/>
  <c r="A257" i="4" s="1"/>
  <c r="A258" i="4" s="1"/>
  <c r="A259" i="4" s="1"/>
  <c r="A260" i="4" s="1"/>
  <c r="A261" i="4" s="1"/>
  <c r="A262" i="4" s="1"/>
  <c r="A263" i="4" s="1"/>
  <c r="A264" i="4" s="1"/>
  <c r="A265" i="4" s="1"/>
  <c r="A266" i="4" s="1"/>
  <c r="A267" i="4" s="1"/>
  <c r="A268" i="4" s="1"/>
  <c r="A269" i="4" s="1"/>
  <c r="A270" i="4" s="1"/>
  <c r="A271" i="4" s="1"/>
  <c r="A272" i="4" s="1"/>
  <c r="A273" i="4" s="1"/>
  <c r="A274" i="4" s="1"/>
  <c r="A275" i="4" s="1"/>
  <c r="A276" i="4" s="1"/>
  <c r="A277" i="4" s="1"/>
  <c r="A278" i="4" s="1"/>
  <c r="A279" i="4" s="1"/>
  <c r="A280" i="4" s="1"/>
  <c r="A281" i="4" s="1"/>
  <c r="A282" i="4" s="1"/>
  <c r="A283" i="4" s="1"/>
  <c r="A284" i="4" s="1"/>
  <c r="A285" i="4" s="1"/>
  <c r="A286" i="4" s="1"/>
  <c r="A287" i="4" s="1"/>
  <c r="A288" i="4" s="1"/>
  <c r="A289" i="4" s="1"/>
  <c r="A290" i="4" s="1"/>
  <c r="A291" i="4" s="1"/>
  <c r="A292" i="4" s="1"/>
  <c r="CK13" i="4"/>
  <c r="CC13" i="4"/>
  <c r="CA13" i="4"/>
  <c r="BG13" i="4"/>
  <c r="AD13" i="4"/>
  <c r="U13" i="4" s="1"/>
  <c r="M13" i="4"/>
  <c r="G13" i="4"/>
  <c r="BG12" i="4"/>
  <c r="AD12" i="4"/>
  <c r="U12" i="4" s="1"/>
  <c r="M12" i="4"/>
  <c r="G12" i="4"/>
  <c r="BJ11" i="4"/>
  <c r="BI11" i="4"/>
  <c r="BH11" i="4"/>
  <c r="BF11" i="4"/>
  <c r="BE11" i="4"/>
  <c r="BD11" i="4"/>
  <c r="BC11" i="4"/>
  <c r="BB11" i="4"/>
  <c r="BA11" i="4"/>
  <c r="AZ11" i="4"/>
  <c r="AY11" i="4"/>
  <c r="AX11" i="4"/>
  <c r="AW11" i="4"/>
  <c r="AV11" i="4"/>
  <c r="AU11" i="4"/>
  <c r="AT11" i="4"/>
  <c r="AS11" i="4"/>
  <c r="AR11" i="4"/>
  <c r="AQ11" i="4"/>
  <c r="AP11" i="4"/>
  <c r="AO11" i="4"/>
  <c r="AN11" i="4"/>
  <c r="AM11" i="4"/>
  <c r="AL11" i="4"/>
  <c r="AK11" i="4"/>
  <c r="AJ11" i="4"/>
  <c r="AI11" i="4"/>
  <c r="AH11" i="4"/>
  <c r="AG11" i="4"/>
  <c r="AF11" i="4"/>
  <c r="AE11" i="4"/>
  <c r="AC11" i="4"/>
  <c r="AB11" i="4"/>
  <c r="AA11" i="4"/>
  <c r="Z11" i="4"/>
  <c r="Y11" i="4"/>
  <c r="X11" i="4"/>
  <c r="W11" i="4"/>
  <c r="V11" i="4"/>
  <c r="T11" i="4"/>
  <c r="S11" i="4"/>
  <c r="R11" i="4"/>
  <c r="Q11" i="4"/>
  <c r="P11" i="4"/>
  <c r="O11" i="4"/>
  <c r="N11" i="4"/>
  <c r="L11" i="4"/>
  <c r="K11" i="4"/>
  <c r="J11" i="4"/>
  <c r="I11" i="4"/>
  <c r="H11" i="4"/>
  <c r="D11" i="4"/>
  <c r="BJ218" i="1"/>
  <c r="BI218" i="1"/>
  <c r="BH218" i="1"/>
  <c r="BF218" i="1"/>
  <c r="BE218" i="1"/>
  <c r="BD218" i="1"/>
  <c r="BC218" i="1"/>
  <c r="BB218" i="1"/>
  <c r="BA218" i="1"/>
  <c r="AZ218" i="1"/>
  <c r="AY218" i="1"/>
  <c r="AX218" i="1"/>
  <c r="AW218" i="1"/>
  <c r="AV218" i="1"/>
  <c r="AU218" i="1"/>
  <c r="AT218" i="1"/>
  <c r="AS218" i="1"/>
  <c r="AR218" i="1"/>
  <c r="AQ218" i="1"/>
  <c r="AP218" i="1"/>
  <c r="AO218" i="1"/>
  <c r="AN218" i="1"/>
  <c r="AM218" i="1"/>
  <c r="AL218" i="1"/>
  <c r="AK218" i="1"/>
  <c r="AJ218" i="1"/>
  <c r="AI218" i="1"/>
  <c r="AH218" i="1"/>
  <c r="AG218" i="1"/>
  <c r="AF218" i="1"/>
  <c r="AE218" i="1"/>
  <c r="AC218" i="1"/>
  <c r="AB218" i="1"/>
  <c r="AA218" i="1"/>
  <c r="Z218" i="1"/>
  <c r="Y218" i="1"/>
  <c r="X218" i="1"/>
  <c r="W218" i="1"/>
  <c r="V218" i="1"/>
  <c r="T218" i="1"/>
  <c r="S218" i="1"/>
  <c r="R218" i="1"/>
  <c r="Q218" i="1"/>
  <c r="P218" i="1"/>
  <c r="O218" i="1"/>
  <c r="N218" i="1"/>
  <c r="L218" i="1"/>
  <c r="K218" i="1"/>
  <c r="J218" i="1"/>
  <c r="I218" i="1"/>
  <c r="H218" i="1"/>
  <c r="D218" i="1"/>
  <c r="BJ140" i="1"/>
  <c r="BI140" i="1"/>
  <c r="BH140" i="1"/>
  <c r="BF140" i="1"/>
  <c r="BE140" i="1"/>
  <c r="BD140" i="1"/>
  <c r="BC140" i="1"/>
  <c r="BB140" i="1"/>
  <c r="BA140" i="1"/>
  <c r="AZ140" i="1"/>
  <c r="AY140" i="1"/>
  <c r="AX140" i="1"/>
  <c r="AW140" i="1"/>
  <c r="AV140" i="1"/>
  <c r="AU140" i="1"/>
  <c r="AT140" i="1"/>
  <c r="AS140" i="1"/>
  <c r="AR140" i="1"/>
  <c r="AQ140" i="1"/>
  <c r="AP140" i="1"/>
  <c r="AO140" i="1"/>
  <c r="AN140" i="1"/>
  <c r="AM140" i="1"/>
  <c r="AL140" i="1"/>
  <c r="AK140" i="1"/>
  <c r="AJ140" i="1"/>
  <c r="AI140" i="1"/>
  <c r="AH140" i="1"/>
  <c r="AG140" i="1"/>
  <c r="AF140" i="1"/>
  <c r="AE140" i="1"/>
  <c r="AC140" i="1"/>
  <c r="AB140" i="1"/>
  <c r="AA140" i="1"/>
  <c r="Z140" i="1"/>
  <c r="Y140" i="1"/>
  <c r="X140" i="1"/>
  <c r="W140" i="1"/>
  <c r="V140" i="1"/>
  <c r="T140" i="1"/>
  <c r="S140" i="1"/>
  <c r="R140" i="1"/>
  <c r="Q140" i="1"/>
  <c r="P140" i="1"/>
  <c r="O140" i="1"/>
  <c r="N140" i="1"/>
  <c r="L140" i="1"/>
  <c r="K140" i="1"/>
  <c r="J140" i="1"/>
  <c r="I140" i="1"/>
  <c r="H140" i="1"/>
  <c r="BJ116" i="1"/>
  <c r="BI116" i="1"/>
  <c r="BH116" i="1"/>
  <c r="BK116" i="1"/>
  <c r="BF116" i="1"/>
  <c r="BE116" i="1"/>
  <c r="BD116" i="1"/>
  <c r="BC116" i="1"/>
  <c r="BB116" i="1"/>
  <c r="BA116" i="1"/>
  <c r="AZ116" i="1"/>
  <c r="AY116" i="1"/>
  <c r="AX116" i="1"/>
  <c r="AW116" i="1"/>
  <c r="AV116" i="1"/>
  <c r="AU116" i="1"/>
  <c r="AT116" i="1"/>
  <c r="AS116" i="1"/>
  <c r="AR116" i="1"/>
  <c r="AQ116" i="1"/>
  <c r="AP116" i="1"/>
  <c r="AO116" i="1"/>
  <c r="AN116" i="1"/>
  <c r="AM116" i="1"/>
  <c r="AL116" i="1"/>
  <c r="AK116" i="1"/>
  <c r="AJ116" i="1"/>
  <c r="AI116" i="1"/>
  <c r="AH116" i="1"/>
  <c r="AG116" i="1"/>
  <c r="AF116" i="1"/>
  <c r="AE116" i="1"/>
  <c r="AC116" i="1"/>
  <c r="AB116" i="1"/>
  <c r="AA116" i="1"/>
  <c r="Z116" i="1"/>
  <c r="Y116" i="1"/>
  <c r="X116" i="1"/>
  <c r="W116" i="1"/>
  <c r="V116" i="1"/>
  <c r="T116" i="1"/>
  <c r="S116" i="1"/>
  <c r="R116" i="1"/>
  <c r="Q116" i="1"/>
  <c r="P116" i="1"/>
  <c r="O116" i="1"/>
  <c r="N116" i="1"/>
  <c r="L116" i="1"/>
  <c r="K116" i="1"/>
  <c r="J116" i="1"/>
  <c r="I116" i="1"/>
  <c r="H116" i="1"/>
  <c r="BG292" i="1"/>
  <c r="AD292" i="1"/>
  <c r="U292" i="1" s="1"/>
  <c r="M292" i="1"/>
  <c r="G292" i="1"/>
  <c r="BG291" i="1"/>
  <c r="AD291" i="1"/>
  <c r="U291" i="1" s="1"/>
  <c r="M291" i="1"/>
  <c r="G291" i="1"/>
  <c r="BG290" i="1"/>
  <c r="AD290" i="1"/>
  <c r="U290" i="1" s="1"/>
  <c r="M290" i="1"/>
  <c r="G290" i="1"/>
  <c r="BG289" i="1"/>
  <c r="AD289" i="1"/>
  <c r="U289" i="1" s="1"/>
  <c r="M289" i="1"/>
  <c r="G289" i="1"/>
  <c r="BG288" i="1"/>
  <c r="AD288" i="1"/>
  <c r="U288" i="1" s="1"/>
  <c r="M288" i="1"/>
  <c r="G288" i="1"/>
  <c r="BG287" i="1"/>
  <c r="AD287" i="1"/>
  <c r="U287" i="1" s="1"/>
  <c r="M287" i="1"/>
  <c r="G287" i="1"/>
  <c r="BG286" i="1"/>
  <c r="AD286" i="1"/>
  <c r="U286" i="1" s="1"/>
  <c r="M286" i="1"/>
  <c r="G286" i="1"/>
  <c r="BG285" i="1"/>
  <c r="AD285" i="1"/>
  <c r="U285" i="1" s="1"/>
  <c r="M285" i="1"/>
  <c r="G285" i="1"/>
  <c r="BG284" i="1"/>
  <c r="AD284" i="1"/>
  <c r="U284" i="1" s="1"/>
  <c r="M284" i="1"/>
  <c r="G284" i="1"/>
  <c r="BG283" i="1"/>
  <c r="AD283" i="1"/>
  <c r="U283" i="1" s="1"/>
  <c r="M283" i="1"/>
  <c r="G283" i="1"/>
  <c r="BG282" i="1"/>
  <c r="AD282" i="1"/>
  <c r="U282" i="1" s="1"/>
  <c r="M282" i="1"/>
  <c r="G282" i="1"/>
  <c r="BG281" i="1"/>
  <c r="AD281" i="1"/>
  <c r="U281" i="1" s="1"/>
  <c r="M281" i="1"/>
  <c r="G281" i="1"/>
  <c r="BG280" i="1"/>
  <c r="AD280" i="1"/>
  <c r="U280" i="1" s="1"/>
  <c r="M280" i="1"/>
  <c r="G280" i="1"/>
  <c r="BG279" i="1"/>
  <c r="AD279" i="1"/>
  <c r="U279" i="1" s="1"/>
  <c r="M279" i="1"/>
  <c r="G279" i="1"/>
  <c r="BG278" i="1"/>
  <c r="AD278" i="1"/>
  <c r="U278" i="1" s="1"/>
  <c r="M278" i="1"/>
  <c r="G278" i="1"/>
  <c r="BG277" i="1"/>
  <c r="AD277" i="1"/>
  <c r="U277" i="1" s="1"/>
  <c r="M277" i="1"/>
  <c r="G277" i="1"/>
  <c r="BG276" i="1"/>
  <c r="AD276" i="1"/>
  <c r="U276" i="1" s="1"/>
  <c r="M276" i="1"/>
  <c r="G276" i="1"/>
  <c r="BG275" i="1"/>
  <c r="AD275" i="1"/>
  <c r="U275" i="1" s="1"/>
  <c r="M275" i="1"/>
  <c r="G275" i="1"/>
  <c r="BG274" i="1"/>
  <c r="AD274" i="1"/>
  <c r="U274" i="1" s="1"/>
  <c r="M274" i="1"/>
  <c r="G274" i="1"/>
  <c r="BG273" i="1"/>
  <c r="AD273" i="1"/>
  <c r="U273" i="1" s="1"/>
  <c r="M273" i="1"/>
  <c r="G273" i="1"/>
  <c r="BG272" i="1"/>
  <c r="AD272" i="1"/>
  <c r="U272" i="1" s="1"/>
  <c r="M272" i="1"/>
  <c r="G272" i="1"/>
  <c r="BG271" i="1"/>
  <c r="AD271" i="1"/>
  <c r="U271" i="1" s="1"/>
  <c r="M271" i="1"/>
  <c r="G271" i="1"/>
  <c r="BG270" i="1"/>
  <c r="AD270" i="1"/>
  <c r="U270" i="1" s="1"/>
  <c r="M270" i="1"/>
  <c r="G270" i="1"/>
  <c r="BG269" i="1"/>
  <c r="AD269" i="1"/>
  <c r="U269" i="1" s="1"/>
  <c r="M269" i="1"/>
  <c r="G269" i="1"/>
  <c r="BG268" i="1"/>
  <c r="AD268" i="1"/>
  <c r="U268" i="1" s="1"/>
  <c r="M268" i="1"/>
  <c r="G268" i="1"/>
  <c r="BG267" i="1"/>
  <c r="AD267" i="1"/>
  <c r="U267" i="1" s="1"/>
  <c r="M267" i="1"/>
  <c r="G267" i="1"/>
  <c r="BG266" i="1"/>
  <c r="AD266" i="1"/>
  <c r="U266" i="1" s="1"/>
  <c r="M266" i="1"/>
  <c r="G266" i="1"/>
  <c r="BG265" i="1"/>
  <c r="AD265" i="1"/>
  <c r="U265" i="1" s="1"/>
  <c r="M265" i="1"/>
  <c r="G265" i="1"/>
  <c r="BG264" i="1"/>
  <c r="AD264" i="1"/>
  <c r="U264" i="1" s="1"/>
  <c r="M264" i="1"/>
  <c r="G264" i="1"/>
  <c r="BG263" i="1"/>
  <c r="AD263" i="1"/>
  <c r="U263" i="1" s="1"/>
  <c r="M263" i="1"/>
  <c r="G263" i="1"/>
  <c r="BG262" i="1"/>
  <c r="AD262" i="1"/>
  <c r="U262" i="1" s="1"/>
  <c r="M262" i="1"/>
  <c r="G262" i="1"/>
  <c r="BG261" i="1"/>
  <c r="AD261" i="1"/>
  <c r="U261" i="1" s="1"/>
  <c r="M261" i="1"/>
  <c r="G261" i="1"/>
  <c r="BG260" i="1"/>
  <c r="AD260" i="1"/>
  <c r="U260" i="1" s="1"/>
  <c r="M260" i="1"/>
  <c r="G260" i="1"/>
  <c r="BG259" i="1"/>
  <c r="AD259" i="1"/>
  <c r="U259" i="1" s="1"/>
  <c r="M259" i="1"/>
  <c r="G259" i="1"/>
  <c r="BG258" i="1"/>
  <c r="AD258" i="1"/>
  <c r="U258" i="1" s="1"/>
  <c r="M258" i="1"/>
  <c r="G258" i="1"/>
  <c r="BG257" i="1"/>
  <c r="AD257" i="1"/>
  <c r="U257" i="1" s="1"/>
  <c r="M257" i="1"/>
  <c r="G257" i="1"/>
  <c r="BG256" i="1"/>
  <c r="AD256" i="1"/>
  <c r="U256" i="1" s="1"/>
  <c r="M256" i="1"/>
  <c r="G256" i="1"/>
  <c r="BG255" i="1"/>
  <c r="AD255" i="1"/>
  <c r="U255" i="1" s="1"/>
  <c r="M255" i="1"/>
  <c r="G255" i="1"/>
  <c r="BG254" i="1"/>
  <c r="AD254" i="1"/>
  <c r="U254" i="1" s="1"/>
  <c r="M254" i="1"/>
  <c r="G254" i="1"/>
  <c r="BG253" i="1"/>
  <c r="AD253" i="1"/>
  <c r="U253" i="1" s="1"/>
  <c r="M253" i="1"/>
  <c r="G253" i="1"/>
  <c r="BG252" i="1"/>
  <c r="AD252" i="1"/>
  <c r="U252" i="1" s="1"/>
  <c r="M252" i="1"/>
  <c r="G252" i="1"/>
  <c r="BG251" i="1"/>
  <c r="AD251" i="1"/>
  <c r="U251" i="1" s="1"/>
  <c r="M251" i="1"/>
  <c r="G251" i="1"/>
  <c r="BG250" i="1"/>
  <c r="AD250" i="1"/>
  <c r="U250" i="1" s="1"/>
  <c r="M250" i="1"/>
  <c r="G250" i="1"/>
  <c r="BG249" i="1"/>
  <c r="AD249" i="1"/>
  <c r="U249" i="1" s="1"/>
  <c r="M249" i="1"/>
  <c r="G249" i="1"/>
  <c r="BG248" i="1"/>
  <c r="AD248" i="1"/>
  <c r="U248" i="1" s="1"/>
  <c r="M248" i="1"/>
  <c r="G248" i="1"/>
  <c r="BG247" i="1"/>
  <c r="AD247" i="1"/>
  <c r="U247" i="1" s="1"/>
  <c r="M247" i="1"/>
  <c r="G247" i="1"/>
  <c r="BG246" i="1"/>
  <c r="AD246" i="1"/>
  <c r="U246" i="1" s="1"/>
  <c r="M246" i="1"/>
  <c r="G246" i="1"/>
  <c r="BG245" i="1"/>
  <c r="AD245" i="1"/>
  <c r="U245" i="1" s="1"/>
  <c r="M245" i="1"/>
  <c r="G245" i="1"/>
  <c r="BG244" i="1"/>
  <c r="AD244" i="1"/>
  <c r="U244" i="1" s="1"/>
  <c r="M244" i="1"/>
  <c r="G244" i="1"/>
  <c r="BG243" i="1"/>
  <c r="AD243" i="1"/>
  <c r="U243" i="1" s="1"/>
  <c r="M243" i="1"/>
  <c r="G243" i="1"/>
  <c r="BG242" i="1"/>
  <c r="AD242" i="1"/>
  <c r="U242" i="1" s="1"/>
  <c r="M242" i="1"/>
  <c r="G242" i="1"/>
  <c r="BG241" i="1"/>
  <c r="AD241" i="1"/>
  <c r="U241" i="1" s="1"/>
  <c r="M241" i="1"/>
  <c r="G241" i="1"/>
  <c r="BG240" i="1"/>
  <c r="AD240" i="1"/>
  <c r="U240" i="1" s="1"/>
  <c r="M240" i="1"/>
  <c r="G240" i="1"/>
  <c r="BG239" i="1"/>
  <c r="AD239" i="1"/>
  <c r="U239" i="1" s="1"/>
  <c r="M239" i="1"/>
  <c r="G239" i="1"/>
  <c r="BG238" i="1"/>
  <c r="AD238" i="1"/>
  <c r="U238" i="1" s="1"/>
  <c r="M238" i="1"/>
  <c r="G238" i="1"/>
  <c r="BG237" i="1"/>
  <c r="AD237" i="1"/>
  <c r="U237" i="1" s="1"/>
  <c r="M237" i="1"/>
  <c r="G237" i="1"/>
  <c r="BG236" i="1"/>
  <c r="AD236" i="1"/>
  <c r="U236" i="1" s="1"/>
  <c r="M236" i="1"/>
  <c r="G236" i="1"/>
  <c r="BG235" i="1"/>
  <c r="AD235" i="1"/>
  <c r="U235" i="1" s="1"/>
  <c r="M235" i="1"/>
  <c r="G235" i="1"/>
  <c r="BG234" i="1"/>
  <c r="AD234" i="1"/>
  <c r="U234" i="1" s="1"/>
  <c r="M234" i="1"/>
  <c r="G234" i="1"/>
  <c r="BG233" i="1"/>
  <c r="AD233" i="1"/>
  <c r="U233" i="1" s="1"/>
  <c r="M233" i="1"/>
  <c r="G233" i="1"/>
  <c r="BG232" i="1"/>
  <c r="AD232" i="1"/>
  <c r="U232" i="1" s="1"/>
  <c r="M232" i="1"/>
  <c r="G232" i="1"/>
  <c r="BG231" i="1"/>
  <c r="AD231" i="1"/>
  <c r="U231" i="1" s="1"/>
  <c r="M231" i="1"/>
  <c r="G231" i="1"/>
  <c r="BG230" i="1"/>
  <c r="AD230" i="1"/>
  <c r="U230" i="1" s="1"/>
  <c r="M230" i="1"/>
  <c r="G230" i="1"/>
  <c r="BG229" i="1"/>
  <c r="AD229" i="1"/>
  <c r="U229" i="1" s="1"/>
  <c r="M229" i="1"/>
  <c r="G229" i="1"/>
  <c r="BG228" i="1"/>
  <c r="AD228" i="1"/>
  <c r="U228" i="1" s="1"/>
  <c r="M228" i="1"/>
  <c r="G228" i="1"/>
  <c r="BG227" i="1"/>
  <c r="AD227" i="1"/>
  <c r="U227" i="1" s="1"/>
  <c r="M227" i="1"/>
  <c r="G227" i="1"/>
  <c r="BG226" i="1"/>
  <c r="AD226" i="1"/>
  <c r="U226" i="1" s="1"/>
  <c r="M226" i="1"/>
  <c r="G226" i="1"/>
  <c r="BG225" i="1"/>
  <c r="AD225" i="1"/>
  <c r="U225" i="1" s="1"/>
  <c r="M225" i="1"/>
  <c r="G225" i="1"/>
  <c r="BG224" i="1"/>
  <c r="AD224" i="1"/>
  <c r="U224" i="1" s="1"/>
  <c r="M224" i="1"/>
  <c r="G224" i="1"/>
  <c r="BG223" i="1"/>
  <c r="AD223" i="1"/>
  <c r="U223" i="1" s="1"/>
  <c r="M223" i="1"/>
  <c r="G223" i="1"/>
  <c r="BG222" i="1"/>
  <c r="AD222" i="1"/>
  <c r="U222" i="1" s="1"/>
  <c r="M222" i="1"/>
  <c r="G222" i="1"/>
  <c r="BG221" i="1"/>
  <c r="AD221" i="1"/>
  <c r="U221" i="1" s="1"/>
  <c r="M221" i="1"/>
  <c r="G221" i="1"/>
  <c r="BG220" i="1"/>
  <c r="AD220" i="1"/>
  <c r="U220" i="1" s="1"/>
  <c r="M220" i="1"/>
  <c r="G220" i="1"/>
  <c r="BG219" i="1"/>
  <c r="AD219" i="1"/>
  <c r="U219" i="1" s="1"/>
  <c r="M219" i="1"/>
  <c r="G219" i="1"/>
  <c r="BG142" i="1"/>
  <c r="AD142" i="1"/>
  <c r="U142" i="1" s="1"/>
  <c r="M142" i="1"/>
  <c r="G142" i="1"/>
  <c r="BG120" i="1"/>
  <c r="AD120" i="1"/>
  <c r="U120" i="1" s="1"/>
  <c r="M120" i="1"/>
  <c r="G120" i="1"/>
  <c r="BG93" i="1"/>
  <c r="AD93" i="1"/>
  <c r="U93" i="1" s="1"/>
  <c r="M93" i="1"/>
  <c r="G93" i="1"/>
  <c r="BG92" i="1"/>
  <c r="AD92" i="1"/>
  <c r="U92" i="1" s="1"/>
  <c r="M92" i="1"/>
  <c r="G92" i="1"/>
  <c r="BG91" i="1"/>
  <c r="AD91" i="1"/>
  <c r="U91" i="1" s="1"/>
  <c r="M91" i="1"/>
  <c r="G91" i="1"/>
  <c r="BG79" i="1"/>
  <c r="AD79" i="1"/>
  <c r="U79" i="1" s="1"/>
  <c r="M79" i="1"/>
  <c r="G79" i="1"/>
  <c r="BG78" i="1"/>
  <c r="AD78" i="1"/>
  <c r="U78" i="1" s="1"/>
  <c r="M78" i="1"/>
  <c r="G78" i="1"/>
  <c r="BG114" i="1"/>
  <c r="AD114" i="1"/>
  <c r="U114" i="1" s="1"/>
  <c r="M114" i="1"/>
  <c r="G114" i="1"/>
  <c r="CK188" i="1"/>
  <c r="CC188" i="1"/>
  <c r="CA188" i="1"/>
  <c r="BG188" i="1"/>
  <c r="AD188" i="1"/>
  <c r="U188" i="1" s="1"/>
  <c r="M188" i="1"/>
  <c r="G188" i="1"/>
  <c r="CK187" i="1"/>
  <c r="CC187" i="1"/>
  <c r="CA187" i="1"/>
  <c r="BG187" i="1"/>
  <c r="AD187" i="1"/>
  <c r="U187" i="1" s="1"/>
  <c r="M187" i="1"/>
  <c r="G187" i="1"/>
  <c r="CK186" i="1"/>
  <c r="CC186" i="1"/>
  <c r="CA186" i="1"/>
  <c r="BG186" i="1"/>
  <c r="AD186" i="1"/>
  <c r="U186" i="1" s="1"/>
  <c r="M186" i="1"/>
  <c r="G186" i="1"/>
  <c r="CK163" i="1"/>
  <c r="CC163" i="1"/>
  <c r="CA163" i="1"/>
  <c r="BG163" i="1"/>
  <c r="AD163" i="1"/>
  <c r="U163" i="1" s="1"/>
  <c r="M163" i="1"/>
  <c r="G163" i="1"/>
  <c r="F289" i="2" l="1"/>
  <c r="E289" i="2" s="1"/>
  <c r="C289" i="2" s="1"/>
  <c r="F190" i="2"/>
  <c r="E190" i="2" s="1"/>
  <c r="C190" i="2" s="1"/>
  <c r="F290" i="2"/>
  <c r="E290" i="2" s="1"/>
  <c r="C290" i="2" s="1"/>
  <c r="E291" i="2"/>
  <c r="C291" i="2" s="1"/>
  <c r="E189" i="2"/>
  <c r="C189" i="2" s="1"/>
  <c r="F499" i="2"/>
  <c r="E499" i="2" s="1"/>
  <c r="C499" i="2" s="1"/>
  <c r="F205" i="2"/>
  <c r="E205" i="2" s="1"/>
  <c r="C205" i="2" s="1"/>
  <c r="F137" i="2"/>
  <c r="E137" i="2" s="1"/>
  <c r="C137" i="2" s="1"/>
  <c r="F206" i="2"/>
  <c r="E206" i="2" s="1"/>
  <c r="C206" i="2" s="1"/>
  <c r="F136" i="2"/>
  <c r="E136" i="2" s="1"/>
  <c r="C136" i="2" s="1"/>
  <c r="F207" i="2"/>
  <c r="E207" i="2" s="1"/>
  <c r="C207" i="2" s="1"/>
  <c r="F133" i="2"/>
  <c r="E133" i="2" s="1"/>
  <c r="C133" i="2" s="1"/>
  <c r="F135" i="2"/>
  <c r="E135" i="2" s="1"/>
  <c r="C135" i="2" s="1"/>
  <c r="F134" i="2"/>
  <c r="E134" i="2" s="1"/>
  <c r="C134" i="2" s="1"/>
  <c r="F140" i="2"/>
  <c r="E140" i="2" s="1"/>
  <c r="C140" i="2" s="1"/>
  <c r="F138" i="2"/>
  <c r="E138" i="2" s="1"/>
  <c r="C138" i="2" s="1"/>
  <c r="F139" i="2"/>
  <c r="E139" i="2" s="1"/>
  <c r="C139" i="2" s="1"/>
  <c r="F352" i="2"/>
  <c r="E352" i="2" s="1"/>
  <c r="C352" i="2" s="1"/>
  <c r="F350" i="2"/>
  <c r="E350" i="2" s="1"/>
  <c r="C350" i="2" s="1"/>
  <c r="F351" i="2"/>
  <c r="E351" i="2" s="1"/>
  <c r="C351" i="2" s="1"/>
  <c r="F498" i="2"/>
  <c r="E498" i="2" s="1"/>
  <c r="C498" i="2" s="1"/>
  <c r="F238" i="4"/>
  <c r="F263" i="4"/>
  <c r="F279" i="4"/>
  <c r="BF10" i="4"/>
  <c r="BF9" i="4" s="1"/>
  <c r="AA167" i="4"/>
  <c r="Y190" i="4"/>
  <c r="AW167" i="4"/>
  <c r="J56" i="4"/>
  <c r="S56" i="4"/>
  <c r="S39" i="4" s="1"/>
  <c r="S33" i="4" s="1"/>
  <c r="AB56" i="4"/>
  <c r="AB39" i="4" s="1"/>
  <c r="AB33" i="4" s="1"/>
  <c r="AK56" i="4"/>
  <c r="AK39" i="4" s="1"/>
  <c r="AK33" i="4" s="1"/>
  <c r="AS56" i="4"/>
  <c r="AS39" i="4" s="1"/>
  <c r="AS33" i="4" s="1"/>
  <c r="BA56" i="4"/>
  <c r="BA39" i="4" s="1"/>
  <c r="BA33" i="4" s="1"/>
  <c r="BJ56" i="4"/>
  <c r="BJ39" i="4" s="1"/>
  <c r="BJ33" i="4" s="1"/>
  <c r="T56" i="4"/>
  <c r="T39" i="4" s="1"/>
  <c r="T33" i="4" s="1"/>
  <c r="AC56" i="4"/>
  <c r="AC39" i="4" s="1"/>
  <c r="AC33" i="4" s="1"/>
  <c r="AL56" i="4"/>
  <c r="AL39" i="4" s="1"/>
  <c r="AL33" i="4" s="1"/>
  <c r="AT56" i="4"/>
  <c r="AT39" i="4" s="1"/>
  <c r="AT33" i="4" s="1"/>
  <c r="BB56" i="4"/>
  <c r="BB39" i="4" s="1"/>
  <c r="BB33" i="4" s="1"/>
  <c r="F177" i="4"/>
  <c r="J190" i="4"/>
  <c r="S190" i="4"/>
  <c r="AB190" i="4"/>
  <c r="AK190" i="4"/>
  <c r="AS190" i="4"/>
  <c r="BA190" i="4"/>
  <c r="F77" i="4"/>
  <c r="E77" i="4" s="1"/>
  <c r="C77" i="4" s="1"/>
  <c r="AO167" i="4"/>
  <c r="AF56" i="4"/>
  <c r="AF39" i="4" s="1"/>
  <c r="AF33" i="4" s="1"/>
  <c r="F80" i="4"/>
  <c r="E80" i="4" s="1"/>
  <c r="C80" i="4" s="1"/>
  <c r="F162" i="4"/>
  <c r="E162" i="4" s="1"/>
  <c r="C162" i="4" s="1"/>
  <c r="F20" i="4"/>
  <c r="E20" i="4" s="1"/>
  <c r="C20" i="4" s="1"/>
  <c r="F153" i="4"/>
  <c r="E153" i="4" s="1"/>
  <c r="C153" i="4" s="1"/>
  <c r="F49" i="4"/>
  <c r="E49" i="4" s="1"/>
  <c r="C49" i="4" s="1"/>
  <c r="F145" i="4"/>
  <c r="E145" i="4" s="1"/>
  <c r="C145" i="4" s="1"/>
  <c r="F149" i="4"/>
  <c r="E149" i="4" s="1"/>
  <c r="C149" i="4" s="1"/>
  <c r="F58" i="4"/>
  <c r="E58" i="4" s="1"/>
  <c r="C58" i="4" s="1"/>
  <c r="H167" i="4"/>
  <c r="Q167" i="4"/>
  <c r="AI167" i="4"/>
  <c r="AY167" i="4"/>
  <c r="F282" i="4"/>
  <c r="E282" i="4" s="1"/>
  <c r="C282" i="4" s="1"/>
  <c r="F37" i="4"/>
  <c r="E37" i="4" s="1"/>
  <c r="F67" i="4"/>
  <c r="F53" i="4"/>
  <c r="E53" i="4" s="1"/>
  <c r="C53" i="4" s="1"/>
  <c r="F61" i="4"/>
  <c r="E61" i="4" s="1"/>
  <c r="C61" i="4" s="1"/>
  <c r="F114" i="4"/>
  <c r="E114" i="4" s="1"/>
  <c r="C114" i="4" s="1"/>
  <c r="F131" i="4"/>
  <c r="E131" i="4" s="1"/>
  <c r="C131" i="4" s="1"/>
  <c r="F163" i="4"/>
  <c r="E163" i="4" s="1"/>
  <c r="C163" i="4" s="1"/>
  <c r="F168" i="4"/>
  <c r="E168" i="4" s="1"/>
  <c r="F256" i="4"/>
  <c r="E256" i="4" s="1"/>
  <c r="C256" i="4" s="1"/>
  <c r="F288" i="4"/>
  <c r="E288" i="4" s="1"/>
  <c r="C288" i="4" s="1"/>
  <c r="AD95" i="4"/>
  <c r="P10" i="4"/>
  <c r="P9" i="4" s="1"/>
  <c r="J10" i="4"/>
  <c r="J9" i="4" s="1"/>
  <c r="AB10" i="4"/>
  <c r="AB9" i="4" s="1"/>
  <c r="AK10" i="4"/>
  <c r="AK9" i="4" s="1"/>
  <c r="BJ10" i="4"/>
  <c r="BJ9" i="4" s="1"/>
  <c r="F183" i="4"/>
  <c r="E183" i="4" s="1"/>
  <c r="C183" i="4" s="1"/>
  <c r="F219" i="4"/>
  <c r="E219" i="4" s="1"/>
  <c r="C219" i="4" s="1"/>
  <c r="F243" i="4"/>
  <c r="E243" i="4" s="1"/>
  <c r="C243" i="4" s="1"/>
  <c r="F291" i="4"/>
  <c r="E291" i="4" s="1"/>
  <c r="C291" i="4" s="1"/>
  <c r="Y10" i="4"/>
  <c r="Y9" i="4" s="1"/>
  <c r="AP10" i="4"/>
  <c r="AP9" i="4" s="1"/>
  <c r="AX10" i="4"/>
  <c r="AX9" i="4" s="1"/>
  <c r="F25" i="4"/>
  <c r="E25" i="4" s="1"/>
  <c r="C25" i="4" s="1"/>
  <c r="M29" i="4"/>
  <c r="F154" i="4"/>
  <c r="E154" i="4" s="1"/>
  <c r="C154" i="4" s="1"/>
  <c r="BG127" i="4"/>
  <c r="M135" i="4"/>
  <c r="F93" i="4"/>
  <c r="E93" i="4" s="1"/>
  <c r="C93" i="4" s="1"/>
  <c r="AD151" i="4"/>
  <c r="U151" i="4" s="1"/>
  <c r="F224" i="4"/>
  <c r="E224" i="4" s="1"/>
  <c r="C224" i="4" s="1"/>
  <c r="F248" i="4"/>
  <c r="E248" i="4" s="1"/>
  <c r="C248" i="4" s="1"/>
  <c r="F66" i="4"/>
  <c r="E66" i="4" s="1"/>
  <c r="C66" i="4" s="1"/>
  <c r="F134" i="4"/>
  <c r="E134" i="4" s="1"/>
  <c r="C134" i="4" s="1"/>
  <c r="G173" i="4"/>
  <c r="M212" i="4"/>
  <c r="AU190" i="4"/>
  <c r="AC10" i="4"/>
  <c r="AC9" i="4" s="1"/>
  <c r="AL10" i="4"/>
  <c r="AL9" i="4" s="1"/>
  <c r="BB10" i="4"/>
  <c r="BB9" i="4" s="1"/>
  <c r="F12" i="4"/>
  <c r="E12" i="4" s="1"/>
  <c r="F18" i="4"/>
  <c r="E18" i="4" s="1"/>
  <c r="C18" i="4" s="1"/>
  <c r="F24" i="4"/>
  <c r="E24" i="4" s="1"/>
  <c r="C24" i="4" s="1"/>
  <c r="AO56" i="4"/>
  <c r="AO39" i="4" s="1"/>
  <c r="AO33" i="4" s="1"/>
  <c r="F164" i="4"/>
  <c r="E164" i="4" s="1"/>
  <c r="C164" i="4" s="1"/>
  <c r="G199" i="4"/>
  <c r="BG212" i="4"/>
  <c r="F269" i="4"/>
  <c r="E269" i="4" s="1"/>
  <c r="C269" i="4" s="1"/>
  <c r="F289" i="4"/>
  <c r="E289" i="4" s="1"/>
  <c r="C289" i="4" s="1"/>
  <c r="F63" i="4"/>
  <c r="E63" i="4" s="1"/>
  <c r="C63" i="4" s="1"/>
  <c r="O190" i="4"/>
  <c r="AO190" i="4"/>
  <c r="E279" i="4"/>
  <c r="C279" i="4" s="1"/>
  <c r="J39" i="4"/>
  <c r="J33" i="4" s="1"/>
  <c r="BG36" i="4"/>
  <c r="BG34" i="4" s="1"/>
  <c r="F54" i="4"/>
  <c r="E54" i="4" s="1"/>
  <c r="C54" i="4" s="1"/>
  <c r="F87" i="4"/>
  <c r="E87" i="4" s="1"/>
  <c r="C87" i="4" s="1"/>
  <c r="P190" i="4"/>
  <c r="F215" i="4"/>
  <c r="E215" i="4" s="1"/>
  <c r="C215" i="4" s="1"/>
  <c r="F16" i="4"/>
  <c r="E16" i="4" s="1"/>
  <c r="C16" i="4" s="1"/>
  <c r="F30" i="4"/>
  <c r="V56" i="4"/>
  <c r="V39" i="4" s="1"/>
  <c r="V33" i="4" s="1"/>
  <c r="H56" i="4"/>
  <c r="H39" i="4" s="1"/>
  <c r="H33" i="4" s="1"/>
  <c r="BC56" i="4"/>
  <c r="BC39" i="4" s="1"/>
  <c r="BC33" i="4" s="1"/>
  <c r="F119" i="4"/>
  <c r="E119" i="4" s="1"/>
  <c r="C119" i="4" s="1"/>
  <c r="M147" i="4"/>
  <c r="F188" i="4"/>
  <c r="E188" i="4" s="1"/>
  <c r="C188" i="4" s="1"/>
  <c r="L190" i="4"/>
  <c r="V190" i="4"/>
  <c r="AE190" i="4"/>
  <c r="F210" i="4"/>
  <c r="E210" i="4" s="1"/>
  <c r="C210" i="4" s="1"/>
  <c r="O10" i="4"/>
  <c r="O9" i="4" s="1"/>
  <c r="AG10" i="4"/>
  <c r="AG9" i="4" s="1"/>
  <c r="AO10" i="4"/>
  <c r="AO9" i="4" s="1"/>
  <c r="AW10" i="4"/>
  <c r="AW9" i="4" s="1"/>
  <c r="BE10" i="4"/>
  <c r="BE9" i="4" s="1"/>
  <c r="BG11" i="4"/>
  <c r="F22" i="4"/>
  <c r="E22" i="4" s="1"/>
  <c r="C22" i="4" s="1"/>
  <c r="F55" i="4"/>
  <c r="E55" i="4" s="1"/>
  <c r="C55" i="4" s="1"/>
  <c r="N56" i="4"/>
  <c r="N39" i="4" s="1"/>
  <c r="N33" i="4" s="1"/>
  <c r="AN56" i="4"/>
  <c r="AN39" i="4" s="1"/>
  <c r="AN33" i="4" s="1"/>
  <c r="AV56" i="4"/>
  <c r="AV39" i="4" s="1"/>
  <c r="AV33" i="4" s="1"/>
  <c r="BD56" i="4"/>
  <c r="BD39" i="4" s="1"/>
  <c r="BD33" i="4" s="1"/>
  <c r="F78" i="4"/>
  <c r="E78" i="4" s="1"/>
  <c r="C78" i="4" s="1"/>
  <c r="F88" i="4"/>
  <c r="E88" i="4" s="1"/>
  <c r="C88" i="4" s="1"/>
  <c r="G99" i="4"/>
  <c r="BG140" i="4"/>
  <c r="R167" i="4"/>
  <c r="BG182" i="4"/>
  <c r="N190" i="4"/>
  <c r="F251" i="4"/>
  <c r="E251" i="4" s="1"/>
  <c r="C251" i="4" s="1"/>
  <c r="F280" i="4"/>
  <c r="E280" i="4" s="1"/>
  <c r="C280" i="4" s="1"/>
  <c r="F68" i="4"/>
  <c r="E68" i="4" s="1"/>
  <c r="C68" i="4" s="1"/>
  <c r="F81" i="4"/>
  <c r="F92" i="4"/>
  <c r="E92" i="4" s="1"/>
  <c r="C92" i="4" s="1"/>
  <c r="U96" i="4"/>
  <c r="U95" i="4" s="1"/>
  <c r="M99" i="4"/>
  <c r="F187" i="4"/>
  <c r="E187" i="4" s="1"/>
  <c r="C187" i="4" s="1"/>
  <c r="F253" i="4"/>
  <c r="E253" i="4" s="1"/>
  <c r="C253" i="4" s="1"/>
  <c r="F255" i="4"/>
  <c r="E255" i="4" s="1"/>
  <c r="C255" i="4" s="1"/>
  <c r="F259" i="4"/>
  <c r="E259" i="4" s="1"/>
  <c r="C259" i="4" s="1"/>
  <c r="R10" i="4"/>
  <c r="R9" i="4" s="1"/>
  <c r="K167" i="4"/>
  <c r="F195" i="4"/>
  <c r="E195" i="4" s="1"/>
  <c r="C195" i="4" s="1"/>
  <c r="F242" i="4"/>
  <c r="E242" i="4" s="1"/>
  <c r="C242" i="4" s="1"/>
  <c r="F38" i="4"/>
  <c r="E38" i="4" s="1"/>
  <c r="C38" i="4" s="1"/>
  <c r="F42" i="4"/>
  <c r="E42" i="4" s="1"/>
  <c r="F52" i="4"/>
  <c r="E52" i="4" s="1"/>
  <c r="C52" i="4" s="1"/>
  <c r="F75" i="4"/>
  <c r="E75" i="4" s="1"/>
  <c r="C75" i="4" s="1"/>
  <c r="BG95" i="4"/>
  <c r="F113" i="4"/>
  <c r="E113" i="4" s="1"/>
  <c r="C113" i="4" s="1"/>
  <c r="M116" i="4"/>
  <c r="F158" i="4"/>
  <c r="E158" i="4" s="1"/>
  <c r="C158" i="4" s="1"/>
  <c r="F175" i="4"/>
  <c r="E175" i="4" s="1"/>
  <c r="C175" i="4" s="1"/>
  <c r="F176" i="4"/>
  <c r="E176" i="4" s="1"/>
  <c r="C176" i="4" s="1"/>
  <c r="F275" i="4"/>
  <c r="E275" i="4" s="1"/>
  <c r="C275" i="4" s="1"/>
  <c r="F277" i="4"/>
  <c r="E277" i="4" s="1"/>
  <c r="C277" i="4" s="1"/>
  <c r="F73" i="4"/>
  <c r="E73" i="4" s="1"/>
  <c r="C73" i="4" s="1"/>
  <c r="V10" i="4"/>
  <c r="V9" i="4" s="1"/>
  <c r="AE10" i="4"/>
  <c r="AE9" i="4" s="1"/>
  <c r="AM10" i="4"/>
  <c r="AM9" i="4" s="1"/>
  <c r="AU10" i="4"/>
  <c r="AU9" i="4" s="1"/>
  <c r="BC10" i="4"/>
  <c r="BC9" i="4" s="1"/>
  <c r="F17" i="4"/>
  <c r="E17" i="4" s="1"/>
  <c r="C17" i="4" s="1"/>
  <c r="N10" i="4"/>
  <c r="N9" i="4" s="1"/>
  <c r="F50" i="4"/>
  <c r="E50" i="4" s="1"/>
  <c r="C50" i="4" s="1"/>
  <c r="BG57" i="4"/>
  <c r="BG116" i="4"/>
  <c r="G127" i="4"/>
  <c r="AI190" i="4"/>
  <c r="F216" i="4"/>
  <c r="E216" i="4" s="1"/>
  <c r="C216" i="4" s="1"/>
  <c r="F223" i="4"/>
  <c r="E223" i="4" s="1"/>
  <c r="C223" i="4" s="1"/>
  <c r="F229" i="4"/>
  <c r="E229" i="4" s="1"/>
  <c r="C229" i="4" s="1"/>
  <c r="F252" i="4"/>
  <c r="E252" i="4" s="1"/>
  <c r="C252" i="4" s="1"/>
  <c r="F262" i="4"/>
  <c r="E262" i="4" s="1"/>
  <c r="C262" i="4" s="1"/>
  <c r="Z10" i="4"/>
  <c r="Z9" i="4" s="1"/>
  <c r="BH10" i="4"/>
  <c r="BH9" i="4" s="1"/>
  <c r="BH56" i="4"/>
  <c r="BH39" i="4" s="1"/>
  <c r="AE56" i="4"/>
  <c r="AE39" i="4" s="1"/>
  <c r="AE33" i="4" s="1"/>
  <c r="AM56" i="4"/>
  <c r="AM39" i="4" s="1"/>
  <c r="AM33" i="4" s="1"/>
  <c r="AS10" i="4"/>
  <c r="AS9" i="4" s="1"/>
  <c r="BA10" i="4"/>
  <c r="BA9" i="4" s="1"/>
  <c r="F19" i="4"/>
  <c r="E19" i="4" s="1"/>
  <c r="C19" i="4" s="1"/>
  <c r="AJ10" i="4"/>
  <c r="AJ9" i="4" s="1"/>
  <c r="AR10" i="4"/>
  <c r="AR9" i="4" s="1"/>
  <c r="AZ10" i="4"/>
  <c r="AZ9" i="4" s="1"/>
  <c r="BI10" i="4"/>
  <c r="BI9" i="4" s="1"/>
  <c r="AD29" i="4"/>
  <c r="U29" i="4" s="1"/>
  <c r="F43" i="4"/>
  <c r="E43" i="4" s="1"/>
  <c r="C43" i="4" s="1"/>
  <c r="I56" i="4"/>
  <c r="I39" i="4" s="1"/>
  <c r="I33" i="4" s="1"/>
  <c r="R56" i="4"/>
  <c r="R39" i="4" s="1"/>
  <c r="R33" i="4" s="1"/>
  <c r="AA56" i="4"/>
  <c r="AA39" i="4" s="1"/>
  <c r="AA33" i="4" s="1"/>
  <c r="AJ56" i="4"/>
  <c r="AJ39" i="4" s="1"/>
  <c r="AJ33" i="4" s="1"/>
  <c r="AR56" i="4"/>
  <c r="AR39" i="4" s="1"/>
  <c r="AR33" i="4" s="1"/>
  <c r="AZ56" i="4"/>
  <c r="AZ39" i="4" s="1"/>
  <c r="AZ33" i="4" s="1"/>
  <c r="BI56" i="4"/>
  <c r="BI39" i="4" s="1"/>
  <c r="BI33" i="4" s="1"/>
  <c r="F65" i="4"/>
  <c r="E65" i="4" s="1"/>
  <c r="C65" i="4" s="1"/>
  <c r="F96" i="4"/>
  <c r="F101" i="4"/>
  <c r="E101" i="4" s="1"/>
  <c r="C101" i="4" s="1"/>
  <c r="L56" i="4"/>
  <c r="L39" i="4" s="1"/>
  <c r="L33" i="4" s="1"/>
  <c r="F118" i="4"/>
  <c r="E118" i="4" s="1"/>
  <c r="C118" i="4" s="1"/>
  <c r="BG135" i="4"/>
  <c r="M140" i="4"/>
  <c r="G160" i="4"/>
  <c r="S167" i="4"/>
  <c r="AQ167" i="4"/>
  <c r="BH167" i="4"/>
  <c r="F240" i="4"/>
  <c r="E240" i="4" s="1"/>
  <c r="C240" i="4" s="1"/>
  <c r="F260" i="4"/>
  <c r="E260" i="4" s="1"/>
  <c r="C260" i="4" s="1"/>
  <c r="F271" i="4"/>
  <c r="F72" i="4"/>
  <c r="E72" i="4" s="1"/>
  <c r="C72" i="4" s="1"/>
  <c r="F79" i="4"/>
  <c r="E79" i="4" s="1"/>
  <c r="C79" i="4" s="1"/>
  <c r="O56" i="4"/>
  <c r="O39" i="4" s="1"/>
  <c r="O33" i="4" s="1"/>
  <c r="X56" i="4"/>
  <c r="X39" i="4" s="1"/>
  <c r="X33" i="4" s="1"/>
  <c r="AW56" i="4"/>
  <c r="AW39" i="4" s="1"/>
  <c r="AW33" i="4" s="1"/>
  <c r="F105" i="4"/>
  <c r="E105" i="4" s="1"/>
  <c r="C105" i="4" s="1"/>
  <c r="F106" i="4"/>
  <c r="E106" i="4" s="1"/>
  <c r="C106" i="4" s="1"/>
  <c r="G111" i="4"/>
  <c r="F132" i="4"/>
  <c r="E132" i="4" s="1"/>
  <c r="C132" i="4" s="1"/>
  <c r="F141" i="4"/>
  <c r="E141" i="4" s="1"/>
  <c r="G143" i="4"/>
  <c r="I167" i="4"/>
  <c r="BG173" i="4"/>
  <c r="H190" i="4"/>
  <c r="F231" i="4"/>
  <c r="E231" i="4" s="1"/>
  <c r="C231" i="4" s="1"/>
  <c r="F264" i="4"/>
  <c r="F130" i="4"/>
  <c r="E130" i="4" s="1"/>
  <c r="C130" i="4" s="1"/>
  <c r="AD135" i="4"/>
  <c r="U135" i="4" s="1"/>
  <c r="F235" i="4"/>
  <c r="E235" i="4" s="1"/>
  <c r="C235" i="4" s="1"/>
  <c r="F246" i="4"/>
  <c r="E246" i="4" s="1"/>
  <c r="C246" i="4" s="1"/>
  <c r="F266" i="4"/>
  <c r="E266" i="4" s="1"/>
  <c r="C266" i="4" s="1"/>
  <c r="F292" i="4"/>
  <c r="E292" i="4" s="1"/>
  <c r="C292" i="4" s="1"/>
  <c r="T10" i="4"/>
  <c r="T9" i="4" s="1"/>
  <c r="AT10" i="4"/>
  <c r="AT9" i="4" s="1"/>
  <c r="F64" i="4"/>
  <c r="E64" i="4" s="1"/>
  <c r="C64" i="4" s="1"/>
  <c r="P56" i="4"/>
  <c r="P39" i="4" s="1"/>
  <c r="P33" i="4" s="1"/>
  <c r="F27" i="4"/>
  <c r="E27" i="4" s="1"/>
  <c r="C27" i="4" s="1"/>
  <c r="BH33" i="4"/>
  <c r="F60" i="4"/>
  <c r="E60" i="4" s="1"/>
  <c r="C60" i="4" s="1"/>
  <c r="F71" i="4"/>
  <c r="E71" i="4" s="1"/>
  <c r="C71" i="4" s="1"/>
  <c r="F90" i="4"/>
  <c r="E90" i="4" s="1"/>
  <c r="C90" i="4" s="1"/>
  <c r="F91" i="4"/>
  <c r="E91" i="4" s="1"/>
  <c r="C91" i="4" s="1"/>
  <c r="D56" i="4"/>
  <c r="D39" i="4" s="1"/>
  <c r="D33" i="4" s="1"/>
  <c r="F104" i="4"/>
  <c r="E104" i="4" s="1"/>
  <c r="C104" i="4" s="1"/>
  <c r="F137" i="4"/>
  <c r="E137" i="4" s="1"/>
  <c r="C137" i="4" s="1"/>
  <c r="BG143" i="4"/>
  <c r="T167" i="4"/>
  <c r="AC167" i="4"/>
  <c r="M191" i="4"/>
  <c r="F239" i="4"/>
  <c r="E239" i="4" s="1"/>
  <c r="C239" i="4" s="1"/>
  <c r="F281" i="4"/>
  <c r="E281" i="4" s="1"/>
  <c r="C281" i="4" s="1"/>
  <c r="F283" i="4"/>
  <c r="E283" i="4" s="1"/>
  <c r="C283" i="4" s="1"/>
  <c r="F136" i="4"/>
  <c r="E136" i="4" s="1"/>
  <c r="F159" i="4"/>
  <c r="E159" i="4" s="1"/>
  <c r="C159" i="4" s="1"/>
  <c r="X167" i="4"/>
  <c r="AG167" i="4"/>
  <c r="BE167" i="4"/>
  <c r="F181" i="4"/>
  <c r="E181" i="4" s="1"/>
  <c r="C181" i="4" s="1"/>
  <c r="F189" i="4"/>
  <c r="E189" i="4" s="1"/>
  <c r="C189" i="4" s="1"/>
  <c r="F222" i="4"/>
  <c r="E222" i="4" s="1"/>
  <c r="C222" i="4" s="1"/>
  <c r="F226" i="4"/>
  <c r="E226" i="4" s="1"/>
  <c r="C226" i="4" s="1"/>
  <c r="F254" i="4"/>
  <c r="E254" i="4" s="1"/>
  <c r="C254" i="4" s="1"/>
  <c r="F261" i="4"/>
  <c r="E261" i="4" s="1"/>
  <c r="C261" i="4" s="1"/>
  <c r="F276" i="4"/>
  <c r="E276" i="4" s="1"/>
  <c r="C276" i="4" s="1"/>
  <c r="F287" i="4"/>
  <c r="E287" i="4" s="1"/>
  <c r="C287" i="4" s="1"/>
  <c r="F26" i="4"/>
  <c r="E26" i="4" s="1"/>
  <c r="C26" i="4" s="1"/>
  <c r="BG41" i="4"/>
  <c r="Q56" i="4"/>
  <c r="Q39" i="4" s="1"/>
  <c r="Q33" i="4" s="1"/>
  <c r="AQ56" i="4"/>
  <c r="AQ39" i="4" s="1"/>
  <c r="AQ33" i="4" s="1"/>
  <c r="M41" i="4"/>
  <c r="AU56" i="4"/>
  <c r="AU39" i="4" s="1"/>
  <c r="AU33" i="4" s="1"/>
  <c r="F98" i="4"/>
  <c r="E98" i="4" s="1"/>
  <c r="C98" i="4" s="1"/>
  <c r="AD116" i="4"/>
  <c r="F120" i="4"/>
  <c r="E120" i="4" s="1"/>
  <c r="C120" i="4" s="1"/>
  <c r="U123" i="4"/>
  <c r="G151" i="4"/>
  <c r="F186" i="4"/>
  <c r="E186" i="4" s="1"/>
  <c r="C186" i="4" s="1"/>
  <c r="F232" i="4"/>
  <c r="E232" i="4" s="1"/>
  <c r="C232" i="4" s="1"/>
  <c r="F236" i="4"/>
  <c r="E236" i="4" s="1"/>
  <c r="C236" i="4" s="1"/>
  <c r="F258" i="4"/>
  <c r="E258" i="4" s="1"/>
  <c r="C258" i="4" s="1"/>
  <c r="F267" i="4"/>
  <c r="E267" i="4" s="1"/>
  <c r="C267" i="4" s="1"/>
  <c r="M36" i="4"/>
  <c r="M34" i="4" s="1"/>
  <c r="F102" i="4"/>
  <c r="E102" i="4" s="1"/>
  <c r="C102" i="4" s="1"/>
  <c r="AD140" i="4"/>
  <c r="M151" i="4"/>
  <c r="N167" i="4"/>
  <c r="AN167" i="4"/>
  <c r="BD167" i="4"/>
  <c r="M182" i="4"/>
  <c r="T190" i="4"/>
  <c r="K10" i="4"/>
  <c r="K9" i="4" s="1"/>
  <c r="D10" i="4"/>
  <c r="D9" i="4" s="1"/>
  <c r="AH10" i="4"/>
  <c r="AH9" i="4" s="1"/>
  <c r="M23" i="4"/>
  <c r="F28" i="4"/>
  <c r="U30" i="4"/>
  <c r="F47" i="4"/>
  <c r="E47" i="4" s="1"/>
  <c r="C47" i="4" s="1"/>
  <c r="F100" i="4"/>
  <c r="E100" i="4" s="1"/>
  <c r="F123" i="4"/>
  <c r="F122" i="4" s="1"/>
  <c r="Z56" i="4"/>
  <c r="Z39" i="4" s="1"/>
  <c r="Z33" i="4" s="1"/>
  <c r="AI56" i="4"/>
  <c r="AI39" i="4" s="1"/>
  <c r="AI33" i="4" s="1"/>
  <c r="AY56" i="4"/>
  <c r="AY39" i="4" s="1"/>
  <c r="AY33" i="4" s="1"/>
  <c r="F70" i="4"/>
  <c r="E70" i="4" s="1"/>
  <c r="C70" i="4" s="1"/>
  <c r="F89" i="4"/>
  <c r="E89" i="4" s="1"/>
  <c r="C89" i="4" s="1"/>
  <c r="U99" i="4"/>
  <c r="BG99" i="4"/>
  <c r="AD103" i="4"/>
  <c r="U103" i="4" s="1"/>
  <c r="F107" i="4"/>
  <c r="E107" i="4" s="1"/>
  <c r="C107" i="4" s="1"/>
  <c r="F108" i="4"/>
  <c r="E108" i="4" s="1"/>
  <c r="C108" i="4" s="1"/>
  <c r="M103" i="4"/>
  <c r="F128" i="4"/>
  <c r="E128" i="4" s="1"/>
  <c r="F129" i="4"/>
  <c r="E129" i="4" s="1"/>
  <c r="C129" i="4" s="1"/>
  <c r="F142" i="4"/>
  <c r="E142" i="4" s="1"/>
  <c r="C142" i="4" s="1"/>
  <c r="F227" i="4"/>
  <c r="E227" i="4" s="1"/>
  <c r="C227" i="4" s="1"/>
  <c r="BG218" i="4"/>
  <c r="F247" i="4"/>
  <c r="E247" i="4" s="1"/>
  <c r="C247" i="4" s="1"/>
  <c r="X190" i="4"/>
  <c r="BE190" i="4"/>
  <c r="F197" i="4"/>
  <c r="E197" i="4" s="1"/>
  <c r="C197" i="4" s="1"/>
  <c r="F69" i="4"/>
  <c r="E69" i="4" s="1"/>
  <c r="C69" i="4" s="1"/>
  <c r="BG29" i="4"/>
  <c r="BG23" i="4"/>
  <c r="G36" i="4"/>
  <c r="G34" i="4" s="1"/>
  <c r="AD41" i="4"/>
  <c r="U41" i="4" s="1"/>
  <c r="K56" i="4"/>
  <c r="K39" i="4" s="1"/>
  <c r="K33" i="4" s="1"/>
  <c r="M95" i="4"/>
  <c r="F112" i="4"/>
  <c r="E112" i="4" s="1"/>
  <c r="M143" i="4"/>
  <c r="F155" i="4"/>
  <c r="E155" i="4" s="1"/>
  <c r="C155" i="4" s="1"/>
  <c r="F161" i="4"/>
  <c r="AF167" i="4"/>
  <c r="AV167" i="4"/>
  <c r="G169" i="4"/>
  <c r="F170" i="4"/>
  <c r="E170" i="4" s="1"/>
  <c r="AY190" i="4"/>
  <c r="BJ190" i="4"/>
  <c r="F45" i="4"/>
  <c r="E45" i="4" s="1"/>
  <c r="C45" i="4" s="1"/>
  <c r="Q10" i="4"/>
  <c r="Q9" i="4" s="1"/>
  <c r="AI10" i="4"/>
  <c r="AI9" i="4" s="1"/>
  <c r="AQ10" i="4"/>
  <c r="AQ9" i="4" s="1"/>
  <c r="AY10" i="4"/>
  <c r="AY9" i="4" s="1"/>
  <c r="F13" i="4"/>
  <c r="E13" i="4" s="1"/>
  <c r="C13" i="4" s="1"/>
  <c r="F14" i="4"/>
  <c r="E14" i="4" s="1"/>
  <c r="C14" i="4" s="1"/>
  <c r="F15" i="4"/>
  <c r="E15" i="4" s="1"/>
  <c r="C15" i="4" s="1"/>
  <c r="L10" i="4"/>
  <c r="L9" i="4" s="1"/>
  <c r="F31" i="4"/>
  <c r="F51" i="4"/>
  <c r="E51" i="4" s="1"/>
  <c r="C51" i="4" s="1"/>
  <c r="F94" i="4"/>
  <c r="E94" i="4" s="1"/>
  <c r="C94" i="4" s="1"/>
  <c r="BG103" i="4"/>
  <c r="F150" i="4"/>
  <c r="E150" i="4" s="1"/>
  <c r="C150" i="4" s="1"/>
  <c r="L167" i="4"/>
  <c r="AE167" i="4"/>
  <c r="AM167" i="4"/>
  <c r="AU167" i="4"/>
  <c r="BC167" i="4"/>
  <c r="F178" i="4"/>
  <c r="E178" i="4" s="1"/>
  <c r="C178" i="4" s="1"/>
  <c r="I190" i="4"/>
  <c r="R190" i="4"/>
  <c r="F193" i="4"/>
  <c r="E193" i="4" s="1"/>
  <c r="C193" i="4" s="1"/>
  <c r="F194" i="4"/>
  <c r="E194" i="4" s="1"/>
  <c r="C194" i="4" s="1"/>
  <c r="G41" i="4"/>
  <c r="F44" i="4"/>
  <c r="E44" i="4" s="1"/>
  <c r="C44" i="4" s="1"/>
  <c r="BG111" i="4"/>
  <c r="BG160" i="4"/>
  <c r="P167" i="4"/>
  <c r="Y167" i="4"/>
  <c r="U125" i="4"/>
  <c r="AD124" i="4"/>
  <c r="U124" i="4" s="1"/>
  <c r="M127" i="4"/>
  <c r="I10" i="4"/>
  <c r="I9" i="4" s="1"/>
  <c r="AA10" i="4"/>
  <c r="AA9" i="4" s="1"/>
  <c r="M11" i="4"/>
  <c r="W56" i="4"/>
  <c r="W39" i="4" s="1"/>
  <c r="E81" i="4"/>
  <c r="C81" i="4" s="1"/>
  <c r="S10" i="4"/>
  <c r="S9" i="4" s="1"/>
  <c r="G29" i="4"/>
  <c r="AG56" i="4"/>
  <c r="AG39" i="4" s="1"/>
  <c r="AG33" i="4" s="1"/>
  <c r="BE56" i="4"/>
  <c r="BE39" i="4" s="1"/>
  <c r="BE33" i="4" s="1"/>
  <c r="F82" i="4"/>
  <c r="E82" i="4" s="1"/>
  <c r="C82" i="4" s="1"/>
  <c r="F110" i="4"/>
  <c r="E110" i="4" s="1"/>
  <c r="C110" i="4" s="1"/>
  <c r="F115" i="4"/>
  <c r="E115" i="4" s="1"/>
  <c r="C115" i="4" s="1"/>
  <c r="M160" i="4"/>
  <c r="AD160" i="4"/>
  <c r="U160" i="4" s="1"/>
  <c r="F234" i="4"/>
  <c r="E234" i="4" s="1"/>
  <c r="C234" i="4" s="1"/>
  <c r="F270" i="4"/>
  <c r="E270" i="4" s="1"/>
  <c r="C270" i="4" s="1"/>
  <c r="F46" i="4"/>
  <c r="E46" i="4" s="1"/>
  <c r="C46" i="4" s="1"/>
  <c r="F48" i="4"/>
  <c r="E48" i="4" s="1"/>
  <c r="C48" i="4" s="1"/>
  <c r="Y56" i="4"/>
  <c r="Y39" i="4" s="1"/>
  <c r="Y33" i="4" s="1"/>
  <c r="AH56" i="4"/>
  <c r="AH39" i="4" s="1"/>
  <c r="AH33" i="4" s="1"/>
  <c r="AP56" i="4"/>
  <c r="AP39" i="4" s="1"/>
  <c r="AP33" i="4" s="1"/>
  <c r="AX56" i="4"/>
  <c r="AX39" i="4" s="1"/>
  <c r="AX33" i="4" s="1"/>
  <c r="BF56" i="4"/>
  <c r="BF39" i="4" s="1"/>
  <c r="BF33" i="4" s="1"/>
  <c r="F59" i="4"/>
  <c r="E59" i="4" s="1"/>
  <c r="C59" i="4" s="1"/>
  <c r="F62" i="4"/>
  <c r="E62" i="4" s="1"/>
  <c r="C62" i="4" s="1"/>
  <c r="F83" i="4"/>
  <c r="E83" i="4" s="1"/>
  <c r="C83" i="4" s="1"/>
  <c r="BG84" i="4"/>
  <c r="G103" i="4"/>
  <c r="F148" i="4"/>
  <c r="G147" i="4"/>
  <c r="F165" i="4"/>
  <c r="E165" i="4" s="1"/>
  <c r="C165" i="4" s="1"/>
  <c r="W167" i="4"/>
  <c r="F179" i="4"/>
  <c r="E179" i="4" s="1"/>
  <c r="C179" i="4" s="1"/>
  <c r="AH167" i="4"/>
  <c r="AP167" i="4"/>
  <c r="AX167" i="4"/>
  <c r="BF167" i="4"/>
  <c r="K190" i="4"/>
  <c r="AC190" i="4"/>
  <c r="AL190" i="4"/>
  <c r="AT190" i="4"/>
  <c r="BB190" i="4"/>
  <c r="F196" i="4"/>
  <c r="E196" i="4" s="1"/>
  <c r="C196" i="4" s="1"/>
  <c r="M208" i="4"/>
  <c r="F244" i="4"/>
  <c r="E244" i="4" s="1"/>
  <c r="C244" i="4" s="1"/>
  <c r="F272" i="4"/>
  <c r="E272" i="4" s="1"/>
  <c r="C272" i="4" s="1"/>
  <c r="F274" i="4"/>
  <c r="E274" i="4" s="1"/>
  <c r="C274" i="4" s="1"/>
  <c r="F284" i="4"/>
  <c r="E284" i="4" s="1"/>
  <c r="C284" i="4" s="1"/>
  <c r="G135" i="4"/>
  <c r="G140" i="4"/>
  <c r="BG151" i="4"/>
  <c r="BG169" i="4"/>
  <c r="O167" i="4"/>
  <c r="M173" i="4"/>
  <c r="E177" i="4"/>
  <c r="C177" i="4" s="1"/>
  <c r="Z167" i="4"/>
  <c r="AJ190" i="4"/>
  <c r="AZ190" i="4"/>
  <c r="BI190" i="4"/>
  <c r="G208" i="4"/>
  <c r="E238" i="4"/>
  <c r="C238" i="4" s="1"/>
  <c r="F221" i="4"/>
  <c r="E221" i="4" s="1"/>
  <c r="C221" i="4" s="1"/>
  <c r="F228" i="4"/>
  <c r="E228" i="4" s="1"/>
  <c r="C228" i="4" s="1"/>
  <c r="F286" i="4"/>
  <c r="E286" i="4" s="1"/>
  <c r="C286" i="4" s="1"/>
  <c r="F172" i="4"/>
  <c r="E172" i="4" s="1"/>
  <c r="C172" i="4" s="1"/>
  <c r="AD173" i="4"/>
  <c r="U173" i="4" s="1"/>
  <c r="J167" i="4"/>
  <c r="BJ167" i="4"/>
  <c r="AG190" i="4"/>
  <c r="AW190" i="4"/>
  <c r="F278" i="4"/>
  <c r="E278" i="4" s="1"/>
  <c r="C278" i="4" s="1"/>
  <c r="AJ167" i="4"/>
  <c r="AR167" i="4"/>
  <c r="AZ167" i="4"/>
  <c r="BI167" i="4"/>
  <c r="AL167" i="4"/>
  <c r="AT167" i="4"/>
  <c r="BB167" i="4"/>
  <c r="D190" i="4"/>
  <c r="AH190" i="4"/>
  <c r="AP190" i="4"/>
  <c r="AX190" i="4"/>
  <c r="BF190" i="4"/>
  <c r="AM190" i="4"/>
  <c r="BC190" i="4"/>
  <c r="F201" i="4"/>
  <c r="E201" i="4" s="1"/>
  <c r="C201" i="4" s="1"/>
  <c r="F202" i="4"/>
  <c r="E202" i="4" s="1"/>
  <c r="C202" i="4" s="1"/>
  <c r="F204" i="4"/>
  <c r="E204" i="4" s="1"/>
  <c r="C204" i="4" s="1"/>
  <c r="F206" i="4"/>
  <c r="E206" i="4" s="1"/>
  <c r="C206" i="4" s="1"/>
  <c r="BH190" i="4"/>
  <c r="BG208" i="4"/>
  <c r="G212" i="4"/>
  <c r="F230" i="4"/>
  <c r="E230" i="4" s="1"/>
  <c r="C230" i="4" s="1"/>
  <c r="F237" i="4"/>
  <c r="E237" i="4" s="1"/>
  <c r="C237" i="4" s="1"/>
  <c r="F245" i="4"/>
  <c r="E245" i="4" s="1"/>
  <c r="C245" i="4" s="1"/>
  <c r="F250" i="4"/>
  <c r="E250" i="4" s="1"/>
  <c r="C250" i="4" s="1"/>
  <c r="F268" i="4"/>
  <c r="E268" i="4" s="1"/>
  <c r="C268" i="4" s="1"/>
  <c r="F171" i="4"/>
  <c r="E171" i="4" s="1"/>
  <c r="C171" i="4" s="1"/>
  <c r="AB167" i="4"/>
  <c r="AK167" i="4"/>
  <c r="AS167" i="4"/>
  <c r="BA167" i="4"/>
  <c r="F185" i="4"/>
  <c r="E185" i="4" s="1"/>
  <c r="C185" i="4" s="1"/>
  <c r="Q190" i="4"/>
  <c r="Z190" i="4"/>
  <c r="AQ190" i="4"/>
  <c r="W190" i="4"/>
  <c r="AF190" i="4"/>
  <c r="AN190" i="4"/>
  <c r="AV190" i="4"/>
  <c r="BD190" i="4"/>
  <c r="F200" i="4"/>
  <c r="M199" i="4"/>
  <c r="AA190" i="4"/>
  <c r="AA166" i="4" s="1"/>
  <c r="AR190" i="4"/>
  <c r="F220" i="4"/>
  <c r="E220" i="4" s="1"/>
  <c r="C220" i="4" s="1"/>
  <c r="F265" i="4"/>
  <c r="E265" i="4" s="1"/>
  <c r="C265" i="4" s="1"/>
  <c r="F285" i="4"/>
  <c r="E285" i="4" s="1"/>
  <c r="C285" i="4" s="1"/>
  <c r="F290" i="4"/>
  <c r="E290" i="4" s="1"/>
  <c r="C290" i="4" s="1"/>
  <c r="G23" i="4"/>
  <c r="AD23" i="4"/>
  <c r="U23" i="4" s="1"/>
  <c r="W10" i="4"/>
  <c r="AD11" i="4"/>
  <c r="F21" i="4"/>
  <c r="E21" i="4" s="1"/>
  <c r="C21" i="4" s="1"/>
  <c r="G11" i="4"/>
  <c r="H10" i="4"/>
  <c r="H9" i="4" s="1"/>
  <c r="X10" i="4"/>
  <c r="X9" i="4" s="1"/>
  <c r="AF10" i="4"/>
  <c r="AF9" i="4" s="1"/>
  <c r="AN10" i="4"/>
  <c r="AN9" i="4" s="1"/>
  <c r="AV10" i="4"/>
  <c r="AV9" i="4" s="1"/>
  <c r="BD10" i="4"/>
  <c r="BD9" i="4" s="1"/>
  <c r="E67" i="4"/>
  <c r="C67" i="4" s="1"/>
  <c r="F85" i="4"/>
  <c r="G84" i="4"/>
  <c r="M57" i="4"/>
  <c r="G95" i="4"/>
  <c r="F97" i="4"/>
  <c r="W34" i="4"/>
  <c r="AD57" i="4"/>
  <c r="U57" i="4" s="1"/>
  <c r="U116" i="4"/>
  <c r="F86" i="4"/>
  <c r="M84" i="4"/>
  <c r="AD84" i="4"/>
  <c r="U84" i="4" s="1"/>
  <c r="U86" i="4"/>
  <c r="G57" i="4"/>
  <c r="F74" i="4"/>
  <c r="E74" i="4" s="1"/>
  <c r="C74" i="4" s="1"/>
  <c r="AD36" i="4"/>
  <c r="AD34" i="4" s="1"/>
  <c r="F76" i="4"/>
  <c r="E76" i="4" s="1"/>
  <c r="C76" i="4" s="1"/>
  <c r="U140" i="4"/>
  <c r="M111" i="4"/>
  <c r="AD99" i="4"/>
  <c r="AD111" i="4"/>
  <c r="U111" i="4" s="1"/>
  <c r="U213" i="4"/>
  <c r="AD212" i="4"/>
  <c r="U212" i="4" s="1"/>
  <c r="U192" i="4"/>
  <c r="AD191" i="4"/>
  <c r="U191" i="4" s="1"/>
  <c r="F117" i="4"/>
  <c r="U122" i="4"/>
  <c r="AD143" i="4"/>
  <c r="U143" i="4" s="1"/>
  <c r="V167" i="4"/>
  <c r="AD182" i="4"/>
  <c r="U182" i="4" s="1"/>
  <c r="F109" i="4"/>
  <c r="E109" i="4" s="1"/>
  <c r="C109" i="4" s="1"/>
  <c r="G116" i="4"/>
  <c r="AD127" i="4"/>
  <c r="U127" i="4" s="1"/>
  <c r="F157" i="4"/>
  <c r="E157" i="4" s="1"/>
  <c r="C157" i="4" s="1"/>
  <c r="F184" i="4"/>
  <c r="D167" i="4"/>
  <c r="F125" i="4"/>
  <c r="F138" i="4"/>
  <c r="E138" i="4" s="1"/>
  <c r="C138" i="4" s="1"/>
  <c r="F146" i="4"/>
  <c r="E146" i="4" s="1"/>
  <c r="C146" i="4" s="1"/>
  <c r="AD147" i="4"/>
  <c r="U147" i="4" s="1"/>
  <c r="BG147" i="4"/>
  <c r="F144" i="4"/>
  <c r="F152" i="4"/>
  <c r="G182" i="4"/>
  <c r="U208" i="4"/>
  <c r="F205" i="4"/>
  <c r="E205" i="4" s="1"/>
  <c r="C205" i="4" s="1"/>
  <c r="M218" i="4"/>
  <c r="F233" i="4"/>
  <c r="E233" i="4" s="1"/>
  <c r="C233" i="4" s="1"/>
  <c r="F257" i="4"/>
  <c r="E257" i="4" s="1"/>
  <c r="C257" i="4" s="1"/>
  <c r="U200" i="4"/>
  <c r="U199" i="4" s="1"/>
  <c r="AD199" i="4"/>
  <c r="E271" i="4"/>
  <c r="C271" i="4" s="1"/>
  <c r="BG199" i="4"/>
  <c r="F249" i="4"/>
  <c r="E249" i="4" s="1"/>
  <c r="C249" i="4" s="1"/>
  <c r="E264" i="4"/>
  <c r="C264" i="4" s="1"/>
  <c r="M169" i="4"/>
  <c r="F192" i="4"/>
  <c r="G191" i="4"/>
  <c r="U218" i="4"/>
  <c r="F225" i="4"/>
  <c r="E225" i="4" s="1"/>
  <c r="C225" i="4" s="1"/>
  <c r="E263" i="4"/>
  <c r="C263" i="4" s="1"/>
  <c r="AD169" i="4"/>
  <c r="U169" i="4" s="1"/>
  <c r="F198" i="4"/>
  <c r="E198" i="4" s="1"/>
  <c r="C198" i="4" s="1"/>
  <c r="F203" i="4"/>
  <c r="E203" i="4" s="1"/>
  <c r="C203" i="4" s="1"/>
  <c r="F207" i="4"/>
  <c r="E207" i="4" s="1"/>
  <c r="C207" i="4" s="1"/>
  <c r="F209" i="4"/>
  <c r="F211" i="4"/>
  <c r="E211" i="4" s="1"/>
  <c r="C211" i="4" s="1"/>
  <c r="F213" i="4"/>
  <c r="F214" i="4"/>
  <c r="E214" i="4" s="1"/>
  <c r="C214" i="4" s="1"/>
  <c r="F273" i="4"/>
  <c r="E273" i="4" s="1"/>
  <c r="C273" i="4" s="1"/>
  <c r="F174" i="4"/>
  <c r="F241" i="4"/>
  <c r="E241" i="4" s="1"/>
  <c r="C241" i="4" s="1"/>
  <c r="AD208" i="4"/>
  <c r="AD218" i="4"/>
  <c r="G218" i="4"/>
  <c r="F226" i="1"/>
  <c r="E226" i="1" s="1"/>
  <c r="C226" i="1" s="1"/>
  <c r="F238" i="1"/>
  <c r="F240" i="1"/>
  <c r="F250" i="1"/>
  <c r="F256" i="1"/>
  <c r="E256" i="1" s="1"/>
  <c r="C256" i="1" s="1"/>
  <c r="F258" i="1"/>
  <c r="E258" i="1" s="1"/>
  <c r="C258" i="1" s="1"/>
  <c r="F262" i="1"/>
  <c r="E262" i="1" s="1"/>
  <c r="C262" i="1" s="1"/>
  <c r="F264" i="1"/>
  <c r="E264" i="1" s="1"/>
  <c r="C264" i="1" s="1"/>
  <c r="F266" i="1"/>
  <c r="E266" i="1" s="1"/>
  <c r="C266" i="1" s="1"/>
  <c r="F268" i="1"/>
  <c r="F270" i="1"/>
  <c r="E270" i="1" s="1"/>
  <c r="C270" i="1" s="1"/>
  <c r="F272" i="1"/>
  <c r="F274" i="1"/>
  <c r="E274" i="1" s="1"/>
  <c r="C274" i="1" s="1"/>
  <c r="F276" i="1"/>
  <c r="E276" i="1" s="1"/>
  <c r="C276" i="1" s="1"/>
  <c r="F278" i="1"/>
  <c r="E278" i="1" s="1"/>
  <c r="C278" i="1" s="1"/>
  <c r="F280" i="1"/>
  <c r="E280" i="1" s="1"/>
  <c r="C280" i="1" s="1"/>
  <c r="F282" i="1"/>
  <c r="E282" i="1" s="1"/>
  <c r="C282" i="1" s="1"/>
  <c r="F286" i="1"/>
  <c r="F288" i="1"/>
  <c r="F290" i="1"/>
  <c r="F292" i="1"/>
  <c r="E292" i="1" s="1"/>
  <c r="C292" i="1" s="1"/>
  <c r="M218" i="1"/>
  <c r="BG218" i="1"/>
  <c r="U218" i="1"/>
  <c r="F92" i="1"/>
  <c r="E92" i="1" s="1"/>
  <c r="C92" i="1" s="1"/>
  <c r="F120" i="1"/>
  <c r="E120" i="1" s="1"/>
  <c r="C120" i="1" s="1"/>
  <c r="F219" i="1"/>
  <c r="E219" i="1" s="1"/>
  <c r="AD218" i="1"/>
  <c r="G218" i="1"/>
  <c r="F235" i="1"/>
  <c r="E235" i="1" s="1"/>
  <c r="C235" i="1" s="1"/>
  <c r="F243" i="1"/>
  <c r="E243" i="1" s="1"/>
  <c r="C243" i="1" s="1"/>
  <c r="F230" i="1"/>
  <c r="E230" i="1" s="1"/>
  <c r="C230" i="1" s="1"/>
  <c r="F232" i="1"/>
  <c r="E232" i="1" s="1"/>
  <c r="C232" i="1" s="1"/>
  <c r="F220" i="1"/>
  <c r="F222" i="1"/>
  <c r="E222" i="1" s="1"/>
  <c r="C222" i="1" s="1"/>
  <c r="F227" i="1"/>
  <c r="E227" i="1" s="1"/>
  <c r="C227" i="1" s="1"/>
  <c r="F242" i="1"/>
  <c r="E242" i="1" s="1"/>
  <c r="C242" i="1" s="1"/>
  <c r="F244" i="1"/>
  <c r="E244" i="1" s="1"/>
  <c r="C244" i="1" s="1"/>
  <c r="F246" i="1"/>
  <c r="E246" i="1" s="1"/>
  <c r="C246" i="1" s="1"/>
  <c r="F257" i="1"/>
  <c r="E257" i="1" s="1"/>
  <c r="C257" i="1" s="1"/>
  <c r="E220" i="1"/>
  <c r="C220" i="1" s="1"/>
  <c r="F251" i="1"/>
  <c r="E251" i="1" s="1"/>
  <c r="C251" i="1" s="1"/>
  <c r="F260" i="1"/>
  <c r="E260" i="1" s="1"/>
  <c r="C260" i="1" s="1"/>
  <c r="F142" i="1"/>
  <c r="E142" i="1" s="1"/>
  <c r="C142" i="1" s="1"/>
  <c r="F234" i="1"/>
  <c r="E234" i="1" s="1"/>
  <c r="C234" i="1" s="1"/>
  <c r="F248" i="1"/>
  <c r="E248" i="1" s="1"/>
  <c r="C248" i="1" s="1"/>
  <c r="F284" i="1"/>
  <c r="E284" i="1" s="1"/>
  <c r="C284" i="1" s="1"/>
  <c r="F224" i="1"/>
  <c r="E224" i="1" s="1"/>
  <c r="C224" i="1" s="1"/>
  <c r="F236" i="1"/>
  <c r="E236" i="1" s="1"/>
  <c r="C236" i="1" s="1"/>
  <c r="F252" i="1"/>
  <c r="E252" i="1" s="1"/>
  <c r="C252" i="1" s="1"/>
  <c r="F228" i="1"/>
  <c r="E228" i="1" s="1"/>
  <c r="C228" i="1" s="1"/>
  <c r="F254" i="1"/>
  <c r="E254" i="1" s="1"/>
  <c r="C254" i="1" s="1"/>
  <c r="F263" i="1"/>
  <c r="E263" i="1" s="1"/>
  <c r="C263" i="1" s="1"/>
  <c r="F265" i="1"/>
  <c r="E265" i="1" s="1"/>
  <c r="C265" i="1" s="1"/>
  <c r="F267" i="1"/>
  <c r="E267" i="1" s="1"/>
  <c r="C267" i="1" s="1"/>
  <c r="F269" i="1"/>
  <c r="E269" i="1" s="1"/>
  <c r="C269" i="1" s="1"/>
  <c r="F271" i="1"/>
  <c r="E271" i="1" s="1"/>
  <c r="C271" i="1" s="1"/>
  <c r="F273" i="1"/>
  <c r="E273" i="1" s="1"/>
  <c r="C273" i="1" s="1"/>
  <c r="F275" i="1"/>
  <c r="E275" i="1" s="1"/>
  <c r="C275" i="1" s="1"/>
  <c r="F277" i="1"/>
  <c r="E277" i="1" s="1"/>
  <c r="C277" i="1" s="1"/>
  <c r="F279" i="1"/>
  <c r="E279" i="1" s="1"/>
  <c r="C279" i="1" s="1"/>
  <c r="F281" i="1"/>
  <c r="E281" i="1" s="1"/>
  <c r="C281" i="1" s="1"/>
  <c r="F283" i="1"/>
  <c r="E283" i="1" s="1"/>
  <c r="C283" i="1" s="1"/>
  <c r="F285" i="1"/>
  <c r="E285" i="1" s="1"/>
  <c r="C285" i="1" s="1"/>
  <c r="F287" i="1"/>
  <c r="E287" i="1" s="1"/>
  <c r="C287" i="1" s="1"/>
  <c r="F289" i="1"/>
  <c r="E289" i="1" s="1"/>
  <c r="C289" i="1" s="1"/>
  <c r="F291" i="1"/>
  <c r="E291" i="1" s="1"/>
  <c r="C291" i="1" s="1"/>
  <c r="F225" i="1"/>
  <c r="E225" i="1" s="1"/>
  <c r="C225" i="1" s="1"/>
  <c r="F233" i="1"/>
  <c r="E233" i="1" s="1"/>
  <c r="C233" i="1" s="1"/>
  <c r="F241" i="1"/>
  <c r="E241" i="1" s="1"/>
  <c r="C241" i="1" s="1"/>
  <c r="F249" i="1"/>
  <c r="E249" i="1" s="1"/>
  <c r="C249" i="1" s="1"/>
  <c r="F255" i="1"/>
  <c r="E255" i="1" s="1"/>
  <c r="C255" i="1" s="1"/>
  <c r="E240" i="1"/>
  <c r="C240" i="1" s="1"/>
  <c r="F221" i="1"/>
  <c r="E221" i="1" s="1"/>
  <c r="C221" i="1" s="1"/>
  <c r="F229" i="1"/>
  <c r="E229" i="1" s="1"/>
  <c r="C229" i="1" s="1"/>
  <c r="F237" i="1"/>
  <c r="E237" i="1" s="1"/>
  <c r="C237" i="1" s="1"/>
  <c r="F245" i="1"/>
  <c r="E245" i="1" s="1"/>
  <c r="C245" i="1" s="1"/>
  <c r="F253" i="1"/>
  <c r="E253" i="1" s="1"/>
  <c r="C253" i="1" s="1"/>
  <c r="F259" i="1"/>
  <c r="E259" i="1" s="1"/>
  <c r="C259" i="1" s="1"/>
  <c r="F223" i="1"/>
  <c r="E223" i="1" s="1"/>
  <c r="C223" i="1" s="1"/>
  <c r="F231" i="1"/>
  <c r="E231" i="1" s="1"/>
  <c r="C231" i="1" s="1"/>
  <c r="F239" i="1"/>
  <c r="E239" i="1" s="1"/>
  <c r="C239" i="1" s="1"/>
  <c r="F247" i="1"/>
  <c r="E247" i="1" s="1"/>
  <c r="C247" i="1" s="1"/>
  <c r="F261" i="1"/>
  <c r="E261" i="1" s="1"/>
  <c r="C261" i="1" s="1"/>
  <c r="E268" i="1"/>
  <c r="C268" i="1" s="1"/>
  <c r="E238" i="1"/>
  <c r="C238" i="1" s="1"/>
  <c r="E250" i="1"/>
  <c r="C250" i="1" s="1"/>
  <c r="E272" i="1"/>
  <c r="C272" i="1" s="1"/>
  <c r="E286" i="1"/>
  <c r="C286" i="1" s="1"/>
  <c r="E288" i="1"/>
  <c r="C288" i="1" s="1"/>
  <c r="E290" i="1"/>
  <c r="C290" i="1" s="1"/>
  <c r="F91" i="1"/>
  <c r="E91" i="1" s="1"/>
  <c r="C91" i="1" s="1"/>
  <c r="F79" i="1"/>
  <c r="E79" i="1" s="1"/>
  <c r="C79" i="1" s="1"/>
  <c r="F78" i="1"/>
  <c r="E78" i="1" s="1"/>
  <c r="C78" i="1" s="1"/>
  <c r="F93" i="1"/>
  <c r="E93" i="1" s="1"/>
  <c r="C93" i="1" s="1"/>
  <c r="F114" i="1"/>
  <c r="E114" i="1" s="1"/>
  <c r="C114" i="1" s="1"/>
  <c r="F163" i="1"/>
  <c r="E163" i="1" s="1"/>
  <c r="C163" i="1" s="1"/>
  <c r="F186" i="1"/>
  <c r="E186" i="1" s="1"/>
  <c r="C186" i="1" s="1"/>
  <c r="F187" i="1"/>
  <c r="E187" i="1" s="1"/>
  <c r="C187" i="1" s="1"/>
  <c r="F188" i="1"/>
  <c r="E188" i="1" s="1"/>
  <c r="C188" i="1" s="1"/>
  <c r="S166" i="4" l="1"/>
  <c r="S32" i="4" s="1"/>
  <c r="S293" i="4" s="1"/>
  <c r="H166" i="4"/>
  <c r="H32" i="4" s="1"/>
  <c r="H293" i="4" s="1"/>
  <c r="Y166" i="4"/>
  <c r="Y32" i="4" s="1"/>
  <c r="Y293" i="4" s="1"/>
  <c r="AW166" i="4"/>
  <c r="AW32" i="4" s="1"/>
  <c r="AW293" i="4" s="1"/>
  <c r="AK166" i="4"/>
  <c r="AK32" i="4" s="1"/>
  <c r="AK293" i="4" s="1"/>
  <c r="AB166" i="4"/>
  <c r="AB32" i="4" s="1"/>
  <c r="AB293" i="4" s="1"/>
  <c r="AS166" i="4"/>
  <c r="AS32" i="4" s="1"/>
  <c r="AS293" i="4" s="1"/>
  <c r="BA166" i="4"/>
  <c r="BA32" i="4" s="1"/>
  <c r="BA293" i="4" s="1"/>
  <c r="X166" i="4"/>
  <c r="X32" i="4" s="1"/>
  <c r="X293" i="4" s="1"/>
  <c r="J166" i="4"/>
  <c r="F135" i="4"/>
  <c r="AO166" i="4"/>
  <c r="AO32" i="4" s="1"/>
  <c r="AO293" i="4" s="1"/>
  <c r="F140" i="4"/>
  <c r="W166" i="4"/>
  <c r="P166" i="4"/>
  <c r="P32" i="4" s="1"/>
  <c r="P293" i="4" s="1"/>
  <c r="AL166" i="4"/>
  <c r="AL32" i="4" s="1"/>
  <c r="AL293" i="4" s="1"/>
  <c r="AC166" i="4"/>
  <c r="AC32" i="4" s="1"/>
  <c r="AC293" i="4" s="1"/>
  <c r="Q166" i="4"/>
  <c r="Q32" i="4" s="1"/>
  <c r="Q293" i="4" s="1"/>
  <c r="AY166" i="4"/>
  <c r="AY32" i="4" s="1"/>
  <c r="AY293" i="4" s="1"/>
  <c r="AU166" i="4"/>
  <c r="AU32" i="4" s="1"/>
  <c r="AU293" i="4" s="1"/>
  <c r="AI166" i="4"/>
  <c r="AI32" i="4" s="1"/>
  <c r="AI293" i="4" s="1"/>
  <c r="AZ166" i="4"/>
  <c r="AZ32" i="4" s="1"/>
  <c r="AZ293" i="4" s="1"/>
  <c r="O166" i="4"/>
  <c r="O32" i="4" s="1"/>
  <c r="O293" i="4" s="1"/>
  <c r="T166" i="4"/>
  <c r="T32" i="4" s="1"/>
  <c r="T293" i="4" s="1"/>
  <c r="AM166" i="4"/>
  <c r="AM32" i="4" s="1"/>
  <c r="AM293" i="4" s="1"/>
  <c r="F147" i="4"/>
  <c r="F99" i="4"/>
  <c r="AE166" i="4"/>
  <c r="AE32" i="4" s="1"/>
  <c r="AE293" i="4" s="1"/>
  <c r="L166" i="4"/>
  <c r="L32" i="4" s="1"/>
  <c r="L293" i="4" s="1"/>
  <c r="BE166" i="4"/>
  <c r="BE32" i="4" s="1"/>
  <c r="BE293" i="4" s="1"/>
  <c r="E30" i="4"/>
  <c r="C30" i="4" s="1"/>
  <c r="BG167" i="4"/>
  <c r="J32" i="4"/>
  <c r="J293" i="4" s="1"/>
  <c r="AN166" i="4"/>
  <c r="AN32" i="4" s="1"/>
  <c r="AN293" i="4" s="1"/>
  <c r="K166" i="4"/>
  <c r="K32" i="4" s="1"/>
  <c r="K293" i="4" s="1"/>
  <c r="BG10" i="4"/>
  <c r="BG9" i="4" s="1"/>
  <c r="F23" i="4"/>
  <c r="G167" i="4"/>
  <c r="G10" i="4"/>
  <c r="G9" i="4" s="1"/>
  <c r="M190" i="4"/>
  <c r="Z166" i="4"/>
  <c r="Z32" i="4" s="1"/>
  <c r="Z293" i="4" s="1"/>
  <c r="BH166" i="4"/>
  <c r="BH32" i="4" s="1"/>
  <c r="BH293" i="4" s="1"/>
  <c r="F29" i="4"/>
  <c r="N166" i="4"/>
  <c r="N32" i="4" s="1"/>
  <c r="N293" i="4" s="1"/>
  <c r="C136" i="4"/>
  <c r="E135" i="4"/>
  <c r="C135" i="4" s="1"/>
  <c r="G190" i="4"/>
  <c r="BD166" i="4"/>
  <c r="BD32" i="4" s="1"/>
  <c r="BD293" i="4" s="1"/>
  <c r="M10" i="4"/>
  <c r="M9" i="4" s="1"/>
  <c r="R166" i="4"/>
  <c r="R32" i="4" s="1"/>
  <c r="R293" i="4" s="1"/>
  <c r="AQ166" i="4"/>
  <c r="AQ32" i="4" s="1"/>
  <c r="AQ293" i="4" s="1"/>
  <c r="E96" i="4"/>
  <c r="C96" i="4" s="1"/>
  <c r="M167" i="4"/>
  <c r="F36" i="4"/>
  <c r="F34" i="4" s="1"/>
  <c r="I166" i="4"/>
  <c r="I32" i="4" s="1"/>
  <c r="I293" i="4" s="1"/>
  <c r="E28" i="4"/>
  <c r="BB166" i="4"/>
  <c r="BB32" i="4" s="1"/>
  <c r="BB293" i="4" s="1"/>
  <c r="BG190" i="4"/>
  <c r="F169" i="4"/>
  <c r="F111" i="4"/>
  <c r="BI166" i="4"/>
  <c r="BI32" i="4" s="1"/>
  <c r="BI293" i="4" s="1"/>
  <c r="AG166" i="4"/>
  <c r="AG32" i="4" s="1"/>
  <c r="AG293" i="4" s="1"/>
  <c r="AD10" i="4"/>
  <c r="AD9" i="4" s="1"/>
  <c r="F127" i="4"/>
  <c r="AH166" i="4"/>
  <c r="AH32" i="4" s="1"/>
  <c r="AH293" i="4" s="1"/>
  <c r="BG56" i="4"/>
  <c r="BG39" i="4" s="1"/>
  <c r="BG33" i="4" s="1"/>
  <c r="E123" i="4"/>
  <c r="BC166" i="4"/>
  <c r="BC32" i="4" s="1"/>
  <c r="BC293" i="4" s="1"/>
  <c r="AD167" i="4"/>
  <c r="U167" i="4" s="1"/>
  <c r="AT166" i="4"/>
  <c r="AT32" i="4" s="1"/>
  <c r="AT293" i="4" s="1"/>
  <c r="F41" i="4"/>
  <c r="AA32" i="4"/>
  <c r="AA293" i="4" s="1"/>
  <c r="E161" i="4"/>
  <c r="C161" i="4" s="1"/>
  <c r="F160" i="4"/>
  <c r="U190" i="4"/>
  <c r="E31" i="4"/>
  <c r="C31" i="4" s="1"/>
  <c r="AF166" i="4"/>
  <c r="AF32" i="4" s="1"/>
  <c r="AF293" i="4" s="1"/>
  <c r="E86" i="4"/>
  <c r="C86" i="4" s="1"/>
  <c r="BJ166" i="4"/>
  <c r="BJ32" i="4" s="1"/>
  <c r="BJ293" i="4" s="1"/>
  <c r="BF166" i="4"/>
  <c r="BF32" i="4" s="1"/>
  <c r="BF293" i="4" s="1"/>
  <c r="AR166" i="4"/>
  <c r="AR32" i="4" s="1"/>
  <c r="AR293" i="4" s="1"/>
  <c r="AX166" i="4"/>
  <c r="AX32" i="4" s="1"/>
  <c r="AX293" i="4" s="1"/>
  <c r="AJ166" i="4"/>
  <c r="AJ32" i="4" s="1"/>
  <c r="AJ293" i="4" s="1"/>
  <c r="AP166" i="4"/>
  <c r="AP32" i="4" s="1"/>
  <c r="AP293" i="4" s="1"/>
  <c r="AV166" i="4"/>
  <c r="AV32" i="4" s="1"/>
  <c r="AV293" i="4" s="1"/>
  <c r="E148" i="4"/>
  <c r="C148" i="4" s="1"/>
  <c r="E174" i="4"/>
  <c r="F173" i="4"/>
  <c r="E152" i="4"/>
  <c r="F151" i="4"/>
  <c r="D166" i="4"/>
  <c r="E97" i="4"/>
  <c r="C97" i="4" s="1"/>
  <c r="F95" i="4"/>
  <c r="F84" i="4"/>
  <c r="E85" i="4"/>
  <c r="U11" i="4"/>
  <c r="E144" i="4"/>
  <c r="F143" i="4"/>
  <c r="C128" i="4"/>
  <c r="E127" i="4"/>
  <c r="C127" i="4" s="1"/>
  <c r="F103" i="4"/>
  <c r="W9" i="4"/>
  <c r="E103" i="4"/>
  <c r="C103" i="4" s="1"/>
  <c r="F11" i="4"/>
  <c r="C168" i="4"/>
  <c r="C12" i="4"/>
  <c r="E11" i="4"/>
  <c r="E213" i="4"/>
  <c r="F212" i="4"/>
  <c r="F199" i="4"/>
  <c r="E125" i="4"/>
  <c r="F124" i="4"/>
  <c r="E218" i="4"/>
  <c r="C112" i="4"/>
  <c r="E111" i="4"/>
  <c r="C111" i="4" s="1"/>
  <c r="F57" i="4"/>
  <c r="U36" i="4"/>
  <c r="F218" i="4"/>
  <c r="E200" i="4"/>
  <c r="V166" i="4"/>
  <c r="F116" i="4"/>
  <c r="E117" i="4"/>
  <c r="C100" i="4"/>
  <c r="C99" i="4" s="1"/>
  <c r="E99" i="4"/>
  <c r="AD56" i="4"/>
  <c r="M56" i="4"/>
  <c r="M39" i="4" s="1"/>
  <c r="M33" i="4" s="1"/>
  <c r="E41" i="4"/>
  <c r="C42" i="4"/>
  <c r="E36" i="4"/>
  <c r="C37" i="4"/>
  <c r="F208" i="4"/>
  <c r="E209" i="4"/>
  <c r="E169" i="4"/>
  <c r="C169" i="4" s="1"/>
  <c r="C170" i="4"/>
  <c r="E184" i="4"/>
  <c r="F182" i="4"/>
  <c r="G56" i="4"/>
  <c r="G39" i="4" s="1"/>
  <c r="G33" i="4" s="1"/>
  <c r="W33" i="4"/>
  <c r="U34" i="4"/>
  <c r="E192" i="4"/>
  <c r="F191" i="4"/>
  <c r="AD190" i="4"/>
  <c r="C141" i="4"/>
  <c r="E140" i="4"/>
  <c r="C140" i="4" s="1"/>
  <c r="E57" i="4"/>
  <c r="F218" i="1"/>
  <c r="C219" i="1"/>
  <c r="E218" i="1"/>
  <c r="CK118" i="1"/>
  <c r="CC118" i="1"/>
  <c r="CA118" i="1"/>
  <c r="BG118" i="1"/>
  <c r="AD118" i="1"/>
  <c r="U118" i="1" s="1"/>
  <c r="M118" i="1"/>
  <c r="G118" i="1"/>
  <c r="CK88" i="1"/>
  <c r="CC88" i="1"/>
  <c r="CA88" i="1"/>
  <c r="BG88" i="1"/>
  <c r="AD88" i="1"/>
  <c r="U88" i="1" s="1"/>
  <c r="M88" i="1"/>
  <c r="G88" i="1"/>
  <c r="CA87" i="1"/>
  <c r="BG87" i="1"/>
  <c r="AD87" i="1"/>
  <c r="U87" i="1" s="1"/>
  <c r="M87" i="1"/>
  <c r="G87" i="1"/>
  <c r="CK62" i="1"/>
  <c r="CC62" i="1"/>
  <c r="CA62" i="1"/>
  <c r="BG62" i="1"/>
  <c r="AS62" i="1"/>
  <c r="AD62" i="1" s="1"/>
  <c r="U62" i="1" s="1"/>
  <c r="M62" i="1"/>
  <c r="G62" i="1"/>
  <c r="CK61" i="1"/>
  <c r="CC61" i="1"/>
  <c r="CA61" i="1"/>
  <c r="BG61" i="1"/>
  <c r="AD61" i="1"/>
  <c r="U61" i="1" s="1"/>
  <c r="M61" i="1"/>
  <c r="G61" i="1"/>
  <c r="CK60" i="1"/>
  <c r="CC60" i="1"/>
  <c r="CA60" i="1"/>
  <c r="BG60" i="1"/>
  <c r="AD60" i="1"/>
  <c r="U60" i="1" s="1"/>
  <c r="M60" i="1"/>
  <c r="G60" i="1"/>
  <c r="CK52" i="1"/>
  <c r="CC52" i="1"/>
  <c r="CA52" i="1"/>
  <c r="BG52" i="1"/>
  <c r="AD52" i="1"/>
  <c r="U52" i="1" s="1"/>
  <c r="M52" i="1"/>
  <c r="G52" i="1"/>
  <c r="CK51" i="1"/>
  <c r="CC51" i="1"/>
  <c r="CA51" i="1"/>
  <c r="BG51" i="1"/>
  <c r="AD51" i="1"/>
  <c r="U51" i="1" s="1"/>
  <c r="M51" i="1"/>
  <c r="G51" i="1"/>
  <c r="CK50" i="1"/>
  <c r="CC50" i="1"/>
  <c r="CA50" i="1"/>
  <c r="BG50" i="1"/>
  <c r="AD50" i="1"/>
  <c r="U50" i="1" s="1"/>
  <c r="M50" i="1"/>
  <c r="G50" i="1"/>
  <c r="CK49" i="1"/>
  <c r="CC49" i="1"/>
  <c r="CA49" i="1"/>
  <c r="BG49" i="1"/>
  <c r="AD49" i="1"/>
  <c r="U49" i="1" s="1"/>
  <c r="M49" i="1"/>
  <c r="G49" i="1"/>
  <c r="CK48" i="1"/>
  <c r="CC48" i="1"/>
  <c r="CA48" i="1"/>
  <c r="BG48" i="1"/>
  <c r="AD48" i="1"/>
  <c r="U48" i="1" s="1"/>
  <c r="M48" i="1"/>
  <c r="G48" i="1"/>
  <c r="CK47" i="1"/>
  <c r="CC47" i="1"/>
  <c r="CA47" i="1"/>
  <c r="BG47" i="1"/>
  <c r="AD47" i="1"/>
  <c r="U47" i="1" s="1"/>
  <c r="M47" i="1"/>
  <c r="G47" i="1"/>
  <c r="CK46" i="1"/>
  <c r="CC46" i="1"/>
  <c r="CA46" i="1"/>
  <c r="BG46" i="1"/>
  <c r="AD46" i="1"/>
  <c r="U46" i="1" s="1"/>
  <c r="M46" i="1"/>
  <c r="G46" i="1"/>
  <c r="CK45" i="1"/>
  <c r="CC45" i="1"/>
  <c r="CA45" i="1"/>
  <c r="BG45" i="1"/>
  <c r="AD45" i="1"/>
  <c r="U45" i="1" s="1"/>
  <c r="M45" i="1"/>
  <c r="G45" i="1"/>
  <c r="CK108" i="1"/>
  <c r="CC108" i="1"/>
  <c r="CA108" i="1"/>
  <c r="BG108" i="1"/>
  <c r="AD108" i="1"/>
  <c r="U108" i="1" s="1"/>
  <c r="M108" i="1"/>
  <c r="G108" i="1"/>
  <c r="CK107" i="1"/>
  <c r="CC107" i="1"/>
  <c r="CA107" i="1"/>
  <c r="BG107" i="1"/>
  <c r="AD107" i="1"/>
  <c r="U107" i="1" s="1"/>
  <c r="M107" i="1"/>
  <c r="G107" i="1"/>
  <c r="CK106" i="1"/>
  <c r="CC106" i="1"/>
  <c r="CA106" i="1"/>
  <c r="BG106" i="1"/>
  <c r="AD106" i="1"/>
  <c r="U106" i="1" s="1"/>
  <c r="M106" i="1"/>
  <c r="G106" i="1"/>
  <c r="CK153" i="1"/>
  <c r="CC153" i="1"/>
  <c r="CA153" i="1"/>
  <c r="BG153" i="1"/>
  <c r="AD153" i="1"/>
  <c r="U153" i="1" s="1"/>
  <c r="M153" i="1"/>
  <c r="G153" i="1"/>
  <c r="F10" i="4" l="1"/>
  <c r="F9" i="4" s="1"/>
  <c r="E160" i="4"/>
  <c r="C160" i="4" s="1"/>
  <c r="AD166" i="4"/>
  <c r="G166" i="4"/>
  <c r="G32" i="4" s="1"/>
  <c r="G293" i="4" s="1"/>
  <c r="BG166" i="4"/>
  <c r="BG32" i="4" s="1"/>
  <c r="BG293" i="4" s="1"/>
  <c r="M166" i="4"/>
  <c r="M32" i="4" s="1"/>
  <c r="M293" i="4" s="1"/>
  <c r="U10" i="4"/>
  <c r="C28" i="4"/>
  <c r="E23" i="4"/>
  <c r="C23" i="4" s="1"/>
  <c r="U9" i="4"/>
  <c r="E147" i="4"/>
  <c r="C147" i="4" s="1"/>
  <c r="C123" i="4"/>
  <c r="E122" i="4"/>
  <c r="C122" i="4" s="1"/>
  <c r="E95" i="4"/>
  <c r="C95" i="4" s="1"/>
  <c r="E29" i="4"/>
  <c r="C29" i="4" s="1"/>
  <c r="C184" i="4"/>
  <c r="E182" i="4"/>
  <c r="C182" i="4" s="1"/>
  <c r="C41" i="4"/>
  <c r="E199" i="4"/>
  <c r="C200" i="4"/>
  <c r="C199" i="4" s="1"/>
  <c r="C144" i="4"/>
  <c r="E143" i="4"/>
  <c r="C143" i="4" s="1"/>
  <c r="C192" i="4"/>
  <c r="E191" i="4"/>
  <c r="AD39" i="4"/>
  <c r="U56" i="4"/>
  <c r="C218" i="4"/>
  <c r="C11" i="4"/>
  <c r="D32" i="4"/>
  <c r="E84" i="4"/>
  <c r="C84" i="4" s="1"/>
  <c r="C85" i="4"/>
  <c r="E208" i="4"/>
  <c r="C208" i="4" s="1"/>
  <c r="C209" i="4"/>
  <c r="C57" i="4"/>
  <c r="E124" i="4"/>
  <c r="C124" i="4" s="1"/>
  <c r="C125" i="4"/>
  <c r="C152" i="4"/>
  <c r="E151" i="4"/>
  <c r="C151" i="4" s="1"/>
  <c r="W32" i="4"/>
  <c r="W293" i="4" s="1"/>
  <c r="E116" i="4"/>
  <c r="C116" i="4" s="1"/>
  <c r="C117" i="4"/>
  <c r="E34" i="4"/>
  <c r="C36" i="4"/>
  <c r="F56" i="4"/>
  <c r="F39" i="4" s="1"/>
  <c r="F33" i="4" s="1"/>
  <c r="F167" i="4"/>
  <c r="C174" i="4"/>
  <c r="E173" i="4"/>
  <c r="U166" i="4"/>
  <c r="V32" i="4"/>
  <c r="C213" i="4"/>
  <c r="E212" i="4"/>
  <c r="C212" i="4" s="1"/>
  <c r="F190" i="4"/>
  <c r="C218" i="1"/>
  <c r="F88" i="1"/>
  <c r="E88" i="1" s="1"/>
  <c r="C88" i="1" s="1"/>
  <c r="F87" i="1"/>
  <c r="E87" i="1" s="1"/>
  <c r="C87" i="1" s="1"/>
  <c r="F118" i="1"/>
  <c r="E118" i="1" s="1"/>
  <c r="C118" i="1" s="1"/>
  <c r="F61" i="1"/>
  <c r="E61" i="1" s="1"/>
  <c r="C61" i="1" s="1"/>
  <c r="F60" i="1"/>
  <c r="E60" i="1" s="1"/>
  <c r="C60" i="1" s="1"/>
  <c r="F62" i="1"/>
  <c r="E62" i="1" s="1"/>
  <c r="C62" i="1" s="1"/>
  <c r="F50" i="1"/>
  <c r="E50" i="1" s="1"/>
  <c r="C50" i="1" s="1"/>
  <c r="F52" i="1"/>
  <c r="E52" i="1" s="1"/>
  <c r="C52" i="1" s="1"/>
  <c r="F45" i="1"/>
  <c r="E45" i="1" s="1"/>
  <c r="C45" i="1" s="1"/>
  <c r="F46" i="1"/>
  <c r="E46" i="1" s="1"/>
  <c r="C46" i="1" s="1"/>
  <c r="F47" i="1"/>
  <c r="E47" i="1" s="1"/>
  <c r="C47" i="1" s="1"/>
  <c r="F107" i="1"/>
  <c r="E107" i="1" s="1"/>
  <c r="C107" i="1" s="1"/>
  <c r="F51" i="1"/>
  <c r="E51" i="1" s="1"/>
  <c r="C51" i="1" s="1"/>
  <c r="F106" i="1"/>
  <c r="E106" i="1" s="1"/>
  <c r="C106" i="1" s="1"/>
  <c r="F48" i="1"/>
  <c r="E48" i="1" s="1"/>
  <c r="C48" i="1" s="1"/>
  <c r="F49" i="1"/>
  <c r="E49" i="1" s="1"/>
  <c r="C49" i="1" s="1"/>
  <c r="F153" i="1"/>
  <c r="E153" i="1" s="1"/>
  <c r="C153" i="1" s="1"/>
  <c r="F108" i="1"/>
  <c r="E108" i="1" s="1"/>
  <c r="C108" i="1" s="1"/>
  <c r="E10" i="4" l="1"/>
  <c r="E9" i="4" s="1"/>
  <c r="C9" i="4" s="1"/>
  <c r="F166" i="4"/>
  <c r="F32" i="4" s="1"/>
  <c r="F293" i="4" s="1"/>
  <c r="D293" i="4"/>
  <c r="AD33" i="4"/>
  <c r="U39" i="4"/>
  <c r="C34" i="4"/>
  <c r="E190" i="4"/>
  <c r="C190" i="4" s="1"/>
  <c r="C191" i="4"/>
  <c r="V293" i="4"/>
  <c r="E56" i="4"/>
  <c r="C173" i="4"/>
  <c r="E167" i="4"/>
  <c r="BG28" i="3"/>
  <c r="AD28" i="3"/>
  <c r="U28" i="3" s="1"/>
  <c r="M28" i="3"/>
  <c r="G28" i="3"/>
  <c r="BG27" i="3"/>
  <c r="AD27" i="3"/>
  <c r="U27" i="3" s="1"/>
  <c r="M27" i="3"/>
  <c r="G27" i="3"/>
  <c r="CA27" i="3"/>
  <c r="BG25" i="3"/>
  <c r="AS25" i="3"/>
  <c r="AD25" i="3" s="1"/>
  <c r="U25" i="3" s="1"/>
  <c r="M25" i="3"/>
  <c r="G25" i="3"/>
  <c r="C10" i="4" l="1"/>
  <c r="C56" i="4"/>
  <c r="E39" i="4"/>
  <c r="AD32" i="4"/>
  <c r="U33" i="4"/>
  <c r="E166" i="4"/>
  <c r="C166" i="4" s="1"/>
  <c r="C167" i="4"/>
  <c r="F28" i="3"/>
  <c r="E28" i="3" s="1"/>
  <c r="C28" i="3" s="1"/>
  <c r="F25" i="3"/>
  <c r="E25" i="3" s="1"/>
  <c r="C25" i="3" s="1"/>
  <c r="F27" i="3"/>
  <c r="E27" i="3" s="1"/>
  <c r="C27" i="3" s="1"/>
  <c r="C39" i="4" l="1"/>
  <c r="E33" i="4"/>
  <c r="AD293" i="4"/>
  <c r="U32" i="4"/>
  <c r="U293" i="4" s="1"/>
  <c r="BG115" i="3"/>
  <c r="AD115" i="3"/>
  <c r="U115" i="3" s="1"/>
  <c r="M115" i="3"/>
  <c r="G115" i="3"/>
  <c r="BG114" i="3"/>
  <c r="AD114" i="3"/>
  <c r="U114" i="3" s="1"/>
  <c r="M114" i="3"/>
  <c r="G114" i="3"/>
  <c r="BG113" i="3"/>
  <c r="AD113" i="3"/>
  <c r="U113" i="3" s="1"/>
  <c r="M113" i="3"/>
  <c r="G113" i="3"/>
  <c r="BG112" i="3"/>
  <c r="AD112" i="3"/>
  <c r="U112" i="3" s="1"/>
  <c r="M112" i="3"/>
  <c r="G112" i="3"/>
  <c r="BG111" i="3"/>
  <c r="AD111" i="3"/>
  <c r="U111" i="3" s="1"/>
  <c r="M111" i="3"/>
  <c r="G111" i="3"/>
  <c r="BG110" i="3"/>
  <c r="AD110" i="3"/>
  <c r="U110" i="3" s="1"/>
  <c r="M110" i="3"/>
  <c r="G110" i="3"/>
  <c r="BG109" i="3"/>
  <c r="AD109" i="3"/>
  <c r="U109" i="3" s="1"/>
  <c r="M109" i="3"/>
  <c r="G109" i="3"/>
  <c r="BG108" i="3"/>
  <c r="AD108" i="3"/>
  <c r="U108" i="3" s="1"/>
  <c r="M108" i="3"/>
  <c r="G108" i="3"/>
  <c r="BG107" i="3"/>
  <c r="AD107" i="3"/>
  <c r="U107" i="3" s="1"/>
  <c r="M107" i="3"/>
  <c r="G107" i="3"/>
  <c r="BG106" i="3"/>
  <c r="AD106" i="3"/>
  <c r="U106" i="3" s="1"/>
  <c r="M106" i="3"/>
  <c r="G106" i="3"/>
  <c r="BG105" i="3"/>
  <c r="AD105" i="3"/>
  <c r="U105" i="3" s="1"/>
  <c r="M105" i="3"/>
  <c r="G105" i="3"/>
  <c r="BG104" i="3"/>
  <c r="AD104" i="3"/>
  <c r="U104" i="3" s="1"/>
  <c r="M104" i="3"/>
  <c r="G104" i="3"/>
  <c r="BG103" i="3"/>
  <c r="AD103" i="3"/>
  <c r="U103" i="3" s="1"/>
  <c r="M103" i="3"/>
  <c r="G103" i="3"/>
  <c r="BG102" i="3"/>
  <c r="AD102" i="3"/>
  <c r="U102" i="3" s="1"/>
  <c r="M102" i="3"/>
  <c r="G102" i="3"/>
  <c r="BG101" i="3"/>
  <c r="AD101" i="3"/>
  <c r="U101" i="3" s="1"/>
  <c r="M101" i="3"/>
  <c r="G101" i="3"/>
  <c r="BG100" i="3"/>
  <c r="AD100" i="3"/>
  <c r="U100" i="3" s="1"/>
  <c r="M100" i="3"/>
  <c r="G100" i="3"/>
  <c r="BG99" i="3"/>
  <c r="AD99" i="3"/>
  <c r="U99" i="3" s="1"/>
  <c r="M99" i="3"/>
  <c r="G99" i="3"/>
  <c r="BG98" i="3"/>
  <c r="AD98" i="3"/>
  <c r="U98" i="3" s="1"/>
  <c r="M98" i="3"/>
  <c r="G98" i="3"/>
  <c r="BG97" i="3"/>
  <c r="AD97" i="3"/>
  <c r="U97" i="3" s="1"/>
  <c r="M97" i="3"/>
  <c r="G97" i="3"/>
  <c r="BG96" i="3"/>
  <c r="AD96" i="3"/>
  <c r="U96" i="3" s="1"/>
  <c r="M96" i="3"/>
  <c r="G96" i="3"/>
  <c r="BG95" i="3"/>
  <c r="AD95" i="3"/>
  <c r="U95" i="3" s="1"/>
  <c r="M95" i="3"/>
  <c r="G95" i="3"/>
  <c r="BG94" i="3"/>
  <c r="AD94" i="3"/>
  <c r="U94" i="3" s="1"/>
  <c r="M94" i="3"/>
  <c r="G94" i="3"/>
  <c r="BG93" i="3"/>
  <c r="AD93" i="3"/>
  <c r="U93" i="3" s="1"/>
  <c r="M93" i="3"/>
  <c r="G93" i="3"/>
  <c r="BG92" i="3"/>
  <c r="AD92" i="3"/>
  <c r="U92" i="3" s="1"/>
  <c r="M92" i="3"/>
  <c r="G92" i="3"/>
  <c r="BG91" i="3"/>
  <c r="AD91" i="3"/>
  <c r="U91" i="3" s="1"/>
  <c r="M91" i="3"/>
  <c r="G91" i="3"/>
  <c r="BG90" i="3"/>
  <c r="AD90" i="3"/>
  <c r="U90" i="3" s="1"/>
  <c r="M90" i="3"/>
  <c r="G90" i="3"/>
  <c r="BG89" i="3"/>
  <c r="AD89" i="3"/>
  <c r="U89" i="3" s="1"/>
  <c r="M89" i="3"/>
  <c r="G89" i="3"/>
  <c r="BG88" i="3"/>
  <c r="AD88" i="3"/>
  <c r="U88" i="3" s="1"/>
  <c r="M88" i="3"/>
  <c r="G88" i="3"/>
  <c r="F88" i="3" s="1"/>
  <c r="BG87" i="3"/>
  <c r="AD87" i="3"/>
  <c r="U87" i="3" s="1"/>
  <c r="M87" i="3"/>
  <c r="G87" i="3"/>
  <c r="BG86" i="3"/>
  <c r="AD86" i="3"/>
  <c r="U86" i="3" s="1"/>
  <c r="M86" i="3"/>
  <c r="G86" i="3"/>
  <c r="BG85" i="3"/>
  <c r="AD85" i="3"/>
  <c r="U85" i="3" s="1"/>
  <c r="M85" i="3"/>
  <c r="G85" i="3"/>
  <c r="BG84" i="3"/>
  <c r="AD84" i="3"/>
  <c r="U84" i="3" s="1"/>
  <c r="M84" i="3"/>
  <c r="G84" i="3"/>
  <c r="BG83" i="3"/>
  <c r="AD83" i="3"/>
  <c r="U83" i="3" s="1"/>
  <c r="M83" i="3"/>
  <c r="G83" i="3"/>
  <c r="BG82" i="3"/>
  <c r="AD82" i="3"/>
  <c r="U82" i="3" s="1"/>
  <c r="M82" i="3"/>
  <c r="G82" i="3"/>
  <c r="BG81" i="3"/>
  <c r="AD81" i="3"/>
  <c r="U81" i="3" s="1"/>
  <c r="M81" i="3"/>
  <c r="G81" i="3"/>
  <c r="BG80" i="3"/>
  <c r="AD80" i="3"/>
  <c r="U80" i="3" s="1"/>
  <c r="M80" i="3"/>
  <c r="G80" i="3"/>
  <c r="BG79" i="3"/>
  <c r="AD79" i="3"/>
  <c r="U79" i="3" s="1"/>
  <c r="M79" i="3"/>
  <c r="G79" i="3"/>
  <c r="BG78" i="3"/>
  <c r="AD78" i="3"/>
  <c r="U78" i="3" s="1"/>
  <c r="M78" i="3"/>
  <c r="G78" i="3"/>
  <c r="BG77" i="3"/>
  <c r="AD77" i="3"/>
  <c r="U77" i="3" s="1"/>
  <c r="M77" i="3"/>
  <c r="G77" i="3"/>
  <c r="BG76" i="3"/>
  <c r="AD76" i="3"/>
  <c r="U76" i="3" s="1"/>
  <c r="M76" i="3"/>
  <c r="G76" i="3"/>
  <c r="F76" i="3" s="1"/>
  <c r="BG75" i="3"/>
  <c r="AD75" i="3"/>
  <c r="U75" i="3" s="1"/>
  <c r="M75" i="3"/>
  <c r="G75" i="3"/>
  <c r="BG74" i="3"/>
  <c r="AD74" i="3"/>
  <c r="U74" i="3" s="1"/>
  <c r="M74" i="3"/>
  <c r="G74" i="3"/>
  <c r="BG73" i="3"/>
  <c r="AD73" i="3"/>
  <c r="U73" i="3" s="1"/>
  <c r="M73" i="3"/>
  <c r="G73" i="3"/>
  <c r="BG72" i="3"/>
  <c r="AD72" i="3"/>
  <c r="U72" i="3" s="1"/>
  <c r="M72" i="3"/>
  <c r="G72" i="3"/>
  <c r="F72" i="3" s="1"/>
  <c r="BG71" i="3"/>
  <c r="AD71" i="3"/>
  <c r="U71" i="3" s="1"/>
  <c r="M71" i="3"/>
  <c r="G71" i="3"/>
  <c r="BG70" i="3"/>
  <c r="AD70" i="3"/>
  <c r="U70" i="3" s="1"/>
  <c r="M70" i="3"/>
  <c r="G70" i="3"/>
  <c r="BG69" i="3"/>
  <c r="AD69" i="3"/>
  <c r="U69" i="3" s="1"/>
  <c r="M69" i="3"/>
  <c r="G69" i="3"/>
  <c r="BG68" i="3"/>
  <c r="AD68" i="3"/>
  <c r="U68" i="3" s="1"/>
  <c r="M68" i="3"/>
  <c r="G68" i="3"/>
  <c r="BG67" i="3"/>
  <c r="AD67" i="3"/>
  <c r="U67" i="3" s="1"/>
  <c r="M67" i="3"/>
  <c r="G67" i="3"/>
  <c r="BG66" i="3"/>
  <c r="AD66" i="3"/>
  <c r="U66" i="3" s="1"/>
  <c r="M66" i="3"/>
  <c r="G66" i="3"/>
  <c r="BG65" i="3"/>
  <c r="AD65" i="3"/>
  <c r="U65" i="3" s="1"/>
  <c r="M65" i="3"/>
  <c r="G65" i="3"/>
  <c r="BG64" i="3"/>
  <c r="AD64" i="3"/>
  <c r="U64" i="3" s="1"/>
  <c r="M64" i="3"/>
  <c r="G64" i="3"/>
  <c r="BG63" i="3"/>
  <c r="AD63" i="3"/>
  <c r="U63" i="3" s="1"/>
  <c r="M63" i="3"/>
  <c r="G63" i="3"/>
  <c r="BG62" i="3"/>
  <c r="AD62" i="3"/>
  <c r="U62" i="3" s="1"/>
  <c r="M62" i="3"/>
  <c r="G62" i="3"/>
  <c r="BG61" i="3"/>
  <c r="AD61" i="3"/>
  <c r="U61" i="3" s="1"/>
  <c r="M61" i="3"/>
  <c r="G61" i="3"/>
  <c r="BG60" i="3"/>
  <c r="AD60" i="3"/>
  <c r="U60" i="3" s="1"/>
  <c r="M60" i="3"/>
  <c r="G60" i="3"/>
  <c r="BG59" i="3"/>
  <c r="AD59" i="3"/>
  <c r="U59" i="3" s="1"/>
  <c r="M59" i="3"/>
  <c r="G59" i="3"/>
  <c r="BG58" i="3"/>
  <c r="AD58" i="3"/>
  <c r="U58" i="3" s="1"/>
  <c r="M58" i="3"/>
  <c r="G58" i="3"/>
  <c r="BG57" i="3"/>
  <c r="AD57" i="3"/>
  <c r="U57" i="3" s="1"/>
  <c r="M57" i="3"/>
  <c r="G57" i="3"/>
  <c r="BG56" i="3"/>
  <c r="AD56" i="3"/>
  <c r="U56" i="3" s="1"/>
  <c r="M56" i="3"/>
  <c r="G56" i="3"/>
  <c r="BG55" i="3"/>
  <c r="AD55" i="3"/>
  <c r="U55" i="3" s="1"/>
  <c r="M55" i="3"/>
  <c r="G55" i="3"/>
  <c r="BG54" i="3"/>
  <c r="AD54" i="3"/>
  <c r="U54" i="3" s="1"/>
  <c r="M54" i="3"/>
  <c r="G54" i="3"/>
  <c r="BG53" i="3"/>
  <c r="AD53" i="3"/>
  <c r="U53" i="3" s="1"/>
  <c r="M53" i="3"/>
  <c r="G53" i="3"/>
  <c r="BG52" i="3"/>
  <c r="AD52" i="3"/>
  <c r="U52" i="3" s="1"/>
  <c r="M52" i="3"/>
  <c r="G52" i="3"/>
  <c r="BG51" i="3"/>
  <c r="AD51" i="3"/>
  <c r="U51" i="3" s="1"/>
  <c r="M51" i="3"/>
  <c r="G51" i="3"/>
  <c r="BG50" i="3"/>
  <c r="AD50" i="3"/>
  <c r="U50" i="3" s="1"/>
  <c r="M50" i="3"/>
  <c r="G50" i="3"/>
  <c r="BG49" i="3"/>
  <c r="AD49" i="3"/>
  <c r="U49" i="3" s="1"/>
  <c r="M49" i="3"/>
  <c r="G49" i="3"/>
  <c r="BG48" i="3"/>
  <c r="AD48" i="3"/>
  <c r="U48" i="3" s="1"/>
  <c r="M48" i="3"/>
  <c r="G48" i="3"/>
  <c r="BG47" i="3"/>
  <c r="AD47" i="3"/>
  <c r="U47" i="3" s="1"/>
  <c r="M47" i="3"/>
  <c r="G47" i="3"/>
  <c r="BG46" i="3"/>
  <c r="AD46" i="3"/>
  <c r="U46" i="3" s="1"/>
  <c r="M46" i="3"/>
  <c r="G46" i="3"/>
  <c r="BG45" i="3"/>
  <c r="AD45" i="3"/>
  <c r="U45" i="3" s="1"/>
  <c r="M45" i="3"/>
  <c r="G45" i="3"/>
  <c r="BG44" i="3"/>
  <c r="AD44" i="3"/>
  <c r="U44" i="3" s="1"/>
  <c r="M44" i="3"/>
  <c r="G44" i="3"/>
  <c r="BG43" i="3"/>
  <c r="AD43" i="3"/>
  <c r="U43" i="3" s="1"/>
  <c r="M43" i="3"/>
  <c r="G43" i="3"/>
  <c r="BG42" i="3"/>
  <c r="AD42" i="3"/>
  <c r="U42" i="3" s="1"/>
  <c r="M42" i="3"/>
  <c r="G42" i="3"/>
  <c r="BG41" i="3"/>
  <c r="AD41" i="3"/>
  <c r="U41" i="3" s="1"/>
  <c r="M41" i="3"/>
  <c r="G41" i="3"/>
  <c r="BG40" i="3"/>
  <c r="AD40" i="3"/>
  <c r="U40" i="3" s="1"/>
  <c r="M40" i="3"/>
  <c r="G40" i="3"/>
  <c r="BG39" i="3"/>
  <c r="AD39" i="3"/>
  <c r="U39" i="3" s="1"/>
  <c r="M39" i="3"/>
  <c r="G39" i="3"/>
  <c r="BG38" i="3"/>
  <c r="AD38" i="3"/>
  <c r="U38" i="3" s="1"/>
  <c r="M38" i="3"/>
  <c r="G38" i="3"/>
  <c r="BG37" i="3"/>
  <c r="AD37" i="3"/>
  <c r="U37" i="3" s="1"/>
  <c r="M37" i="3"/>
  <c r="G37" i="3"/>
  <c r="BG36" i="3"/>
  <c r="AD36" i="3"/>
  <c r="U36" i="3" s="1"/>
  <c r="M36" i="3"/>
  <c r="G36" i="3"/>
  <c r="BG35" i="3"/>
  <c r="AD35" i="3"/>
  <c r="U35" i="3" s="1"/>
  <c r="M35" i="3"/>
  <c r="G35" i="3"/>
  <c r="CK32" i="3"/>
  <c r="CC32" i="3"/>
  <c r="CA32" i="3"/>
  <c r="BG32" i="3"/>
  <c r="AD32" i="3"/>
  <c r="U32" i="3" s="1"/>
  <c r="M32" i="3"/>
  <c r="G32" i="3"/>
  <c r="CK31" i="3"/>
  <c r="CC31" i="3"/>
  <c r="CA31" i="3"/>
  <c r="BG31" i="3"/>
  <c r="AD31" i="3"/>
  <c r="U31" i="3" s="1"/>
  <c r="M31" i="3"/>
  <c r="G31" i="3"/>
  <c r="CK30" i="3"/>
  <c r="CC30" i="3"/>
  <c r="CA30" i="3"/>
  <c r="BG30" i="3"/>
  <c r="AD30" i="3"/>
  <c r="U30" i="3" s="1"/>
  <c r="M30" i="3"/>
  <c r="G30" i="3"/>
  <c r="CK29" i="3"/>
  <c r="CC29" i="3"/>
  <c r="CA29" i="3"/>
  <c r="BG29" i="3"/>
  <c r="AD29" i="3"/>
  <c r="U29" i="3" s="1"/>
  <c r="M29" i="3"/>
  <c r="G29" i="3"/>
  <c r="CK28" i="3"/>
  <c r="CC28" i="3"/>
  <c r="CA28" i="3"/>
  <c r="CK26" i="3"/>
  <c r="CC26" i="3"/>
  <c r="CA26" i="3"/>
  <c r="BG26" i="3"/>
  <c r="AD26" i="3"/>
  <c r="U26" i="3" s="1"/>
  <c r="M26" i="3"/>
  <c r="G26" i="3"/>
  <c r="CK25" i="3"/>
  <c r="CC25" i="3"/>
  <c r="CA25" i="3"/>
  <c r="CK24" i="3"/>
  <c r="CC24" i="3"/>
  <c r="CA24" i="3"/>
  <c r="BG24" i="3"/>
  <c r="AD24" i="3"/>
  <c r="U24" i="3" s="1"/>
  <c r="M24" i="3"/>
  <c r="G24" i="3"/>
  <c r="BG34" i="3"/>
  <c r="AD34" i="3"/>
  <c r="U34" i="3" s="1"/>
  <c r="M34" i="3"/>
  <c r="G34" i="3"/>
  <c r="CK23" i="3"/>
  <c r="CC23" i="3"/>
  <c r="CA23" i="3"/>
  <c r="BG23" i="3"/>
  <c r="AD23" i="3"/>
  <c r="U23" i="3" s="1"/>
  <c r="M23" i="3"/>
  <c r="G23" i="3"/>
  <c r="CK22" i="3"/>
  <c r="CC22" i="3"/>
  <c r="CA22" i="3"/>
  <c r="BG22" i="3"/>
  <c r="AD22" i="3"/>
  <c r="U22" i="3" s="1"/>
  <c r="M22" i="3"/>
  <c r="G22" i="3"/>
  <c r="CK21" i="3"/>
  <c r="CC21" i="3"/>
  <c r="CA21" i="3"/>
  <c r="BG21" i="3"/>
  <c r="AD21" i="3"/>
  <c r="U21" i="3" s="1"/>
  <c r="M21" i="3"/>
  <c r="G21" i="3"/>
  <c r="CK20" i="3"/>
  <c r="CC20" i="3"/>
  <c r="CA20" i="3"/>
  <c r="BG20" i="3"/>
  <c r="AD20" i="3"/>
  <c r="U20" i="3" s="1"/>
  <c r="M20" i="3"/>
  <c r="G20" i="3"/>
  <c r="CK19" i="3"/>
  <c r="CC19" i="3"/>
  <c r="CA19" i="3"/>
  <c r="BG19" i="3"/>
  <c r="AD19" i="3"/>
  <c r="U19" i="3" s="1"/>
  <c r="M19" i="3"/>
  <c r="G19" i="3"/>
  <c r="CK18" i="3"/>
  <c r="CC18" i="3"/>
  <c r="CA18" i="3"/>
  <c r="BG18" i="3"/>
  <c r="AD18" i="3"/>
  <c r="U18" i="3" s="1"/>
  <c r="M18" i="3"/>
  <c r="G18" i="3"/>
  <c r="CK17" i="3"/>
  <c r="CC17" i="3"/>
  <c r="CA17" i="3"/>
  <c r="BG17" i="3"/>
  <c r="AD17" i="3"/>
  <c r="U17" i="3" s="1"/>
  <c r="M17" i="3"/>
  <c r="G17" i="3"/>
  <c r="CK16" i="3"/>
  <c r="CC16" i="3"/>
  <c r="CA16" i="3"/>
  <c r="BG16" i="3"/>
  <c r="AD16" i="3"/>
  <c r="U16" i="3" s="1"/>
  <c r="M16" i="3"/>
  <c r="G16" i="3"/>
  <c r="CK15" i="3"/>
  <c r="CC15" i="3"/>
  <c r="CA15" i="3"/>
  <c r="BG15" i="3"/>
  <c r="AD15" i="3"/>
  <c r="U15" i="3" s="1"/>
  <c r="M15" i="3"/>
  <c r="G15" i="3"/>
  <c r="CK14" i="3"/>
  <c r="CC14" i="3"/>
  <c r="CA14" i="3"/>
  <c r="BG14" i="3"/>
  <c r="AD14" i="3"/>
  <c r="U14" i="3" s="1"/>
  <c r="M14" i="3"/>
  <c r="G14" i="3"/>
  <c r="M13" i="3"/>
  <c r="BG33" i="3"/>
  <c r="AD33" i="3"/>
  <c r="U33" i="3" s="1"/>
  <c r="M33" i="3"/>
  <c r="G33" i="3"/>
  <c r="CK13" i="3"/>
  <c r="CC13" i="3"/>
  <c r="CA13" i="3"/>
  <c r="BG13" i="3"/>
  <c r="AD13" i="3"/>
  <c r="U13" i="3" s="1"/>
  <c r="G13" i="3"/>
  <c r="CK12" i="3"/>
  <c r="CC12" i="3"/>
  <c r="CA12" i="3"/>
  <c r="BG12" i="3"/>
  <c r="AD12" i="3"/>
  <c r="U12" i="3" s="1"/>
  <c r="M12" i="3"/>
  <c r="G12" i="3"/>
  <c r="CK11" i="3"/>
  <c r="CC11" i="3"/>
  <c r="CA11" i="3"/>
  <c r="BG11" i="3"/>
  <c r="AD11" i="3"/>
  <c r="U11" i="3" s="1"/>
  <c r="M11" i="3"/>
  <c r="G11" i="3"/>
  <c r="BG10" i="3"/>
  <c r="AD10" i="3"/>
  <c r="U10" i="3" s="1"/>
  <c r="M10" i="3"/>
  <c r="G10" i="3"/>
  <c r="BJ9" i="3"/>
  <c r="BI9" i="3"/>
  <c r="BH9" i="3"/>
  <c r="BF9" i="3"/>
  <c r="BE9" i="3"/>
  <c r="BD9" i="3"/>
  <c r="BC9" i="3"/>
  <c r="BB9" i="3"/>
  <c r="BA9" i="3"/>
  <c r="AZ9" i="3"/>
  <c r="AY9" i="3"/>
  <c r="AX9" i="3"/>
  <c r="AW9" i="3"/>
  <c r="AV9" i="3"/>
  <c r="AU9" i="3"/>
  <c r="AT9" i="3"/>
  <c r="AS9" i="3"/>
  <c r="AR9" i="3"/>
  <c r="AQ9" i="3"/>
  <c r="AP9" i="3"/>
  <c r="AO9" i="3"/>
  <c r="AN9" i="3"/>
  <c r="AM9" i="3"/>
  <c r="AL9" i="3"/>
  <c r="AK9" i="3"/>
  <c r="AJ9" i="3"/>
  <c r="AI9" i="3"/>
  <c r="AH9" i="3"/>
  <c r="AG9" i="3"/>
  <c r="AF9" i="3"/>
  <c r="AE9" i="3"/>
  <c r="AC9" i="3"/>
  <c r="AB9" i="3"/>
  <c r="AA9" i="3"/>
  <c r="Z9" i="3"/>
  <c r="Y9" i="3"/>
  <c r="X9" i="3"/>
  <c r="W9" i="3"/>
  <c r="V9" i="3"/>
  <c r="T9" i="3"/>
  <c r="S9" i="3"/>
  <c r="R9" i="3"/>
  <c r="Q9" i="3"/>
  <c r="P9" i="3"/>
  <c r="O9" i="3"/>
  <c r="N9" i="3"/>
  <c r="L9" i="3"/>
  <c r="K9" i="3"/>
  <c r="J9" i="3"/>
  <c r="I9" i="3"/>
  <c r="H9" i="3"/>
  <c r="D9" i="3"/>
  <c r="CK216" i="1"/>
  <c r="CK214" i="1"/>
  <c r="CK207" i="1"/>
  <c r="CK206" i="1"/>
  <c r="CK205" i="1"/>
  <c r="CK204" i="1"/>
  <c r="CK203" i="1"/>
  <c r="CK202" i="1"/>
  <c r="CK201" i="1"/>
  <c r="CK198" i="1"/>
  <c r="CK197" i="1"/>
  <c r="CK196" i="1"/>
  <c r="CK195" i="1"/>
  <c r="CK194" i="1"/>
  <c r="CK193" i="1"/>
  <c r="CK185" i="1"/>
  <c r="CK177" i="1"/>
  <c r="CK176" i="1"/>
  <c r="CK175" i="1"/>
  <c r="CK162" i="1"/>
  <c r="CK137" i="1"/>
  <c r="CK130" i="1"/>
  <c r="CK129" i="1"/>
  <c r="CK128" i="1"/>
  <c r="CK125" i="1"/>
  <c r="CK105" i="1"/>
  <c r="CK90" i="1"/>
  <c r="CK86" i="1"/>
  <c r="CK82" i="1"/>
  <c r="CK81" i="1"/>
  <c r="CK80" i="1"/>
  <c r="CK77" i="1"/>
  <c r="CK76" i="1"/>
  <c r="CK75" i="1"/>
  <c r="CK74" i="1"/>
  <c r="CK73" i="1"/>
  <c r="CK72" i="1"/>
  <c r="CK71" i="1"/>
  <c r="CK70" i="1"/>
  <c r="CK69" i="1"/>
  <c r="CK68" i="1"/>
  <c r="CK67" i="1"/>
  <c r="CK66" i="1"/>
  <c r="CK64" i="1"/>
  <c r="CK63" i="1"/>
  <c r="CK59" i="1"/>
  <c r="CK53" i="1"/>
  <c r="CK44" i="1"/>
  <c r="CK43" i="1"/>
  <c r="CK26" i="1"/>
  <c r="CK25" i="1"/>
  <c r="CK20" i="1"/>
  <c r="CK19" i="1"/>
  <c r="CK18" i="1"/>
  <c r="CK17" i="1"/>
  <c r="CK16" i="1"/>
  <c r="CK15" i="1"/>
  <c r="CK14" i="1"/>
  <c r="CK13" i="1"/>
  <c r="CC655" i="2"/>
  <c r="CA655" i="2"/>
  <c r="CC654" i="2"/>
  <c r="CA654" i="2"/>
  <c r="CC653" i="2"/>
  <c r="CA653" i="2"/>
  <c r="CC652" i="2"/>
  <c r="CA652" i="2"/>
  <c r="BG652" i="2"/>
  <c r="AD652" i="2"/>
  <c r="U652" i="2" s="1"/>
  <c r="M652" i="2"/>
  <c r="G652" i="2"/>
  <c r="CC651" i="2"/>
  <c r="CA651" i="2"/>
  <c r="BG651" i="2"/>
  <c r="AD651" i="2"/>
  <c r="U651" i="2" s="1"/>
  <c r="M651" i="2"/>
  <c r="G651" i="2"/>
  <c r="CC650" i="2"/>
  <c r="CA650" i="2"/>
  <c r="BG650" i="2"/>
  <c r="AD650" i="2"/>
  <c r="U650" i="2" s="1"/>
  <c r="M650" i="2"/>
  <c r="G650" i="2"/>
  <c r="CC649" i="2"/>
  <c r="CA649" i="2"/>
  <c r="CC648" i="2"/>
  <c r="CA648" i="2"/>
  <c r="CC647" i="2"/>
  <c r="CA647" i="2"/>
  <c r="CC646" i="2"/>
  <c r="CA646" i="2"/>
  <c r="CC645" i="2"/>
  <c r="CA645" i="2"/>
  <c r="CC644" i="2"/>
  <c r="CA644" i="2"/>
  <c r="CC643" i="2"/>
  <c r="CA643" i="2"/>
  <c r="CC642" i="2"/>
  <c r="CA642" i="2"/>
  <c r="BG642" i="2"/>
  <c r="AD642" i="2"/>
  <c r="U642" i="2" s="1"/>
  <c r="M642" i="2"/>
  <c r="G642" i="2"/>
  <c r="CC641" i="2"/>
  <c r="CA641" i="2"/>
  <c r="BG641" i="2"/>
  <c r="AD641" i="2"/>
  <c r="U641" i="2" s="1"/>
  <c r="M641" i="2"/>
  <c r="G641" i="2"/>
  <c r="CC640" i="2"/>
  <c r="CA640" i="2"/>
  <c r="BG640" i="2"/>
  <c r="AD640" i="2"/>
  <c r="U640" i="2" s="1"/>
  <c r="M640" i="2"/>
  <c r="G640" i="2"/>
  <c r="CC639" i="2"/>
  <c r="CA639" i="2"/>
  <c r="BG639" i="2"/>
  <c r="AD639" i="2"/>
  <c r="U639" i="2" s="1"/>
  <c r="M639" i="2"/>
  <c r="G639" i="2"/>
  <c r="CC638" i="2"/>
  <c r="CA638" i="2"/>
  <c r="BG638" i="2"/>
  <c r="AD638" i="2"/>
  <c r="U638" i="2" s="1"/>
  <c r="M638" i="2"/>
  <c r="G638" i="2"/>
  <c r="CC637" i="2"/>
  <c r="CA637" i="2"/>
  <c r="BG637" i="2"/>
  <c r="AD637" i="2"/>
  <c r="U637" i="2" s="1"/>
  <c r="M637" i="2"/>
  <c r="G637" i="2"/>
  <c r="CC636" i="2"/>
  <c r="CA636" i="2"/>
  <c r="BG636" i="2"/>
  <c r="AD636" i="2"/>
  <c r="U636" i="2" s="1"/>
  <c r="M636" i="2"/>
  <c r="G636" i="2"/>
  <c r="CC635" i="2"/>
  <c r="CA635" i="2"/>
  <c r="BG635" i="2"/>
  <c r="AD635" i="2"/>
  <c r="U635" i="2" s="1"/>
  <c r="M635" i="2"/>
  <c r="G635" i="2"/>
  <c r="CC634" i="2"/>
  <c r="CA634" i="2"/>
  <c r="BG634" i="2"/>
  <c r="AD634" i="2"/>
  <c r="U634" i="2" s="1"/>
  <c r="M634" i="2"/>
  <c r="G634" i="2"/>
  <c r="CC633" i="2"/>
  <c r="CA633" i="2"/>
  <c r="BG633" i="2"/>
  <c r="AD633" i="2"/>
  <c r="U633" i="2" s="1"/>
  <c r="M633" i="2"/>
  <c r="G633" i="2"/>
  <c r="CC632" i="2"/>
  <c r="CA632" i="2"/>
  <c r="BG632" i="2"/>
  <c r="AD632" i="2"/>
  <c r="U632" i="2" s="1"/>
  <c r="M632" i="2"/>
  <c r="G632" i="2"/>
  <c r="CC631" i="2"/>
  <c r="CA631" i="2"/>
  <c r="BG631" i="2"/>
  <c r="AD631" i="2"/>
  <c r="U631" i="2" s="1"/>
  <c r="M631" i="2"/>
  <c r="G631" i="2"/>
  <c r="CC630" i="2"/>
  <c r="CA630" i="2"/>
  <c r="BJ630" i="2"/>
  <c r="BI630" i="2"/>
  <c r="BH630" i="2"/>
  <c r="BF630" i="2"/>
  <c r="BE630" i="2"/>
  <c r="BD630" i="2"/>
  <c r="BC630" i="2"/>
  <c r="BB630" i="2"/>
  <c r="BA630" i="2"/>
  <c r="AZ630" i="2"/>
  <c r="AY630" i="2"/>
  <c r="AX630" i="2"/>
  <c r="AW630" i="2"/>
  <c r="AV630" i="2"/>
  <c r="AU630" i="2"/>
  <c r="AT630" i="2"/>
  <c r="AS630" i="2"/>
  <c r="AR630" i="2"/>
  <c r="AQ630" i="2"/>
  <c r="AP630" i="2"/>
  <c r="AO630" i="2"/>
  <c r="AN630" i="2"/>
  <c r="AM630" i="2"/>
  <c r="AL630" i="2"/>
  <c r="AK630" i="2"/>
  <c r="AJ630" i="2"/>
  <c r="AI630" i="2"/>
  <c r="AH630" i="2"/>
  <c r="AG630" i="2"/>
  <c r="AF630" i="2"/>
  <c r="AE630" i="2"/>
  <c r="AC630" i="2"/>
  <c r="AB630" i="2"/>
  <c r="AA630" i="2"/>
  <c r="Z630" i="2"/>
  <c r="Y630" i="2"/>
  <c r="X630" i="2"/>
  <c r="W630" i="2"/>
  <c r="V630" i="2"/>
  <c r="T630" i="2"/>
  <c r="S630" i="2"/>
  <c r="R630" i="2"/>
  <c r="Q630" i="2"/>
  <c r="P630" i="2"/>
  <c r="O630" i="2"/>
  <c r="N630" i="2"/>
  <c r="L630" i="2"/>
  <c r="K630" i="2"/>
  <c r="J630" i="2"/>
  <c r="I630" i="2"/>
  <c r="H630" i="2"/>
  <c r="D630" i="2"/>
  <c r="CC629" i="2"/>
  <c r="CA629" i="2"/>
  <c r="E629" i="2"/>
  <c r="C629" i="2" s="1"/>
  <c r="CC628" i="2"/>
  <c r="CA628" i="2"/>
  <c r="BG628" i="2"/>
  <c r="AD628" i="2"/>
  <c r="U628" i="2" s="1"/>
  <c r="M628" i="2"/>
  <c r="G628" i="2"/>
  <c r="CC627" i="2"/>
  <c r="CA627" i="2"/>
  <c r="BG627" i="2"/>
  <c r="AD627" i="2"/>
  <c r="U627" i="2" s="1"/>
  <c r="M627" i="2"/>
  <c r="G627" i="2"/>
  <c r="CC626" i="2"/>
  <c r="CA626" i="2"/>
  <c r="CC625" i="2"/>
  <c r="CA625" i="2"/>
  <c r="BG625" i="2"/>
  <c r="AD625" i="2"/>
  <c r="U625" i="2" s="1"/>
  <c r="M625" i="2"/>
  <c r="G625" i="2"/>
  <c r="CC624" i="2"/>
  <c r="CA624" i="2"/>
  <c r="BG624" i="2"/>
  <c r="AD624" i="2"/>
  <c r="U624" i="2" s="1"/>
  <c r="M624" i="2"/>
  <c r="G624" i="2"/>
  <c r="CC623" i="2"/>
  <c r="CA623" i="2"/>
  <c r="BG623" i="2"/>
  <c r="AD623" i="2"/>
  <c r="U623" i="2" s="1"/>
  <c r="M623" i="2"/>
  <c r="G623" i="2"/>
  <c r="CC622" i="2"/>
  <c r="CA622" i="2"/>
  <c r="BG622" i="2"/>
  <c r="AD622" i="2"/>
  <c r="U622" i="2" s="1"/>
  <c r="M622" i="2"/>
  <c r="G622" i="2"/>
  <c r="CC621" i="2"/>
  <c r="CA621" i="2"/>
  <c r="BG621" i="2"/>
  <c r="AD621" i="2"/>
  <c r="U621" i="2" s="1"/>
  <c r="M621" i="2"/>
  <c r="G621" i="2"/>
  <c r="CC620" i="2"/>
  <c r="CA620" i="2"/>
  <c r="BG620" i="2"/>
  <c r="AD620" i="2"/>
  <c r="U620" i="2" s="1"/>
  <c r="M620" i="2"/>
  <c r="G620" i="2"/>
  <c r="CC619" i="2"/>
  <c r="CA619" i="2"/>
  <c r="BG619" i="2"/>
  <c r="AD619" i="2"/>
  <c r="U619" i="2" s="1"/>
  <c r="M619" i="2"/>
  <c r="G619" i="2"/>
  <c r="CC618" i="2"/>
  <c r="CA618" i="2"/>
  <c r="BG618" i="2"/>
  <c r="AD618" i="2"/>
  <c r="U618" i="2" s="1"/>
  <c r="M618" i="2"/>
  <c r="G618" i="2"/>
  <c r="CC617" i="2"/>
  <c r="CA617" i="2"/>
  <c r="BG617" i="2"/>
  <c r="AD617" i="2"/>
  <c r="U617" i="2" s="1"/>
  <c r="M617" i="2"/>
  <c r="G617" i="2"/>
  <c r="CC616" i="2"/>
  <c r="CA616" i="2"/>
  <c r="BG616" i="2"/>
  <c r="AD616" i="2"/>
  <c r="U616" i="2" s="1"/>
  <c r="M616" i="2"/>
  <c r="G616" i="2"/>
  <c r="CC615" i="2"/>
  <c r="CA615" i="2"/>
  <c r="BG615" i="2"/>
  <c r="AD615" i="2"/>
  <c r="U615" i="2" s="1"/>
  <c r="M615" i="2"/>
  <c r="G615" i="2"/>
  <c r="CC614" i="2"/>
  <c r="CA614" i="2"/>
  <c r="BG614" i="2"/>
  <c r="AD614" i="2"/>
  <c r="M614" i="2"/>
  <c r="G614" i="2"/>
  <c r="CC613" i="2"/>
  <c r="CA613" i="2"/>
  <c r="BG613" i="2"/>
  <c r="AD613" i="2"/>
  <c r="U613" i="2" s="1"/>
  <c r="M613" i="2"/>
  <c r="G613" i="2"/>
  <c r="CC612" i="2"/>
  <c r="CA612" i="2"/>
  <c r="BG612" i="2"/>
  <c r="AD612" i="2"/>
  <c r="U612" i="2" s="1"/>
  <c r="M612" i="2"/>
  <c r="G612" i="2"/>
  <c r="CC611" i="2"/>
  <c r="CA611" i="2"/>
  <c r="BG611" i="2"/>
  <c r="AD611" i="2"/>
  <c r="U611" i="2" s="1"/>
  <c r="M611" i="2"/>
  <c r="G611" i="2"/>
  <c r="CC610" i="2"/>
  <c r="CA610" i="2"/>
  <c r="BG610" i="2"/>
  <c r="AD610" i="2"/>
  <c r="U610" i="2" s="1"/>
  <c r="M610" i="2"/>
  <c r="G610" i="2"/>
  <c r="CC609" i="2"/>
  <c r="CA609" i="2"/>
  <c r="BG609" i="2"/>
  <c r="AD609" i="2"/>
  <c r="U609" i="2" s="1"/>
  <c r="M609" i="2"/>
  <c r="G609" i="2"/>
  <c r="CC608" i="2"/>
  <c r="CA608" i="2"/>
  <c r="BG608" i="2"/>
  <c r="AD608" i="2"/>
  <c r="U608" i="2" s="1"/>
  <c r="M608" i="2"/>
  <c r="G608" i="2"/>
  <c r="CC607" i="2"/>
  <c r="CA607" i="2"/>
  <c r="BG607" i="2"/>
  <c r="AD607" i="2"/>
  <c r="U607" i="2" s="1"/>
  <c r="M607" i="2"/>
  <c r="G607" i="2"/>
  <c r="CC606" i="2"/>
  <c r="CA606" i="2"/>
  <c r="BG606" i="2"/>
  <c r="AD606" i="2"/>
  <c r="U606" i="2" s="1"/>
  <c r="M606" i="2"/>
  <c r="G606" i="2"/>
  <c r="CC605" i="2"/>
  <c r="CA605" i="2"/>
  <c r="BG605" i="2"/>
  <c r="AD605" i="2"/>
  <c r="U605" i="2" s="1"/>
  <c r="M605" i="2"/>
  <c r="G605" i="2"/>
  <c r="CC604" i="2"/>
  <c r="CA604" i="2"/>
  <c r="BG604" i="2"/>
  <c r="AD604" i="2"/>
  <c r="U604" i="2" s="1"/>
  <c r="M604" i="2"/>
  <c r="G604" i="2"/>
  <c r="CC603" i="2"/>
  <c r="CA603" i="2"/>
  <c r="BG603" i="2"/>
  <c r="AD603" i="2"/>
  <c r="U603" i="2" s="1"/>
  <c r="M603" i="2"/>
  <c r="G603" i="2"/>
  <c r="CC602" i="2"/>
  <c r="CA602" i="2"/>
  <c r="BG602" i="2"/>
  <c r="AD602" i="2"/>
  <c r="U602" i="2" s="1"/>
  <c r="M602" i="2"/>
  <c r="G602" i="2"/>
  <c r="CC601" i="2"/>
  <c r="CA601" i="2"/>
  <c r="BG601" i="2"/>
  <c r="AD601" i="2"/>
  <c r="U601" i="2" s="1"/>
  <c r="M601" i="2"/>
  <c r="G601" i="2"/>
  <c r="CC600" i="2"/>
  <c r="CA600" i="2"/>
  <c r="BG600" i="2"/>
  <c r="AD600" i="2"/>
  <c r="U600" i="2" s="1"/>
  <c r="M600" i="2"/>
  <c r="G600" i="2"/>
  <c r="CC599" i="2"/>
  <c r="CA599" i="2"/>
  <c r="BG599" i="2"/>
  <c r="AD599" i="2"/>
  <c r="U599" i="2" s="1"/>
  <c r="M599" i="2"/>
  <c r="G599" i="2"/>
  <c r="CC598" i="2"/>
  <c r="CA598" i="2"/>
  <c r="BG598" i="2"/>
  <c r="AD598" i="2"/>
  <c r="U598" i="2" s="1"/>
  <c r="M598" i="2"/>
  <c r="G598" i="2"/>
  <c r="CC597" i="2"/>
  <c r="CA597" i="2"/>
  <c r="BG597" i="2"/>
  <c r="AD597" i="2"/>
  <c r="U597" i="2" s="1"/>
  <c r="M597" i="2"/>
  <c r="G597" i="2"/>
  <c r="CC596" i="2"/>
  <c r="CA596" i="2"/>
  <c r="BJ596" i="2"/>
  <c r="BI596" i="2"/>
  <c r="BH596" i="2"/>
  <c r="BF596" i="2"/>
  <c r="BE596" i="2"/>
  <c r="BD596" i="2"/>
  <c r="BC596" i="2"/>
  <c r="BB596" i="2"/>
  <c r="BA596" i="2"/>
  <c r="AZ596" i="2"/>
  <c r="AY596" i="2"/>
  <c r="AX596" i="2"/>
  <c r="AW596" i="2"/>
  <c r="AV596" i="2"/>
  <c r="AU596" i="2"/>
  <c r="AT596" i="2"/>
  <c r="AS596" i="2"/>
  <c r="AR596" i="2"/>
  <c r="AQ596" i="2"/>
  <c r="AP596" i="2"/>
  <c r="AO596" i="2"/>
  <c r="AN596" i="2"/>
  <c r="AM596" i="2"/>
  <c r="AL596" i="2"/>
  <c r="AK596" i="2"/>
  <c r="AJ596" i="2"/>
  <c r="AI596" i="2"/>
  <c r="AH596" i="2"/>
  <c r="AG596" i="2"/>
  <c r="AF596" i="2"/>
  <c r="AE596" i="2"/>
  <c r="AC596" i="2"/>
  <c r="AB596" i="2"/>
  <c r="AA596" i="2"/>
  <c r="Z596" i="2"/>
  <c r="Y596" i="2"/>
  <c r="X596" i="2"/>
  <c r="W596" i="2"/>
  <c r="V596" i="2"/>
  <c r="T596" i="2"/>
  <c r="S596" i="2"/>
  <c r="R596" i="2"/>
  <c r="Q596" i="2"/>
  <c r="P596" i="2"/>
  <c r="O596" i="2"/>
  <c r="N596" i="2"/>
  <c r="L596" i="2"/>
  <c r="K596" i="2"/>
  <c r="J596" i="2"/>
  <c r="I596" i="2"/>
  <c r="H596" i="2"/>
  <c r="D596" i="2"/>
  <c r="CC595" i="2"/>
  <c r="CA595" i="2"/>
  <c r="BG595" i="2"/>
  <c r="AD595" i="2"/>
  <c r="U595" i="2" s="1"/>
  <c r="M595" i="2"/>
  <c r="G595" i="2"/>
  <c r="CC594" i="2"/>
  <c r="CA594" i="2"/>
  <c r="BG594" i="2"/>
  <c r="AD594" i="2"/>
  <c r="U594" i="2" s="1"/>
  <c r="M594" i="2"/>
  <c r="G594" i="2"/>
  <c r="CC593" i="2"/>
  <c r="CA593" i="2"/>
  <c r="BG593" i="2"/>
  <c r="AD593" i="2"/>
  <c r="U593" i="2" s="1"/>
  <c r="M593" i="2"/>
  <c r="G593" i="2"/>
  <c r="CC592" i="2"/>
  <c r="CA592" i="2"/>
  <c r="BG592" i="2"/>
  <c r="AD592" i="2"/>
  <c r="U592" i="2" s="1"/>
  <c r="M592" i="2"/>
  <c r="G592" i="2"/>
  <c r="CC591" i="2"/>
  <c r="CA591" i="2"/>
  <c r="BG591" i="2"/>
  <c r="AD591" i="2"/>
  <c r="U591" i="2" s="1"/>
  <c r="M591" i="2"/>
  <c r="G591" i="2"/>
  <c r="CC590" i="2"/>
  <c r="CA590" i="2"/>
  <c r="BG590" i="2"/>
  <c r="AD590" i="2"/>
  <c r="U590" i="2" s="1"/>
  <c r="M590" i="2"/>
  <c r="G590" i="2"/>
  <c r="CC589" i="2"/>
  <c r="CA589" i="2"/>
  <c r="BG589" i="2"/>
  <c r="AD589" i="2"/>
  <c r="U589" i="2" s="1"/>
  <c r="M589" i="2"/>
  <c r="G589" i="2"/>
  <c r="CC588" i="2"/>
  <c r="CA588" i="2"/>
  <c r="BG588" i="2"/>
  <c r="AD588" i="2"/>
  <c r="U588" i="2" s="1"/>
  <c r="M588" i="2"/>
  <c r="G588" i="2"/>
  <c r="CC587" i="2"/>
  <c r="CA587" i="2"/>
  <c r="BG587" i="2"/>
  <c r="AD587" i="2"/>
  <c r="U587" i="2" s="1"/>
  <c r="M587" i="2"/>
  <c r="G587" i="2"/>
  <c r="CC586" i="2"/>
  <c r="CA586" i="2"/>
  <c r="BJ586" i="2"/>
  <c r="BI586" i="2"/>
  <c r="BH586" i="2"/>
  <c r="BF586" i="2"/>
  <c r="BE586" i="2"/>
  <c r="BD586" i="2"/>
  <c r="BC586" i="2"/>
  <c r="BB586" i="2"/>
  <c r="BA586" i="2"/>
  <c r="AZ586" i="2"/>
  <c r="AY586" i="2"/>
  <c r="AX586" i="2"/>
  <c r="AW586" i="2"/>
  <c r="AV586" i="2"/>
  <c r="AU586" i="2"/>
  <c r="AT586" i="2"/>
  <c r="AS586" i="2"/>
  <c r="AR586" i="2"/>
  <c r="AQ586" i="2"/>
  <c r="AP586" i="2"/>
  <c r="AO586" i="2"/>
  <c r="AN586" i="2"/>
  <c r="AM586" i="2"/>
  <c r="AL586" i="2"/>
  <c r="AK586" i="2"/>
  <c r="AJ586" i="2"/>
  <c r="AI586" i="2"/>
  <c r="AH586" i="2"/>
  <c r="AG586" i="2"/>
  <c r="AF586" i="2"/>
  <c r="AE586" i="2"/>
  <c r="AC586" i="2"/>
  <c r="AB586" i="2"/>
  <c r="AA586" i="2"/>
  <c r="Z586" i="2"/>
  <c r="Y586" i="2"/>
  <c r="X586" i="2"/>
  <c r="W586" i="2"/>
  <c r="V586" i="2"/>
  <c r="T586" i="2"/>
  <c r="S586" i="2"/>
  <c r="R586" i="2"/>
  <c r="Q586" i="2"/>
  <c r="P586" i="2"/>
  <c r="O586" i="2"/>
  <c r="N586" i="2"/>
  <c r="L586" i="2"/>
  <c r="K586" i="2"/>
  <c r="J586" i="2"/>
  <c r="I586" i="2"/>
  <c r="H586" i="2"/>
  <c r="D586" i="2"/>
  <c r="CC585" i="2"/>
  <c r="CA585" i="2"/>
  <c r="BG585" i="2"/>
  <c r="AD585" i="2"/>
  <c r="U585" i="2" s="1"/>
  <c r="M585" i="2"/>
  <c r="G585" i="2"/>
  <c r="CC584" i="2"/>
  <c r="CA584" i="2"/>
  <c r="BG584" i="2"/>
  <c r="AD584" i="2"/>
  <c r="U584" i="2" s="1"/>
  <c r="M584" i="2"/>
  <c r="G584" i="2"/>
  <c r="CC583" i="2"/>
  <c r="CA583" i="2"/>
  <c r="BG583" i="2"/>
  <c r="AD583" i="2"/>
  <c r="U583" i="2" s="1"/>
  <c r="M583" i="2"/>
  <c r="G583" i="2"/>
  <c r="CC582" i="2"/>
  <c r="CA582" i="2"/>
  <c r="BG582" i="2"/>
  <c r="AD582" i="2"/>
  <c r="U582" i="2" s="1"/>
  <c r="M582" i="2"/>
  <c r="G582" i="2"/>
  <c r="CC581" i="2"/>
  <c r="CA581" i="2"/>
  <c r="BG581" i="2"/>
  <c r="AD581" i="2"/>
  <c r="U581" i="2" s="1"/>
  <c r="M581" i="2"/>
  <c r="G581" i="2"/>
  <c r="CC580" i="2"/>
  <c r="CA580" i="2"/>
  <c r="BG580" i="2"/>
  <c r="AD580" i="2"/>
  <c r="U580" i="2" s="1"/>
  <c r="M580" i="2"/>
  <c r="G580" i="2"/>
  <c r="CC579" i="2"/>
  <c r="CA579" i="2"/>
  <c r="BG579" i="2"/>
  <c r="AD579" i="2"/>
  <c r="U579" i="2" s="1"/>
  <c r="M579" i="2"/>
  <c r="G579" i="2"/>
  <c r="CC578" i="2"/>
  <c r="CA578" i="2"/>
  <c r="BG578" i="2"/>
  <c r="AD578" i="2"/>
  <c r="U578" i="2" s="1"/>
  <c r="M578" i="2"/>
  <c r="G578" i="2"/>
  <c r="CC577" i="2"/>
  <c r="CA577" i="2"/>
  <c r="BG577" i="2"/>
  <c r="AD577" i="2"/>
  <c r="U577" i="2" s="1"/>
  <c r="M577" i="2"/>
  <c r="G577" i="2"/>
  <c r="CC576" i="2"/>
  <c r="CA576" i="2"/>
  <c r="BG576" i="2"/>
  <c r="BF576" i="2"/>
  <c r="BE576" i="2"/>
  <c r="BD576" i="2"/>
  <c r="BC576" i="2"/>
  <c r="BB576" i="2"/>
  <c r="BA576" i="2"/>
  <c r="AZ576" i="2"/>
  <c r="AY576" i="2"/>
  <c r="AX576" i="2"/>
  <c r="AW576" i="2"/>
  <c r="AV576" i="2"/>
  <c r="AU576" i="2"/>
  <c r="AT576" i="2"/>
  <c r="AS576" i="2"/>
  <c r="AR576" i="2"/>
  <c r="AQ576" i="2"/>
  <c r="AP576" i="2"/>
  <c r="AO576" i="2"/>
  <c r="AN576" i="2"/>
  <c r="AM576" i="2"/>
  <c r="AL576" i="2"/>
  <c r="AK576" i="2"/>
  <c r="AJ576" i="2"/>
  <c r="AI576" i="2"/>
  <c r="AH576" i="2"/>
  <c r="AG576" i="2"/>
  <c r="AF576" i="2"/>
  <c r="AE576" i="2"/>
  <c r="AC576" i="2"/>
  <c r="AB576" i="2"/>
  <c r="AA576" i="2"/>
  <c r="Z576" i="2"/>
  <c r="Y576" i="2"/>
  <c r="X576" i="2"/>
  <c r="W576" i="2"/>
  <c r="V576" i="2"/>
  <c r="T576" i="2"/>
  <c r="S576" i="2"/>
  <c r="R576" i="2"/>
  <c r="Q576" i="2"/>
  <c r="P576" i="2"/>
  <c r="O576" i="2"/>
  <c r="N576" i="2"/>
  <c r="L576" i="2"/>
  <c r="K576" i="2"/>
  <c r="J576" i="2"/>
  <c r="I576" i="2"/>
  <c r="H576" i="2"/>
  <c r="D576" i="2"/>
  <c r="CC575" i="2"/>
  <c r="CA575" i="2"/>
  <c r="CC574" i="2"/>
  <c r="CA574" i="2"/>
  <c r="BG574" i="2"/>
  <c r="AD574" i="2"/>
  <c r="U574" i="2" s="1"/>
  <c r="M574" i="2"/>
  <c r="G574" i="2"/>
  <c r="CC573" i="2"/>
  <c r="CA573" i="2"/>
  <c r="BG573" i="2"/>
  <c r="AD573" i="2"/>
  <c r="U573" i="2" s="1"/>
  <c r="M573" i="2"/>
  <c r="G573" i="2"/>
  <c r="CC572" i="2"/>
  <c r="CA572" i="2"/>
  <c r="BG572" i="2"/>
  <c r="AD572" i="2"/>
  <c r="U572" i="2" s="1"/>
  <c r="M572" i="2"/>
  <c r="G572" i="2"/>
  <c r="CC571" i="2"/>
  <c r="CA571" i="2"/>
  <c r="BG571" i="2"/>
  <c r="AD571" i="2"/>
  <c r="U571" i="2" s="1"/>
  <c r="M571" i="2"/>
  <c r="G571" i="2"/>
  <c r="CC570" i="2"/>
  <c r="CA570" i="2"/>
  <c r="BG570" i="2"/>
  <c r="AD570" i="2"/>
  <c r="U570" i="2" s="1"/>
  <c r="M570" i="2"/>
  <c r="G570" i="2"/>
  <c r="CC569" i="2"/>
  <c r="CA569" i="2"/>
  <c r="BG569" i="2"/>
  <c r="AD569" i="2"/>
  <c r="U569" i="2" s="1"/>
  <c r="M569" i="2"/>
  <c r="G569" i="2"/>
  <c r="CC568" i="2"/>
  <c r="CA568" i="2"/>
  <c r="BG568" i="2"/>
  <c r="AD568" i="2"/>
  <c r="U568" i="2" s="1"/>
  <c r="M568" i="2"/>
  <c r="G568" i="2"/>
  <c r="CC567" i="2"/>
  <c r="CA567" i="2"/>
  <c r="BG567" i="2"/>
  <c r="AD567" i="2"/>
  <c r="U567" i="2" s="1"/>
  <c r="M567" i="2"/>
  <c r="G567" i="2"/>
  <c r="CC566" i="2"/>
  <c r="CA566" i="2"/>
  <c r="BG566" i="2"/>
  <c r="AD566" i="2"/>
  <c r="U566" i="2" s="1"/>
  <c r="M566" i="2"/>
  <c r="G566" i="2"/>
  <c r="CC565" i="2"/>
  <c r="CA565" i="2"/>
  <c r="BG565" i="2"/>
  <c r="AD565" i="2"/>
  <c r="U565" i="2" s="1"/>
  <c r="M565" i="2"/>
  <c r="G565" i="2"/>
  <c r="CC564" i="2"/>
  <c r="CA564" i="2"/>
  <c r="BG564" i="2"/>
  <c r="AD564" i="2"/>
  <c r="U564" i="2" s="1"/>
  <c r="M564" i="2"/>
  <c r="G564" i="2"/>
  <c r="CC563" i="2"/>
  <c r="CA563" i="2"/>
  <c r="BG563" i="2"/>
  <c r="AD563" i="2"/>
  <c r="U563" i="2" s="1"/>
  <c r="M563" i="2"/>
  <c r="G563" i="2"/>
  <c r="CC562" i="2"/>
  <c r="CA562" i="2"/>
  <c r="BG562" i="2"/>
  <c r="AD562" i="2"/>
  <c r="U562" i="2" s="1"/>
  <c r="M562" i="2"/>
  <c r="G562" i="2"/>
  <c r="CC561" i="2"/>
  <c r="CA561" i="2"/>
  <c r="BG561" i="2"/>
  <c r="AD561" i="2"/>
  <c r="U561" i="2" s="1"/>
  <c r="M561" i="2"/>
  <c r="G561" i="2"/>
  <c r="CC560" i="2"/>
  <c r="CA560" i="2"/>
  <c r="BG560" i="2"/>
  <c r="AD560" i="2"/>
  <c r="U560" i="2" s="1"/>
  <c r="M560" i="2"/>
  <c r="G560" i="2"/>
  <c r="CC559" i="2"/>
  <c r="CA559" i="2"/>
  <c r="BG559" i="2"/>
  <c r="AD559" i="2"/>
  <c r="U559" i="2" s="1"/>
  <c r="M559" i="2"/>
  <c r="G559" i="2"/>
  <c r="CC558" i="2"/>
  <c r="CA558" i="2"/>
  <c r="BG558" i="2"/>
  <c r="AD558" i="2"/>
  <c r="U558" i="2" s="1"/>
  <c r="M558" i="2"/>
  <c r="G558" i="2"/>
  <c r="CC557" i="2"/>
  <c r="CA557" i="2"/>
  <c r="BG557" i="2"/>
  <c r="AD557" i="2"/>
  <c r="U557" i="2" s="1"/>
  <c r="M557" i="2"/>
  <c r="G557" i="2"/>
  <c r="CC556" i="2"/>
  <c r="CA556" i="2"/>
  <c r="BG556" i="2"/>
  <c r="AD556" i="2"/>
  <c r="U556" i="2" s="1"/>
  <c r="M556" i="2"/>
  <c r="G556" i="2"/>
  <c r="CC555" i="2"/>
  <c r="CA555" i="2"/>
  <c r="BG555" i="2"/>
  <c r="AD555" i="2"/>
  <c r="U555" i="2" s="1"/>
  <c r="M555" i="2"/>
  <c r="G555" i="2"/>
  <c r="CC554" i="2"/>
  <c r="CA554" i="2"/>
  <c r="BJ554" i="2"/>
  <c r="BI554" i="2"/>
  <c r="BH554" i="2"/>
  <c r="BF554" i="2"/>
  <c r="BE554" i="2"/>
  <c r="BD554" i="2"/>
  <c r="BC554" i="2"/>
  <c r="BB554" i="2"/>
  <c r="BA554" i="2"/>
  <c r="AZ554" i="2"/>
  <c r="AY554" i="2"/>
  <c r="AX554" i="2"/>
  <c r="AW554" i="2"/>
  <c r="AV554" i="2"/>
  <c r="AU554" i="2"/>
  <c r="AT554" i="2"/>
  <c r="AS554" i="2"/>
  <c r="AR554" i="2"/>
  <c r="AQ554" i="2"/>
  <c r="AP554" i="2"/>
  <c r="AO554" i="2"/>
  <c r="AN554" i="2"/>
  <c r="AM554" i="2"/>
  <c r="AL554" i="2"/>
  <c r="AK554" i="2"/>
  <c r="AJ554" i="2"/>
  <c r="AI554" i="2"/>
  <c r="AH554" i="2"/>
  <c r="AG554" i="2"/>
  <c r="AF554" i="2"/>
  <c r="AE554" i="2"/>
  <c r="AC554" i="2"/>
  <c r="AB554" i="2"/>
  <c r="AA554" i="2"/>
  <c r="Z554" i="2"/>
  <c r="Y554" i="2"/>
  <c r="X554" i="2"/>
  <c r="W554" i="2"/>
  <c r="V554" i="2"/>
  <c r="T554" i="2"/>
  <c r="S554" i="2"/>
  <c r="R554" i="2"/>
  <c r="Q554" i="2"/>
  <c r="P554" i="2"/>
  <c r="O554" i="2"/>
  <c r="N554" i="2"/>
  <c r="L554" i="2"/>
  <c r="K554" i="2"/>
  <c r="J554" i="2"/>
  <c r="I554" i="2"/>
  <c r="H554" i="2"/>
  <c r="D554" i="2"/>
  <c r="CC553" i="2"/>
  <c r="CA553" i="2"/>
  <c r="BG553" i="2"/>
  <c r="BG551" i="2" s="1"/>
  <c r="AD553" i="2"/>
  <c r="M553" i="2"/>
  <c r="M551" i="2" s="1"/>
  <c r="G553" i="2"/>
  <c r="CC552" i="2"/>
  <c r="CA552" i="2"/>
  <c r="BG552" i="2"/>
  <c r="AD552" i="2"/>
  <c r="U552" i="2" s="1"/>
  <c r="M552" i="2"/>
  <c r="G552" i="2"/>
  <c r="CC551" i="2"/>
  <c r="CA551" i="2"/>
  <c r="BJ551" i="2"/>
  <c r="BI551" i="2"/>
  <c r="BH551" i="2"/>
  <c r="BF551" i="2"/>
  <c r="BE551" i="2"/>
  <c r="BD551" i="2"/>
  <c r="BC551" i="2"/>
  <c r="BB551" i="2"/>
  <c r="BA551" i="2"/>
  <c r="AZ551" i="2"/>
  <c r="AY551" i="2"/>
  <c r="AX551" i="2"/>
  <c r="AW551" i="2"/>
  <c r="AV551" i="2"/>
  <c r="AU551" i="2"/>
  <c r="AT551" i="2"/>
  <c r="AS551" i="2"/>
  <c r="AR551" i="2"/>
  <c r="AQ551" i="2"/>
  <c r="AP551" i="2"/>
  <c r="AO551" i="2"/>
  <c r="AN551" i="2"/>
  <c r="AM551" i="2"/>
  <c r="AL551" i="2"/>
  <c r="AK551" i="2"/>
  <c r="AJ551" i="2"/>
  <c r="AI551" i="2"/>
  <c r="AH551" i="2"/>
  <c r="AG551" i="2"/>
  <c r="AF551" i="2"/>
  <c r="AE551" i="2"/>
  <c r="AC551" i="2"/>
  <c r="AB551" i="2"/>
  <c r="AA551" i="2"/>
  <c r="Z551" i="2"/>
  <c r="Y551" i="2"/>
  <c r="X551" i="2"/>
  <c r="W551" i="2"/>
  <c r="V551" i="2"/>
  <c r="T551" i="2"/>
  <c r="S551" i="2"/>
  <c r="R551" i="2"/>
  <c r="Q551" i="2"/>
  <c r="P551" i="2"/>
  <c r="O551" i="2"/>
  <c r="N551" i="2"/>
  <c r="L551" i="2"/>
  <c r="K551" i="2"/>
  <c r="J551" i="2"/>
  <c r="I551" i="2"/>
  <c r="H551" i="2"/>
  <c r="D551" i="2"/>
  <c r="CC550" i="2"/>
  <c r="CA550" i="2"/>
  <c r="BG550" i="2"/>
  <c r="AD550" i="2"/>
  <c r="U550" i="2" s="1"/>
  <c r="M550" i="2"/>
  <c r="G550" i="2"/>
  <c r="CC549" i="2"/>
  <c r="CA549" i="2"/>
  <c r="BG549" i="2"/>
  <c r="AD549" i="2"/>
  <c r="U549" i="2" s="1"/>
  <c r="M549" i="2"/>
  <c r="G549" i="2"/>
  <c r="CC548" i="2"/>
  <c r="CA548" i="2"/>
  <c r="BG548" i="2"/>
  <c r="AD548" i="2"/>
  <c r="U548" i="2" s="1"/>
  <c r="M548" i="2"/>
  <c r="G548" i="2"/>
  <c r="CC547" i="2"/>
  <c r="CA547" i="2"/>
  <c r="BG547" i="2"/>
  <c r="AD547" i="2"/>
  <c r="U547" i="2" s="1"/>
  <c r="M547" i="2"/>
  <c r="G547" i="2"/>
  <c r="CC546" i="2"/>
  <c r="CA546" i="2"/>
  <c r="BG546" i="2"/>
  <c r="AD546" i="2"/>
  <c r="U546" i="2" s="1"/>
  <c r="M546" i="2"/>
  <c r="F546" i="2" s="1"/>
  <c r="G546" i="2"/>
  <c r="CC545" i="2"/>
  <c r="CA545" i="2"/>
  <c r="BG545" i="2"/>
  <c r="AD545" i="2"/>
  <c r="U545" i="2" s="1"/>
  <c r="M545" i="2"/>
  <c r="G545" i="2"/>
  <c r="CC544" i="2"/>
  <c r="CA544" i="2"/>
  <c r="BJ544" i="2"/>
  <c r="BI544" i="2"/>
  <c r="BH544" i="2"/>
  <c r="BF544" i="2"/>
  <c r="BE544" i="2"/>
  <c r="BD544" i="2"/>
  <c r="BC544" i="2"/>
  <c r="BB544" i="2"/>
  <c r="BA544" i="2"/>
  <c r="AZ544" i="2"/>
  <c r="AY544" i="2"/>
  <c r="AX544" i="2"/>
  <c r="AW544" i="2"/>
  <c r="AV544" i="2"/>
  <c r="AU544" i="2"/>
  <c r="AT544" i="2"/>
  <c r="AS544" i="2"/>
  <c r="AR544" i="2"/>
  <c r="AQ544" i="2"/>
  <c r="AP544" i="2"/>
  <c r="AO544" i="2"/>
  <c r="AN544" i="2"/>
  <c r="AM544" i="2"/>
  <c r="AL544" i="2"/>
  <c r="AK544" i="2"/>
  <c r="AJ544" i="2"/>
  <c r="AI544" i="2"/>
  <c r="AH544" i="2"/>
  <c r="AG544" i="2"/>
  <c r="AF544" i="2"/>
  <c r="AE544" i="2"/>
  <c r="AC544" i="2"/>
  <c r="AB544" i="2"/>
  <c r="AA544" i="2"/>
  <c r="Z544" i="2"/>
  <c r="Y544" i="2"/>
  <c r="X544" i="2"/>
  <c r="W544" i="2"/>
  <c r="V544" i="2"/>
  <c r="T544" i="2"/>
  <c r="S544" i="2"/>
  <c r="R544" i="2"/>
  <c r="Q544" i="2"/>
  <c r="P544" i="2"/>
  <c r="O544" i="2"/>
  <c r="N544" i="2"/>
  <c r="L544" i="2"/>
  <c r="K544" i="2"/>
  <c r="J544" i="2"/>
  <c r="I544" i="2"/>
  <c r="H544" i="2"/>
  <c r="D544" i="2"/>
  <c r="CC543" i="2"/>
  <c r="CA543" i="2"/>
  <c r="BG543" i="2"/>
  <c r="AD543" i="2"/>
  <c r="U543" i="2" s="1"/>
  <c r="M543" i="2"/>
  <c r="G543" i="2"/>
  <c r="CC542" i="2"/>
  <c r="CA542" i="2"/>
  <c r="BG542" i="2"/>
  <c r="AD542" i="2"/>
  <c r="U542" i="2" s="1"/>
  <c r="M542" i="2"/>
  <c r="G542" i="2"/>
  <c r="CC541" i="2"/>
  <c r="CA541" i="2"/>
  <c r="BG541" i="2"/>
  <c r="AD541" i="2"/>
  <c r="U541" i="2" s="1"/>
  <c r="M541" i="2"/>
  <c r="G541" i="2"/>
  <c r="CC540" i="2"/>
  <c r="CA540" i="2"/>
  <c r="BG540" i="2"/>
  <c r="AD540" i="2"/>
  <c r="U540" i="2" s="1"/>
  <c r="M540" i="2"/>
  <c r="G540" i="2"/>
  <c r="CC539" i="2"/>
  <c r="CA539" i="2"/>
  <c r="BG539" i="2"/>
  <c r="AD539" i="2"/>
  <c r="M539" i="2"/>
  <c r="G539" i="2"/>
  <c r="CC538" i="2"/>
  <c r="CA538" i="2"/>
  <c r="BJ538" i="2"/>
  <c r="BI538" i="2"/>
  <c r="BH538" i="2"/>
  <c r="BF538" i="2"/>
  <c r="BE538" i="2"/>
  <c r="BD538" i="2"/>
  <c r="BC538" i="2"/>
  <c r="BB538" i="2"/>
  <c r="BA538" i="2"/>
  <c r="AZ538" i="2"/>
  <c r="AY538" i="2"/>
  <c r="AX538" i="2"/>
  <c r="AW538" i="2"/>
  <c r="AV538" i="2"/>
  <c r="AU538" i="2"/>
  <c r="AT538" i="2"/>
  <c r="AS538" i="2"/>
  <c r="AR538" i="2"/>
  <c r="AQ538" i="2"/>
  <c r="AP538" i="2"/>
  <c r="AO538" i="2"/>
  <c r="AN538" i="2"/>
  <c r="AM538" i="2"/>
  <c r="AL538" i="2"/>
  <c r="AK538" i="2"/>
  <c r="AJ538" i="2"/>
  <c r="AI538" i="2"/>
  <c r="AH538" i="2"/>
  <c r="AG538" i="2"/>
  <c r="AF538" i="2"/>
  <c r="AE538" i="2"/>
  <c r="AC538" i="2"/>
  <c r="AB538" i="2"/>
  <c r="AA538" i="2"/>
  <c r="Z538" i="2"/>
  <c r="Y538" i="2"/>
  <c r="X538" i="2"/>
  <c r="W538" i="2"/>
  <c r="V538" i="2"/>
  <c r="T538" i="2"/>
  <c r="S538" i="2"/>
  <c r="R538" i="2"/>
  <c r="Q538" i="2"/>
  <c r="P538" i="2"/>
  <c r="O538" i="2"/>
  <c r="N538" i="2"/>
  <c r="L538" i="2"/>
  <c r="K538" i="2"/>
  <c r="J538" i="2"/>
  <c r="I538" i="2"/>
  <c r="H538" i="2"/>
  <c r="D538" i="2"/>
  <c r="CC537" i="2"/>
  <c r="CA537" i="2"/>
  <c r="BG537" i="2"/>
  <c r="AD537" i="2"/>
  <c r="M537" i="2"/>
  <c r="G537" i="2"/>
  <c r="CC536" i="2"/>
  <c r="CA536" i="2"/>
  <c r="CC535" i="2"/>
  <c r="CA535" i="2"/>
  <c r="CC534" i="2"/>
  <c r="CA534" i="2"/>
  <c r="BG534" i="2"/>
  <c r="AD534" i="2"/>
  <c r="U534" i="2" s="1"/>
  <c r="M534" i="2"/>
  <c r="G534" i="2"/>
  <c r="CC533" i="2"/>
  <c r="CA533" i="2"/>
  <c r="BG533" i="2"/>
  <c r="AD533" i="2"/>
  <c r="U533" i="2" s="1"/>
  <c r="M533" i="2"/>
  <c r="G533" i="2"/>
  <c r="CC532" i="2"/>
  <c r="CA532" i="2"/>
  <c r="BG532" i="2"/>
  <c r="AD532" i="2"/>
  <c r="U532" i="2" s="1"/>
  <c r="M532" i="2"/>
  <c r="G532" i="2"/>
  <c r="CC531" i="2"/>
  <c r="CA531" i="2"/>
  <c r="BG531" i="2"/>
  <c r="AD531" i="2"/>
  <c r="U531" i="2" s="1"/>
  <c r="M531" i="2"/>
  <c r="G531" i="2"/>
  <c r="CC530" i="2"/>
  <c r="CA530" i="2"/>
  <c r="BG530" i="2"/>
  <c r="AD530" i="2"/>
  <c r="U530" i="2" s="1"/>
  <c r="M530" i="2"/>
  <c r="G530" i="2"/>
  <c r="CC529" i="2"/>
  <c r="CA529" i="2"/>
  <c r="BG529" i="2"/>
  <c r="AD529" i="2"/>
  <c r="U529" i="2" s="1"/>
  <c r="M529" i="2"/>
  <c r="G529" i="2"/>
  <c r="CC528" i="2"/>
  <c r="CA528" i="2"/>
  <c r="BG528" i="2"/>
  <c r="AD528" i="2"/>
  <c r="U528" i="2" s="1"/>
  <c r="M528" i="2"/>
  <c r="G528" i="2"/>
  <c r="CC527" i="2"/>
  <c r="CA527" i="2"/>
  <c r="BG527" i="2"/>
  <c r="AD527" i="2"/>
  <c r="U527" i="2" s="1"/>
  <c r="M527" i="2"/>
  <c r="G527" i="2"/>
  <c r="CC526" i="2"/>
  <c r="CA526" i="2"/>
  <c r="BG526" i="2"/>
  <c r="AD526" i="2"/>
  <c r="U526" i="2" s="1"/>
  <c r="M526" i="2"/>
  <c r="G526" i="2"/>
  <c r="C526" i="2"/>
  <c r="CC525" i="2"/>
  <c r="CA525" i="2"/>
  <c r="BG525" i="2"/>
  <c r="AD525" i="2"/>
  <c r="U525" i="2" s="1"/>
  <c r="M525" i="2"/>
  <c r="G525" i="2"/>
  <c r="C525" i="2"/>
  <c r="CC524" i="2"/>
  <c r="CA524" i="2"/>
  <c r="BG524" i="2"/>
  <c r="AD524" i="2"/>
  <c r="U524" i="2" s="1"/>
  <c r="M524" i="2"/>
  <c r="G524" i="2"/>
  <c r="CC523" i="2"/>
  <c r="CA523" i="2"/>
  <c r="BG523" i="2"/>
  <c r="AD523" i="2"/>
  <c r="U523" i="2" s="1"/>
  <c r="M523" i="2"/>
  <c r="G523" i="2"/>
  <c r="C523" i="2"/>
  <c r="CC522" i="2"/>
  <c r="CA522" i="2"/>
  <c r="BG522" i="2"/>
  <c r="AD522" i="2"/>
  <c r="U522" i="2" s="1"/>
  <c r="M522" i="2"/>
  <c r="G522" i="2"/>
  <c r="C522" i="2"/>
  <c r="CC521" i="2"/>
  <c r="CA521" i="2"/>
  <c r="BG521" i="2"/>
  <c r="AD521" i="2"/>
  <c r="U521" i="2" s="1"/>
  <c r="M521" i="2"/>
  <c r="G521" i="2"/>
  <c r="C521" i="2"/>
  <c r="CC520" i="2"/>
  <c r="CA520" i="2"/>
  <c r="BG520" i="2"/>
  <c r="AD520" i="2"/>
  <c r="U520" i="2" s="1"/>
  <c r="M520" i="2"/>
  <c r="G520" i="2"/>
  <c r="CC519" i="2"/>
  <c r="CA519" i="2"/>
  <c r="BG519" i="2"/>
  <c r="AD519" i="2"/>
  <c r="U519" i="2" s="1"/>
  <c r="M519" i="2"/>
  <c r="G519" i="2"/>
  <c r="CC518" i="2"/>
  <c r="CA518" i="2"/>
  <c r="BG518" i="2"/>
  <c r="AD518" i="2"/>
  <c r="U518" i="2" s="1"/>
  <c r="M518" i="2"/>
  <c r="G518" i="2"/>
  <c r="CC517" i="2"/>
  <c r="CA517" i="2"/>
  <c r="BG517" i="2"/>
  <c r="AD517" i="2"/>
  <c r="U517" i="2" s="1"/>
  <c r="M517" i="2"/>
  <c r="G517" i="2"/>
  <c r="CC516" i="2"/>
  <c r="CA516" i="2"/>
  <c r="BG516" i="2"/>
  <c r="AD516" i="2"/>
  <c r="U516" i="2" s="1"/>
  <c r="M516" i="2"/>
  <c r="G516" i="2"/>
  <c r="CC515" i="2"/>
  <c r="CA515" i="2"/>
  <c r="BG515" i="2"/>
  <c r="AD515" i="2"/>
  <c r="U515" i="2" s="1"/>
  <c r="M515" i="2"/>
  <c r="G515" i="2"/>
  <c r="CC514" i="2"/>
  <c r="CA514" i="2"/>
  <c r="BG514" i="2"/>
  <c r="AD514" i="2"/>
  <c r="U514" i="2" s="1"/>
  <c r="M514" i="2"/>
  <c r="G514" i="2"/>
  <c r="CC513" i="2"/>
  <c r="CA513" i="2"/>
  <c r="BG513" i="2"/>
  <c r="AD513" i="2"/>
  <c r="U513" i="2" s="1"/>
  <c r="M513" i="2"/>
  <c r="G513" i="2"/>
  <c r="CC512" i="2"/>
  <c r="CA512" i="2"/>
  <c r="BG512" i="2"/>
  <c r="AD512" i="2"/>
  <c r="U512" i="2" s="1"/>
  <c r="M512" i="2"/>
  <c r="G512" i="2"/>
  <c r="CC511" i="2"/>
  <c r="CA511" i="2"/>
  <c r="BG511" i="2"/>
  <c r="AD511" i="2"/>
  <c r="U511" i="2" s="1"/>
  <c r="M511" i="2"/>
  <c r="G511" i="2"/>
  <c r="CC510" i="2"/>
  <c r="CA510" i="2"/>
  <c r="BG510" i="2"/>
  <c r="AD510" i="2"/>
  <c r="U510" i="2" s="1"/>
  <c r="M510" i="2"/>
  <c r="G510" i="2"/>
  <c r="C510" i="2"/>
  <c r="CC509" i="2"/>
  <c r="CA509" i="2"/>
  <c r="BG509" i="2"/>
  <c r="AD509" i="2"/>
  <c r="U509" i="2" s="1"/>
  <c r="M509" i="2"/>
  <c r="G509" i="2"/>
  <c r="C509" i="2"/>
  <c r="CC508" i="2"/>
  <c r="CA508" i="2"/>
  <c r="BG508" i="2"/>
  <c r="AD508" i="2"/>
  <c r="U508" i="2" s="1"/>
  <c r="M508" i="2"/>
  <c r="G508" i="2"/>
  <c r="CC507" i="2"/>
  <c r="CA507" i="2"/>
  <c r="BJ507" i="2"/>
  <c r="BI507" i="2"/>
  <c r="BH507" i="2"/>
  <c r="BF507" i="2"/>
  <c r="BE507" i="2"/>
  <c r="BD507" i="2"/>
  <c r="BC507" i="2"/>
  <c r="BB507" i="2"/>
  <c r="BA507" i="2"/>
  <c r="AZ507" i="2"/>
  <c r="AY507" i="2"/>
  <c r="AX507" i="2"/>
  <c r="AW507" i="2"/>
  <c r="AV507" i="2"/>
  <c r="AU507" i="2"/>
  <c r="AT507" i="2"/>
  <c r="AS507" i="2"/>
  <c r="AR507" i="2"/>
  <c r="AQ507" i="2"/>
  <c r="AP507" i="2"/>
  <c r="AO507" i="2"/>
  <c r="AN507" i="2"/>
  <c r="AM507" i="2"/>
  <c r="AL507" i="2"/>
  <c r="AK507" i="2"/>
  <c r="AJ507" i="2"/>
  <c r="AI507" i="2"/>
  <c r="AH507" i="2"/>
  <c r="AG507" i="2"/>
  <c r="AF507" i="2"/>
  <c r="AE507" i="2"/>
  <c r="AC507" i="2"/>
  <c r="AB507" i="2"/>
  <c r="AA507" i="2"/>
  <c r="Z507" i="2"/>
  <c r="Y507" i="2"/>
  <c r="X507" i="2"/>
  <c r="W507" i="2"/>
  <c r="V507" i="2"/>
  <c r="T507" i="2"/>
  <c r="S507" i="2"/>
  <c r="R507" i="2"/>
  <c r="Q507" i="2"/>
  <c r="P507" i="2"/>
  <c r="O507" i="2"/>
  <c r="N507" i="2"/>
  <c r="L507" i="2"/>
  <c r="K507" i="2"/>
  <c r="J507" i="2"/>
  <c r="I507" i="2"/>
  <c r="H507" i="2"/>
  <c r="D507" i="2"/>
  <c r="CC506" i="2"/>
  <c r="CA506" i="2"/>
  <c r="BG506" i="2"/>
  <c r="AD506" i="2"/>
  <c r="U506" i="2" s="1"/>
  <c r="M506" i="2"/>
  <c r="G506" i="2"/>
  <c r="CC505" i="2"/>
  <c r="CA505" i="2"/>
  <c r="BG505" i="2"/>
  <c r="AD505" i="2"/>
  <c r="U505" i="2" s="1"/>
  <c r="M505" i="2"/>
  <c r="G505" i="2"/>
  <c r="CC504" i="2"/>
  <c r="CA504" i="2"/>
  <c r="BG504" i="2"/>
  <c r="AD504" i="2"/>
  <c r="U504" i="2" s="1"/>
  <c r="M504" i="2"/>
  <c r="G504" i="2"/>
  <c r="CC503" i="2"/>
  <c r="CA503" i="2"/>
  <c r="CC502" i="2"/>
  <c r="CA502" i="2"/>
  <c r="BG502" i="2"/>
  <c r="AD502" i="2"/>
  <c r="U502" i="2" s="1"/>
  <c r="M502" i="2"/>
  <c r="G502" i="2"/>
  <c r="CC501" i="2"/>
  <c r="CA501" i="2"/>
  <c r="BG501" i="2"/>
  <c r="AD501" i="2"/>
  <c r="U501" i="2" s="1"/>
  <c r="M501" i="2"/>
  <c r="G501" i="2"/>
  <c r="CC500" i="2"/>
  <c r="CA500" i="2"/>
  <c r="BG500" i="2"/>
  <c r="AD500" i="2"/>
  <c r="U500" i="2" s="1"/>
  <c r="M500" i="2"/>
  <c r="G500" i="2"/>
  <c r="CC497" i="2"/>
  <c r="CA497" i="2"/>
  <c r="BG497" i="2"/>
  <c r="AD497" i="2"/>
  <c r="U497" i="2" s="1"/>
  <c r="M497" i="2"/>
  <c r="G497" i="2"/>
  <c r="CC496" i="2"/>
  <c r="CA496" i="2"/>
  <c r="BG496" i="2"/>
  <c r="AD496" i="2"/>
  <c r="M496" i="2"/>
  <c r="G496" i="2"/>
  <c r="CC495" i="2"/>
  <c r="CA495" i="2"/>
  <c r="BG495" i="2"/>
  <c r="AD495" i="2"/>
  <c r="U495" i="2" s="1"/>
  <c r="M495" i="2"/>
  <c r="G495" i="2"/>
  <c r="CC494" i="2"/>
  <c r="CA494" i="2"/>
  <c r="BG494" i="2"/>
  <c r="AD494" i="2"/>
  <c r="U494" i="2" s="1"/>
  <c r="M494" i="2"/>
  <c r="G494" i="2"/>
  <c r="CC493" i="2"/>
  <c r="CA493" i="2"/>
  <c r="BJ493" i="2"/>
  <c r="BI493" i="2"/>
  <c r="BH493" i="2"/>
  <c r="BF493" i="2"/>
  <c r="BE493" i="2"/>
  <c r="BD493" i="2"/>
  <c r="BC493" i="2"/>
  <c r="BB493" i="2"/>
  <c r="BA493" i="2"/>
  <c r="AZ493" i="2"/>
  <c r="AY493" i="2"/>
  <c r="AX493" i="2"/>
  <c r="AW493" i="2"/>
  <c r="AV493" i="2"/>
  <c r="AU493" i="2"/>
  <c r="AT493" i="2"/>
  <c r="AS493" i="2"/>
  <c r="AR493" i="2"/>
  <c r="AQ493" i="2"/>
  <c r="AP493" i="2"/>
  <c r="AO493" i="2"/>
  <c r="AN493" i="2"/>
  <c r="AM493" i="2"/>
  <c r="AL493" i="2"/>
  <c r="AK493" i="2"/>
  <c r="AJ493" i="2"/>
  <c r="AI493" i="2"/>
  <c r="AH493" i="2"/>
  <c r="AG493" i="2"/>
  <c r="AF493" i="2"/>
  <c r="AE493" i="2"/>
  <c r="AC493" i="2"/>
  <c r="AB493" i="2"/>
  <c r="AA493" i="2"/>
  <c r="Z493" i="2"/>
  <c r="Y493" i="2"/>
  <c r="X493" i="2"/>
  <c r="W493" i="2"/>
  <c r="V493" i="2"/>
  <c r="T493" i="2"/>
  <c r="S493" i="2"/>
  <c r="R493" i="2"/>
  <c r="Q493" i="2"/>
  <c r="P493" i="2"/>
  <c r="O493" i="2"/>
  <c r="N493" i="2"/>
  <c r="L493" i="2"/>
  <c r="K493" i="2"/>
  <c r="J493" i="2"/>
  <c r="I493" i="2"/>
  <c r="H493" i="2"/>
  <c r="D493" i="2"/>
  <c r="CC492" i="2"/>
  <c r="CA492" i="2"/>
  <c r="BG492" i="2"/>
  <c r="AD492" i="2"/>
  <c r="U492" i="2" s="1"/>
  <c r="M492" i="2"/>
  <c r="G492" i="2"/>
  <c r="CC491" i="2"/>
  <c r="CA491" i="2"/>
  <c r="BG491" i="2"/>
  <c r="AD491" i="2"/>
  <c r="U491" i="2" s="1"/>
  <c r="M491" i="2"/>
  <c r="G491" i="2"/>
  <c r="CC490" i="2"/>
  <c r="CA490" i="2"/>
  <c r="BG490" i="2"/>
  <c r="AD490" i="2"/>
  <c r="U490" i="2" s="1"/>
  <c r="M490" i="2"/>
  <c r="G490" i="2"/>
  <c r="CC489" i="2"/>
  <c r="CA489" i="2"/>
  <c r="BG489" i="2"/>
  <c r="AD489" i="2"/>
  <c r="U489" i="2" s="1"/>
  <c r="M489" i="2"/>
  <c r="G489" i="2"/>
  <c r="CC488" i="2"/>
  <c r="CA488" i="2"/>
  <c r="BG488" i="2"/>
  <c r="AD488" i="2"/>
  <c r="U488" i="2" s="1"/>
  <c r="M488" i="2"/>
  <c r="G488" i="2"/>
  <c r="CC487" i="2"/>
  <c r="CA487" i="2"/>
  <c r="BG487" i="2"/>
  <c r="AD487" i="2"/>
  <c r="U487" i="2" s="1"/>
  <c r="M487" i="2"/>
  <c r="G487" i="2"/>
  <c r="CC486" i="2"/>
  <c r="CA486" i="2"/>
  <c r="BG486" i="2"/>
  <c r="AD486" i="2"/>
  <c r="U486" i="2" s="1"/>
  <c r="M486" i="2"/>
  <c r="G486" i="2"/>
  <c r="CC485" i="2"/>
  <c r="CA485" i="2"/>
  <c r="BG485" i="2"/>
  <c r="AD485" i="2"/>
  <c r="M485" i="2"/>
  <c r="G485" i="2"/>
  <c r="CC484" i="2"/>
  <c r="CA484" i="2"/>
  <c r="BJ484" i="2"/>
  <c r="BI484" i="2"/>
  <c r="BH484" i="2"/>
  <c r="BF484" i="2"/>
  <c r="BE484" i="2"/>
  <c r="BD484" i="2"/>
  <c r="BC484" i="2"/>
  <c r="BB484" i="2"/>
  <c r="BA484" i="2"/>
  <c r="AZ484" i="2"/>
  <c r="AY484" i="2"/>
  <c r="AX484" i="2"/>
  <c r="AW484" i="2"/>
  <c r="AV484" i="2"/>
  <c r="AU484" i="2"/>
  <c r="AT484" i="2"/>
  <c r="AS484" i="2"/>
  <c r="AR484" i="2"/>
  <c r="AQ484" i="2"/>
  <c r="AP484" i="2"/>
  <c r="AO484" i="2"/>
  <c r="AN484" i="2"/>
  <c r="AM484" i="2"/>
  <c r="AL484" i="2"/>
  <c r="AK484" i="2"/>
  <c r="AJ484" i="2"/>
  <c r="AI484" i="2"/>
  <c r="AH484" i="2"/>
  <c r="AG484" i="2"/>
  <c r="AF484" i="2"/>
  <c r="AE484" i="2"/>
  <c r="AC484" i="2"/>
  <c r="AB484" i="2"/>
  <c r="AA484" i="2"/>
  <c r="Z484" i="2"/>
  <c r="Y484" i="2"/>
  <c r="X484" i="2"/>
  <c r="W484" i="2"/>
  <c r="V484" i="2"/>
  <c r="T484" i="2"/>
  <c r="S484" i="2"/>
  <c r="R484" i="2"/>
  <c r="Q484" i="2"/>
  <c r="P484" i="2"/>
  <c r="O484" i="2"/>
  <c r="N484" i="2"/>
  <c r="L484" i="2"/>
  <c r="K484" i="2"/>
  <c r="J484" i="2"/>
  <c r="I484" i="2"/>
  <c r="H484" i="2"/>
  <c r="D484" i="2"/>
  <c r="CC483" i="2"/>
  <c r="CA483" i="2"/>
  <c r="CC482" i="2"/>
  <c r="CA482" i="2"/>
  <c r="CC481" i="2"/>
  <c r="CA481" i="2"/>
  <c r="CC480" i="2"/>
  <c r="CA480" i="2"/>
  <c r="CC479" i="2"/>
  <c r="CA479" i="2"/>
  <c r="CC478" i="2"/>
  <c r="CA478" i="2"/>
  <c r="CC477" i="2"/>
  <c r="CA477" i="2"/>
  <c r="CC476" i="2"/>
  <c r="CA476" i="2"/>
  <c r="BG476" i="2"/>
  <c r="AD476" i="2"/>
  <c r="U476" i="2" s="1"/>
  <c r="M476" i="2"/>
  <c r="G476" i="2"/>
  <c r="CC475" i="2"/>
  <c r="CA475" i="2"/>
  <c r="BG475" i="2"/>
  <c r="AD475" i="2"/>
  <c r="U475" i="2" s="1"/>
  <c r="M475" i="2"/>
  <c r="G475" i="2"/>
  <c r="CC474" i="2"/>
  <c r="CA474" i="2"/>
  <c r="BG474" i="2"/>
  <c r="AD474" i="2"/>
  <c r="U474" i="2" s="1"/>
  <c r="M474" i="2"/>
  <c r="G474" i="2"/>
  <c r="CC473" i="2"/>
  <c r="CA473" i="2"/>
  <c r="BG473" i="2"/>
  <c r="AD473" i="2"/>
  <c r="U473" i="2" s="1"/>
  <c r="M473" i="2"/>
  <c r="G473" i="2"/>
  <c r="CC472" i="2"/>
  <c r="CA472" i="2"/>
  <c r="BG472" i="2"/>
  <c r="AD472" i="2"/>
  <c r="U472" i="2" s="1"/>
  <c r="M472" i="2"/>
  <c r="G472" i="2"/>
  <c r="CC471" i="2"/>
  <c r="CA471" i="2"/>
  <c r="BG471" i="2"/>
  <c r="AD471" i="2"/>
  <c r="U471" i="2" s="1"/>
  <c r="M471" i="2"/>
  <c r="G471" i="2"/>
  <c r="CC470" i="2"/>
  <c r="CA470" i="2"/>
  <c r="BG470" i="2"/>
  <c r="AD470" i="2"/>
  <c r="U470" i="2" s="1"/>
  <c r="M470" i="2"/>
  <c r="G470" i="2"/>
  <c r="CC469" i="2"/>
  <c r="CA469" i="2"/>
  <c r="BG469" i="2"/>
  <c r="AD469" i="2"/>
  <c r="U469" i="2" s="1"/>
  <c r="M469" i="2"/>
  <c r="G469" i="2"/>
  <c r="CC468" i="2"/>
  <c r="CA468" i="2"/>
  <c r="BG468" i="2"/>
  <c r="AD468" i="2"/>
  <c r="U468" i="2" s="1"/>
  <c r="M468" i="2"/>
  <c r="G468" i="2"/>
  <c r="CC467" i="2"/>
  <c r="CA467" i="2"/>
  <c r="BG467" i="2"/>
  <c r="AD467" i="2"/>
  <c r="U467" i="2" s="1"/>
  <c r="M467" i="2"/>
  <c r="G467" i="2"/>
  <c r="CC466" i="2"/>
  <c r="CA466" i="2"/>
  <c r="BG466" i="2"/>
  <c r="AD466" i="2"/>
  <c r="U466" i="2" s="1"/>
  <c r="M466" i="2"/>
  <c r="G466" i="2"/>
  <c r="CC465" i="2"/>
  <c r="CA465" i="2"/>
  <c r="BG465" i="2"/>
  <c r="AD465" i="2"/>
  <c r="U465" i="2" s="1"/>
  <c r="M465" i="2"/>
  <c r="G465" i="2"/>
  <c r="CC464" i="2"/>
  <c r="CA464" i="2"/>
  <c r="BG464" i="2"/>
  <c r="AD464" i="2"/>
  <c r="M464" i="2"/>
  <c r="G464" i="2"/>
  <c r="CC463" i="2"/>
  <c r="CA463" i="2"/>
  <c r="BJ463" i="2"/>
  <c r="BI463" i="2"/>
  <c r="BH463" i="2"/>
  <c r="BF463" i="2"/>
  <c r="BE463" i="2"/>
  <c r="BD463" i="2"/>
  <c r="BC463" i="2"/>
  <c r="BB463" i="2"/>
  <c r="BA463" i="2"/>
  <c r="AZ463" i="2"/>
  <c r="AY463" i="2"/>
  <c r="AX463" i="2"/>
  <c r="AW463" i="2"/>
  <c r="AV463" i="2"/>
  <c r="AU463" i="2"/>
  <c r="AT463" i="2"/>
  <c r="AS463" i="2"/>
  <c r="AR463" i="2"/>
  <c r="AQ463" i="2"/>
  <c r="AP463" i="2"/>
  <c r="AO463" i="2"/>
  <c r="AN463" i="2"/>
  <c r="AM463" i="2"/>
  <c r="AL463" i="2"/>
  <c r="AK463" i="2"/>
  <c r="AJ463" i="2"/>
  <c r="AI463" i="2"/>
  <c r="AH463" i="2"/>
  <c r="AG463" i="2"/>
  <c r="AF463" i="2"/>
  <c r="AE463" i="2"/>
  <c r="AC463" i="2"/>
  <c r="AB463" i="2"/>
  <c r="AA463" i="2"/>
  <c r="Z463" i="2"/>
  <c r="Y463" i="2"/>
  <c r="X463" i="2"/>
  <c r="W463" i="2"/>
  <c r="V463" i="2"/>
  <c r="T463" i="2"/>
  <c r="S463" i="2"/>
  <c r="R463" i="2"/>
  <c r="Q463" i="2"/>
  <c r="P463" i="2"/>
  <c r="O463" i="2"/>
  <c r="N463" i="2"/>
  <c r="L463" i="2"/>
  <c r="K463" i="2"/>
  <c r="J463" i="2"/>
  <c r="I463" i="2"/>
  <c r="H463" i="2"/>
  <c r="D463" i="2"/>
  <c r="CC462" i="2"/>
  <c r="CA462" i="2"/>
  <c r="BG462" i="2"/>
  <c r="AD462" i="2"/>
  <c r="U462" i="2" s="1"/>
  <c r="M462" i="2"/>
  <c r="G462" i="2"/>
  <c r="CC461" i="2"/>
  <c r="CA461" i="2"/>
  <c r="BG461" i="2"/>
  <c r="AD461" i="2"/>
  <c r="U461" i="2" s="1"/>
  <c r="M461" i="2"/>
  <c r="G461" i="2"/>
  <c r="CC460" i="2"/>
  <c r="CA460" i="2"/>
  <c r="BG460" i="2"/>
  <c r="AD460" i="2"/>
  <c r="U460" i="2" s="1"/>
  <c r="M460" i="2"/>
  <c r="G460" i="2"/>
  <c r="CC459" i="2"/>
  <c r="CA459" i="2"/>
  <c r="BG459" i="2"/>
  <c r="AD459" i="2"/>
  <c r="U459" i="2" s="1"/>
  <c r="M459" i="2"/>
  <c r="G459" i="2"/>
  <c r="CC458" i="2"/>
  <c r="CA458" i="2"/>
  <c r="BG458" i="2"/>
  <c r="AD458" i="2"/>
  <c r="U458" i="2" s="1"/>
  <c r="M458" i="2"/>
  <c r="G458" i="2"/>
  <c r="CC457" i="2"/>
  <c r="CA457" i="2"/>
  <c r="BG457" i="2"/>
  <c r="AD457" i="2"/>
  <c r="U457" i="2" s="1"/>
  <c r="M457" i="2"/>
  <c r="G457" i="2"/>
  <c r="CC456" i="2"/>
  <c r="CA456" i="2"/>
  <c r="BG456" i="2"/>
  <c r="AD456" i="2"/>
  <c r="U456" i="2" s="1"/>
  <c r="M456" i="2"/>
  <c r="G456" i="2"/>
  <c r="CC455" i="2"/>
  <c r="CA455" i="2"/>
  <c r="BG455" i="2"/>
  <c r="AD455" i="2"/>
  <c r="U455" i="2" s="1"/>
  <c r="M455" i="2"/>
  <c r="G455" i="2"/>
  <c r="CC454" i="2"/>
  <c r="CA454" i="2"/>
  <c r="BG454" i="2"/>
  <c r="AD454" i="2"/>
  <c r="U454" i="2" s="1"/>
  <c r="M454" i="2"/>
  <c r="G454" i="2"/>
  <c r="CC453" i="2"/>
  <c r="CA453" i="2"/>
  <c r="BG453" i="2"/>
  <c r="AD453" i="2"/>
  <c r="U453" i="2" s="1"/>
  <c r="M453" i="2"/>
  <c r="G453" i="2"/>
  <c r="CC452" i="2"/>
  <c r="CA452" i="2"/>
  <c r="BJ452" i="2"/>
  <c r="BI452" i="2"/>
  <c r="BH452" i="2"/>
  <c r="BF452" i="2"/>
  <c r="BE452" i="2"/>
  <c r="BD452" i="2"/>
  <c r="BC452" i="2"/>
  <c r="BB452" i="2"/>
  <c r="BA452" i="2"/>
  <c r="AZ452" i="2"/>
  <c r="AY452" i="2"/>
  <c r="AX452" i="2"/>
  <c r="AW452" i="2"/>
  <c r="AV452" i="2"/>
  <c r="AU452" i="2"/>
  <c r="AT452" i="2"/>
  <c r="AS452" i="2"/>
  <c r="AR452" i="2"/>
  <c r="AQ452" i="2"/>
  <c r="AP452" i="2"/>
  <c r="AO452" i="2"/>
  <c r="AN452" i="2"/>
  <c r="AM452" i="2"/>
  <c r="AL452" i="2"/>
  <c r="AK452" i="2"/>
  <c r="AJ452" i="2"/>
  <c r="AI452" i="2"/>
  <c r="AH452" i="2"/>
  <c r="AG452" i="2"/>
  <c r="AF452" i="2"/>
  <c r="AE452" i="2"/>
  <c r="AC452" i="2"/>
  <c r="AB452" i="2"/>
  <c r="AA452" i="2"/>
  <c r="Z452" i="2"/>
  <c r="Y452" i="2"/>
  <c r="X452" i="2"/>
  <c r="W452" i="2"/>
  <c r="V452" i="2"/>
  <c r="T452" i="2"/>
  <c r="S452" i="2"/>
  <c r="R452" i="2"/>
  <c r="Q452" i="2"/>
  <c r="P452" i="2"/>
  <c r="O452" i="2"/>
  <c r="N452" i="2"/>
  <c r="L452" i="2"/>
  <c r="K452" i="2"/>
  <c r="J452" i="2"/>
  <c r="I452" i="2"/>
  <c r="H452" i="2"/>
  <c r="D452" i="2"/>
  <c r="CC451" i="2"/>
  <c r="CA451" i="2"/>
  <c r="BG451" i="2"/>
  <c r="AD451" i="2"/>
  <c r="U451" i="2" s="1"/>
  <c r="M451" i="2"/>
  <c r="G451" i="2"/>
  <c r="CC450" i="2"/>
  <c r="CA450" i="2"/>
  <c r="BG450" i="2"/>
  <c r="AD450" i="2"/>
  <c r="U450" i="2" s="1"/>
  <c r="M450" i="2"/>
  <c r="G450" i="2"/>
  <c r="CC449" i="2"/>
  <c r="CA449" i="2"/>
  <c r="BG449" i="2"/>
  <c r="AD449" i="2"/>
  <c r="U449" i="2" s="1"/>
  <c r="M449" i="2"/>
  <c r="G449" i="2"/>
  <c r="CC448" i="2"/>
  <c r="CA448" i="2"/>
  <c r="BG448" i="2"/>
  <c r="AD448" i="2"/>
  <c r="U448" i="2" s="1"/>
  <c r="M448" i="2"/>
  <c r="G448" i="2"/>
  <c r="CC447" i="2"/>
  <c r="CA447" i="2"/>
  <c r="BG447" i="2"/>
  <c r="AD447" i="2"/>
  <c r="U447" i="2" s="1"/>
  <c r="M447" i="2"/>
  <c r="G447" i="2"/>
  <c r="CC446" i="2"/>
  <c r="CA446" i="2"/>
  <c r="BJ446" i="2"/>
  <c r="BI446" i="2"/>
  <c r="BH446" i="2"/>
  <c r="BF446" i="2"/>
  <c r="BE446" i="2"/>
  <c r="BD446" i="2"/>
  <c r="BC446" i="2"/>
  <c r="BB446" i="2"/>
  <c r="BA446" i="2"/>
  <c r="AZ446" i="2"/>
  <c r="AY446" i="2"/>
  <c r="AX446" i="2"/>
  <c r="AW446" i="2"/>
  <c r="AV446" i="2"/>
  <c r="AU446" i="2"/>
  <c r="AT446" i="2"/>
  <c r="AS446" i="2"/>
  <c r="AR446" i="2"/>
  <c r="AQ446" i="2"/>
  <c r="AP446" i="2"/>
  <c r="AO446" i="2"/>
  <c r="AN446" i="2"/>
  <c r="AM446" i="2"/>
  <c r="AL446" i="2"/>
  <c r="AK446" i="2"/>
  <c r="AJ446" i="2"/>
  <c r="AI446" i="2"/>
  <c r="AH446" i="2"/>
  <c r="AG446" i="2"/>
  <c r="AF446" i="2"/>
  <c r="AE446" i="2"/>
  <c r="AC446" i="2"/>
  <c r="AB446" i="2"/>
  <c r="AA446" i="2"/>
  <c r="Z446" i="2"/>
  <c r="Y446" i="2"/>
  <c r="X446" i="2"/>
  <c r="W446" i="2"/>
  <c r="V446" i="2"/>
  <c r="T446" i="2"/>
  <c r="S446" i="2"/>
  <c r="R446" i="2"/>
  <c r="Q446" i="2"/>
  <c r="P446" i="2"/>
  <c r="O446" i="2"/>
  <c r="N446" i="2"/>
  <c r="L446" i="2"/>
  <c r="K446" i="2"/>
  <c r="J446" i="2"/>
  <c r="I446" i="2"/>
  <c r="H446" i="2"/>
  <c r="D446" i="2"/>
  <c r="CC445" i="2"/>
  <c r="CA445" i="2"/>
  <c r="BG445" i="2"/>
  <c r="AD445" i="2"/>
  <c r="U445" i="2" s="1"/>
  <c r="M445" i="2"/>
  <c r="G445" i="2"/>
  <c r="CC444" i="2"/>
  <c r="CA444" i="2"/>
  <c r="BG444" i="2"/>
  <c r="AD444" i="2"/>
  <c r="U444" i="2" s="1"/>
  <c r="M444" i="2"/>
  <c r="G444" i="2"/>
  <c r="CC443" i="2"/>
  <c r="CA443" i="2"/>
  <c r="BG443" i="2"/>
  <c r="AD443" i="2"/>
  <c r="U443" i="2" s="1"/>
  <c r="M443" i="2"/>
  <c r="G443" i="2"/>
  <c r="CC442" i="2"/>
  <c r="CA442" i="2"/>
  <c r="BG442" i="2"/>
  <c r="AD442" i="2"/>
  <c r="U442" i="2" s="1"/>
  <c r="M442" i="2"/>
  <c r="G442" i="2"/>
  <c r="CC441" i="2"/>
  <c r="CA441" i="2"/>
  <c r="BG441" i="2"/>
  <c r="AD441" i="2"/>
  <c r="U441" i="2" s="1"/>
  <c r="M441" i="2"/>
  <c r="G441" i="2"/>
  <c r="CC440" i="2"/>
  <c r="CA440" i="2"/>
  <c r="BG440" i="2"/>
  <c r="AD440" i="2"/>
  <c r="U440" i="2" s="1"/>
  <c r="M440" i="2"/>
  <c r="G440" i="2"/>
  <c r="CC439" i="2"/>
  <c r="CA439" i="2"/>
  <c r="BG439" i="2"/>
  <c r="AD439" i="2"/>
  <c r="U439" i="2" s="1"/>
  <c r="M439" i="2"/>
  <c r="G439" i="2"/>
  <c r="CC438" i="2"/>
  <c r="CA438" i="2"/>
  <c r="BG438" i="2"/>
  <c r="AD438" i="2"/>
  <c r="M438" i="2"/>
  <c r="G438" i="2"/>
  <c r="CC437" i="2"/>
  <c r="CA437" i="2"/>
  <c r="BJ437" i="2"/>
  <c r="BI437" i="2"/>
  <c r="BH437" i="2"/>
  <c r="BF437" i="2"/>
  <c r="BE437" i="2"/>
  <c r="BD437" i="2"/>
  <c r="BC437" i="2"/>
  <c r="BB437" i="2"/>
  <c r="BA437" i="2"/>
  <c r="AZ437" i="2"/>
  <c r="AY437" i="2"/>
  <c r="AX437" i="2"/>
  <c r="AW437" i="2"/>
  <c r="AV437" i="2"/>
  <c r="AU437" i="2"/>
  <c r="AT437" i="2"/>
  <c r="AS437" i="2"/>
  <c r="AR437" i="2"/>
  <c r="AQ437" i="2"/>
  <c r="AP437" i="2"/>
  <c r="AO437" i="2"/>
  <c r="AN437" i="2"/>
  <c r="AM437" i="2"/>
  <c r="AL437" i="2"/>
  <c r="AK437" i="2"/>
  <c r="AJ437" i="2"/>
  <c r="AI437" i="2"/>
  <c r="AH437" i="2"/>
  <c r="AG437" i="2"/>
  <c r="AF437" i="2"/>
  <c r="AE437" i="2"/>
  <c r="AC437" i="2"/>
  <c r="AB437" i="2"/>
  <c r="AA437" i="2"/>
  <c r="Z437" i="2"/>
  <c r="Y437" i="2"/>
  <c r="X437" i="2"/>
  <c r="W437" i="2"/>
  <c r="V437" i="2"/>
  <c r="T437" i="2"/>
  <c r="S437" i="2"/>
  <c r="R437" i="2"/>
  <c r="Q437" i="2"/>
  <c r="P437" i="2"/>
  <c r="O437" i="2"/>
  <c r="N437" i="2"/>
  <c r="L437" i="2"/>
  <c r="K437" i="2"/>
  <c r="J437" i="2"/>
  <c r="I437" i="2"/>
  <c r="H437" i="2"/>
  <c r="D437" i="2"/>
  <c r="CC436" i="2"/>
  <c r="CA436" i="2"/>
  <c r="BG436" i="2"/>
  <c r="AD436" i="2"/>
  <c r="U436" i="2" s="1"/>
  <c r="M436" i="2"/>
  <c r="G436" i="2"/>
  <c r="CC435" i="2"/>
  <c r="CA435" i="2"/>
  <c r="U435" i="2"/>
  <c r="C435" i="2"/>
  <c r="CC434" i="2"/>
  <c r="CA434" i="2"/>
  <c r="BG434" i="2"/>
  <c r="AD434" i="2"/>
  <c r="U434" i="2" s="1"/>
  <c r="M434" i="2"/>
  <c r="G434" i="2"/>
  <c r="CC433" i="2"/>
  <c r="CA433" i="2"/>
  <c r="BG433" i="2"/>
  <c r="AD433" i="2"/>
  <c r="U433" i="2" s="1"/>
  <c r="M433" i="2"/>
  <c r="G433" i="2"/>
  <c r="CC432" i="2"/>
  <c r="CA432" i="2"/>
  <c r="BG432" i="2"/>
  <c r="AD432" i="2"/>
  <c r="U432" i="2" s="1"/>
  <c r="M432" i="2"/>
  <c r="G432" i="2"/>
  <c r="CC431" i="2"/>
  <c r="CA431" i="2"/>
  <c r="BG431" i="2"/>
  <c r="AD431" i="2"/>
  <c r="U431" i="2" s="1"/>
  <c r="M431" i="2"/>
  <c r="G431" i="2"/>
  <c r="CC430" i="2"/>
  <c r="CA430" i="2"/>
  <c r="BG430" i="2"/>
  <c r="AD430" i="2"/>
  <c r="U430" i="2" s="1"/>
  <c r="M430" i="2"/>
  <c r="G430" i="2"/>
  <c r="CC429" i="2"/>
  <c r="CA429" i="2"/>
  <c r="BG429" i="2"/>
  <c r="AD429" i="2"/>
  <c r="U429" i="2" s="1"/>
  <c r="M429" i="2"/>
  <c r="G429" i="2"/>
  <c r="CC428" i="2"/>
  <c r="CA428" i="2"/>
  <c r="BG428" i="2"/>
  <c r="AD428" i="2"/>
  <c r="U428" i="2" s="1"/>
  <c r="M428" i="2"/>
  <c r="G428" i="2"/>
  <c r="CC427" i="2"/>
  <c r="CA427" i="2"/>
  <c r="BG427" i="2"/>
  <c r="AD427" i="2"/>
  <c r="U427" i="2" s="1"/>
  <c r="M427" i="2"/>
  <c r="G427" i="2"/>
  <c r="CC426" i="2"/>
  <c r="CA426" i="2"/>
  <c r="BG426" i="2"/>
  <c r="AD426" i="2"/>
  <c r="U426" i="2" s="1"/>
  <c r="M426" i="2"/>
  <c r="G426" i="2"/>
  <c r="CC425" i="2"/>
  <c r="CA425" i="2"/>
  <c r="BG425" i="2"/>
  <c r="AD425" i="2"/>
  <c r="M425" i="2"/>
  <c r="G425" i="2"/>
  <c r="CC424" i="2"/>
  <c r="CA424" i="2"/>
  <c r="BJ424" i="2"/>
  <c r="BI424" i="2"/>
  <c r="BH424" i="2"/>
  <c r="BF424" i="2"/>
  <c r="BE424" i="2"/>
  <c r="BD424" i="2"/>
  <c r="BC424" i="2"/>
  <c r="BB424" i="2"/>
  <c r="BA424" i="2"/>
  <c r="AZ424" i="2"/>
  <c r="AY424" i="2"/>
  <c r="AX424" i="2"/>
  <c r="AW424" i="2"/>
  <c r="AV424" i="2"/>
  <c r="AU424" i="2"/>
  <c r="AT424" i="2"/>
  <c r="AS424" i="2"/>
  <c r="AR424" i="2"/>
  <c r="AQ424" i="2"/>
  <c r="AP424" i="2"/>
  <c r="AO424" i="2"/>
  <c r="AN424" i="2"/>
  <c r="AM424" i="2"/>
  <c r="AL424" i="2"/>
  <c r="AK424" i="2"/>
  <c r="AJ424" i="2"/>
  <c r="AI424" i="2"/>
  <c r="AH424" i="2"/>
  <c r="AG424" i="2"/>
  <c r="AF424" i="2"/>
  <c r="AE424" i="2"/>
  <c r="AC424" i="2"/>
  <c r="AB424" i="2"/>
  <c r="AA424" i="2"/>
  <c r="Z424" i="2"/>
  <c r="Y424" i="2"/>
  <c r="X424" i="2"/>
  <c r="W424" i="2"/>
  <c r="V424" i="2"/>
  <c r="T424" i="2"/>
  <c r="S424" i="2"/>
  <c r="R424" i="2"/>
  <c r="Q424" i="2"/>
  <c r="P424" i="2"/>
  <c r="O424" i="2"/>
  <c r="N424" i="2"/>
  <c r="L424" i="2"/>
  <c r="K424" i="2"/>
  <c r="J424" i="2"/>
  <c r="I424" i="2"/>
  <c r="H424" i="2"/>
  <c r="D424" i="2"/>
  <c r="CC423" i="2"/>
  <c r="CA423" i="2"/>
  <c r="CC422" i="2"/>
  <c r="CA422" i="2"/>
  <c r="BG422" i="2"/>
  <c r="AD422" i="2"/>
  <c r="U422" i="2" s="1"/>
  <c r="M422" i="2"/>
  <c r="G422" i="2"/>
  <c r="CC421" i="2"/>
  <c r="CA421" i="2"/>
  <c r="BG421" i="2"/>
  <c r="AD421" i="2"/>
  <c r="M421" i="2"/>
  <c r="G421" i="2"/>
  <c r="CC420" i="2"/>
  <c r="CA420" i="2"/>
  <c r="BJ420" i="2"/>
  <c r="BI420" i="2"/>
  <c r="BH420" i="2"/>
  <c r="BF420" i="2"/>
  <c r="BE420" i="2"/>
  <c r="BD420" i="2"/>
  <c r="BC420" i="2"/>
  <c r="BB420" i="2"/>
  <c r="BA420" i="2"/>
  <c r="AZ420" i="2"/>
  <c r="AY420" i="2"/>
  <c r="AX420" i="2"/>
  <c r="AW420" i="2"/>
  <c r="AV420" i="2"/>
  <c r="AU420" i="2"/>
  <c r="AT420" i="2"/>
  <c r="AS420" i="2"/>
  <c r="AR420" i="2"/>
  <c r="AQ420" i="2"/>
  <c r="AP420" i="2"/>
  <c r="AO420" i="2"/>
  <c r="AN420" i="2"/>
  <c r="AM420" i="2"/>
  <c r="AL420" i="2"/>
  <c r="AK420" i="2"/>
  <c r="AJ420" i="2"/>
  <c r="AI420" i="2"/>
  <c r="AH420" i="2"/>
  <c r="AG420" i="2"/>
  <c r="AF420" i="2"/>
  <c r="AE420" i="2"/>
  <c r="AC420" i="2"/>
  <c r="AB420" i="2"/>
  <c r="AA420" i="2"/>
  <c r="Z420" i="2"/>
  <c r="Y420" i="2"/>
  <c r="X420" i="2"/>
  <c r="W420" i="2"/>
  <c r="V420" i="2"/>
  <c r="T420" i="2"/>
  <c r="S420" i="2"/>
  <c r="R420" i="2"/>
  <c r="Q420" i="2"/>
  <c r="P420" i="2"/>
  <c r="O420" i="2"/>
  <c r="N420" i="2"/>
  <c r="L420" i="2"/>
  <c r="K420" i="2"/>
  <c r="J420" i="2"/>
  <c r="I420" i="2"/>
  <c r="H420" i="2"/>
  <c r="D420" i="2"/>
  <c r="CC419" i="2"/>
  <c r="CA419" i="2"/>
  <c r="BG419" i="2"/>
  <c r="AD419" i="2"/>
  <c r="U419" i="2" s="1"/>
  <c r="M419" i="2"/>
  <c r="G419" i="2"/>
  <c r="CC418" i="2"/>
  <c r="CA418" i="2"/>
  <c r="BG418" i="2"/>
  <c r="AD418" i="2"/>
  <c r="U418" i="2" s="1"/>
  <c r="M418" i="2"/>
  <c r="G418" i="2"/>
  <c r="CC417" i="2"/>
  <c r="CA417" i="2"/>
  <c r="BG417" i="2"/>
  <c r="AD417" i="2"/>
  <c r="M417" i="2"/>
  <c r="G417" i="2"/>
  <c r="CC416" i="2"/>
  <c r="CA416" i="2"/>
  <c r="BG416" i="2"/>
  <c r="AD416" i="2"/>
  <c r="U416" i="2" s="1"/>
  <c r="M416" i="2"/>
  <c r="G416" i="2"/>
  <c r="CC415" i="2"/>
  <c r="CA415" i="2"/>
  <c r="BJ415" i="2"/>
  <c r="BI415" i="2"/>
  <c r="BH415" i="2"/>
  <c r="BF415" i="2"/>
  <c r="BE415" i="2"/>
  <c r="BD415" i="2"/>
  <c r="BC415" i="2"/>
  <c r="BB415" i="2"/>
  <c r="BA415" i="2"/>
  <c r="AZ415" i="2"/>
  <c r="AY415" i="2"/>
  <c r="AX415" i="2"/>
  <c r="AW415" i="2"/>
  <c r="AV415" i="2"/>
  <c r="AU415" i="2"/>
  <c r="AT415" i="2"/>
  <c r="AS415" i="2"/>
  <c r="AR415" i="2"/>
  <c r="AQ415" i="2"/>
  <c r="AP415" i="2"/>
  <c r="AO415" i="2"/>
  <c r="AN415" i="2"/>
  <c r="AM415" i="2"/>
  <c r="AL415" i="2"/>
  <c r="AK415" i="2"/>
  <c r="AJ415" i="2"/>
  <c r="AI415" i="2"/>
  <c r="AH415" i="2"/>
  <c r="AG415" i="2"/>
  <c r="AF415" i="2"/>
  <c r="AE415" i="2"/>
  <c r="AC415" i="2"/>
  <c r="AB415" i="2"/>
  <c r="AA415" i="2"/>
  <c r="Z415" i="2"/>
  <c r="Y415" i="2"/>
  <c r="X415" i="2"/>
  <c r="W415" i="2"/>
  <c r="V415" i="2"/>
  <c r="T415" i="2"/>
  <c r="S415" i="2"/>
  <c r="R415" i="2"/>
  <c r="Q415" i="2"/>
  <c r="P415" i="2"/>
  <c r="O415" i="2"/>
  <c r="N415" i="2"/>
  <c r="L415" i="2"/>
  <c r="K415" i="2"/>
  <c r="J415" i="2"/>
  <c r="I415" i="2"/>
  <c r="H415" i="2"/>
  <c r="D415" i="2"/>
  <c r="CC414" i="2"/>
  <c r="CA414" i="2"/>
  <c r="BG414" i="2"/>
  <c r="AD414" i="2"/>
  <c r="U414" i="2" s="1"/>
  <c r="M414" i="2"/>
  <c r="G414" i="2"/>
  <c r="CC413" i="2"/>
  <c r="CA413" i="2"/>
  <c r="BG413" i="2"/>
  <c r="AD413" i="2"/>
  <c r="U413" i="2" s="1"/>
  <c r="M413" i="2"/>
  <c r="G413" i="2"/>
  <c r="CC412" i="2"/>
  <c r="CA412" i="2"/>
  <c r="BG412" i="2"/>
  <c r="AD412" i="2"/>
  <c r="U412" i="2" s="1"/>
  <c r="M412" i="2"/>
  <c r="G412" i="2"/>
  <c r="CC411" i="2"/>
  <c r="CA411" i="2"/>
  <c r="BG411" i="2"/>
  <c r="AD411" i="2"/>
  <c r="M411" i="2"/>
  <c r="G411" i="2"/>
  <c r="CC410" i="2"/>
  <c r="CA410" i="2"/>
  <c r="BJ410" i="2"/>
  <c r="BI410" i="2"/>
  <c r="BH410" i="2"/>
  <c r="BF410" i="2"/>
  <c r="BE410" i="2"/>
  <c r="BD410" i="2"/>
  <c r="BC410" i="2"/>
  <c r="BB410" i="2"/>
  <c r="BA410" i="2"/>
  <c r="AZ410" i="2"/>
  <c r="AY410" i="2"/>
  <c r="AX410" i="2"/>
  <c r="AW410" i="2"/>
  <c r="AV410" i="2"/>
  <c r="AU410" i="2"/>
  <c r="AT410" i="2"/>
  <c r="AS410" i="2"/>
  <c r="AR410" i="2"/>
  <c r="AQ410" i="2"/>
  <c r="AP410" i="2"/>
  <c r="AO410" i="2"/>
  <c r="AN410" i="2"/>
  <c r="AM410" i="2"/>
  <c r="AL410" i="2"/>
  <c r="AK410" i="2"/>
  <c r="AJ410" i="2"/>
  <c r="AI410" i="2"/>
  <c r="AH410" i="2"/>
  <c r="AG410" i="2"/>
  <c r="AF410" i="2"/>
  <c r="AE410" i="2"/>
  <c r="AC410" i="2"/>
  <c r="AB410" i="2"/>
  <c r="AA410" i="2"/>
  <c r="Z410" i="2"/>
  <c r="Y410" i="2"/>
  <c r="X410" i="2"/>
  <c r="W410" i="2"/>
  <c r="V410" i="2"/>
  <c r="T410" i="2"/>
  <c r="S410" i="2"/>
  <c r="R410" i="2"/>
  <c r="Q410" i="2"/>
  <c r="P410" i="2"/>
  <c r="O410" i="2"/>
  <c r="N410" i="2"/>
  <c r="L410" i="2"/>
  <c r="K410" i="2"/>
  <c r="J410" i="2"/>
  <c r="I410" i="2"/>
  <c r="H410" i="2"/>
  <c r="D410" i="2"/>
  <c r="CC409" i="2"/>
  <c r="CA409" i="2"/>
  <c r="BG409" i="2"/>
  <c r="AD409" i="2"/>
  <c r="U409" i="2" s="1"/>
  <c r="M409" i="2"/>
  <c r="G409" i="2"/>
  <c r="CC408" i="2"/>
  <c r="CA408" i="2"/>
  <c r="BG408" i="2"/>
  <c r="AD408" i="2"/>
  <c r="U408" i="2" s="1"/>
  <c r="M408" i="2"/>
  <c r="G408" i="2"/>
  <c r="CC407" i="2"/>
  <c r="CA407" i="2"/>
  <c r="BG407" i="2"/>
  <c r="AD407" i="2"/>
  <c r="U407" i="2" s="1"/>
  <c r="M407" i="2"/>
  <c r="G407" i="2"/>
  <c r="CC406" i="2"/>
  <c r="CA406" i="2"/>
  <c r="BG406" i="2"/>
  <c r="AD406" i="2"/>
  <c r="U406" i="2" s="1"/>
  <c r="M406" i="2"/>
  <c r="G406" i="2"/>
  <c r="CC405" i="2"/>
  <c r="CA405" i="2"/>
  <c r="BG405" i="2"/>
  <c r="AD405" i="2"/>
  <c r="U405" i="2" s="1"/>
  <c r="M405" i="2"/>
  <c r="G405" i="2"/>
  <c r="CC404" i="2"/>
  <c r="CA404" i="2"/>
  <c r="BG404" i="2"/>
  <c r="AD404" i="2"/>
  <c r="U404" i="2" s="1"/>
  <c r="M404" i="2"/>
  <c r="G404" i="2"/>
  <c r="CC403" i="2"/>
  <c r="CA403" i="2"/>
  <c r="BG403" i="2"/>
  <c r="AD403" i="2"/>
  <c r="U403" i="2" s="1"/>
  <c r="M403" i="2"/>
  <c r="G403" i="2"/>
  <c r="CC402" i="2"/>
  <c r="CA402" i="2"/>
  <c r="BG402" i="2"/>
  <c r="AD402" i="2"/>
  <c r="U402" i="2" s="1"/>
  <c r="M402" i="2"/>
  <c r="G402" i="2"/>
  <c r="CC401" i="2"/>
  <c r="CA401" i="2"/>
  <c r="BG401" i="2"/>
  <c r="AD401" i="2"/>
  <c r="U401" i="2" s="1"/>
  <c r="M401" i="2"/>
  <c r="G401" i="2"/>
  <c r="CC400" i="2"/>
  <c r="CA400" i="2"/>
  <c r="BG400" i="2"/>
  <c r="AD400" i="2"/>
  <c r="U400" i="2" s="1"/>
  <c r="M400" i="2"/>
  <c r="G400" i="2"/>
  <c r="CC399" i="2"/>
  <c r="CA399" i="2"/>
  <c r="BG399" i="2"/>
  <c r="AD399" i="2"/>
  <c r="U399" i="2" s="1"/>
  <c r="M399" i="2"/>
  <c r="G399" i="2"/>
  <c r="CC398" i="2"/>
  <c r="CA398" i="2"/>
  <c r="BG398" i="2"/>
  <c r="AD398" i="2"/>
  <c r="U398" i="2" s="1"/>
  <c r="M398" i="2"/>
  <c r="G398" i="2"/>
  <c r="CC397" i="2"/>
  <c r="CA397" i="2"/>
  <c r="BG397" i="2"/>
  <c r="AD397" i="2"/>
  <c r="U397" i="2" s="1"/>
  <c r="M397" i="2"/>
  <c r="G397" i="2"/>
  <c r="CC396" i="2"/>
  <c r="CA396" i="2"/>
  <c r="BG396" i="2"/>
  <c r="AD396" i="2"/>
  <c r="U396" i="2" s="1"/>
  <c r="M396" i="2"/>
  <c r="G396" i="2"/>
  <c r="CC395" i="2"/>
  <c r="CA395" i="2"/>
  <c r="BG395" i="2"/>
  <c r="AD395" i="2"/>
  <c r="U395" i="2" s="1"/>
  <c r="M395" i="2"/>
  <c r="G395" i="2"/>
  <c r="CC394" i="2"/>
  <c r="CA394" i="2"/>
  <c r="BG394" i="2"/>
  <c r="AD394" i="2"/>
  <c r="U394" i="2" s="1"/>
  <c r="M394" i="2"/>
  <c r="G394" i="2"/>
  <c r="CC393" i="2"/>
  <c r="CA393" i="2"/>
  <c r="BG393" i="2"/>
  <c r="AD393" i="2"/>
  <c r="U393" i="2" s="1"/>
  <c r="M393" i="2"/>
  <c r="G393" i="2"/>
  <c r="CC392" i="2"/>
  <c r="CA392" i="2"/>
  <c r="BG392" i="2"/>
  <c r="AD392" i="2"/>
  <c r="U392" i="2" s="1"/>
  <c r="M392" i="2"/>
  <c r="G392" i="2"/>
  <c r="CC391" i="2"/>
  <c r="CA391" i="2"/>
  <c r="BG391" i="2"/>
  <c r="AD391" i="2"/>
  <c r="U391" i="2" s="1"/>
  <c r="M391" i="2"/>
  <c r="G391" i="2"/>
  <c r="CC390" i="2"/>
  <c r="CA390" i="2"/>
  <c r="BG390" i="2"/>
  <c r="AD390" i="2"/>
  <c r="U390" i="2" s="1"/>
  <c r="M390" i="2"/>
  <c r="G390" i="2"/>
  <c r="CC389" i="2"/>
  <c r="CA389" i="2"/>
  <c r="BG389" i="2"/>
  <c r="AD389" i="2"/>
  <c r="U389" i="2" s="1"/>
  <c r="M389" i="2"/>
  <c r="G389" i="2"/>
  <c r="CC388" i="2"/>
  <c r="CA388" i="2"/>
  <c r="BG388" i="2"/>
  <c r="AD388" i="2"/>
  <c r="U388" i="2" s="1"/>
  <c r="M388" i="2"/>
  <c r="G388" i="2"/>
  <c r="CC387" i="2"/>
  <c r="CA387" i="2"/>
  <c r="BG387" i="2"/>
  <c r="AD387" i="2"/>
  <c r="U387" i="2" s="1"/>
  <c r="M387" i="2"/>
  <c r="G387" i="2"/>
  <c r="CC386" i="2"/>
  <c r="CA386" i="2"/>
  <c r="BG386" i="2"/>
  <c r="AD386" i="2"/>
  <c r="U386" i="2" s="1"/>
  <c r="M386" i="2"/>
  <c r="G386" i="2"/>
  <c r="CC385" i="2"/>
  <c r="CA385" i="2"/>
  <c r="BG385" i="2"/>
  <c r="AD385" i="2"/>
  <c r="U385" i="2" s="1"/>
  <c r="M385" i="2"/>
  <c r="G385" i="2"/>
  <c r="CC384" i="2"/>
  <c r="CA384" i="2"/>
  <c r="BG384" i="2"/>
  <c r="AD384" i="2"/>
  <c r="M384" i="2"/>
  <c r="G384" i="2"/>
  <c r="CC383" i="2"/>
  <c r="CA383" i="2"/>
  <c r="BJ383" i="2"/>
  <c r="BI383" i="2"/>
  <c r="BH383" i="2"/>
  <c r="BF383" i="2"/>
  <c r="BE383" i="2"/>
  <c r="BD383" i="2"/>
  <c r="BC383" i="2"/>
  <c r="BB383" i="2"/>
  <c r="BA383" i="2"/>
  <c r="AZ383" i="2"/>
  <c r="AY383" i="2"/>
  <c r="AX383" i="2"/>
  <c r="AW383" i="2"/>
  <c r="AV383" i="2"/>
  <c r="AU383" i="2"/>
  <c r="AT383" i="2"/>
  <c r="AS383" i="2"/>
  <c r="AR383" i="2"/>
  <c r="AQ383" i="2"/>
  <c r="AP383" i="2"/>
  <c r="AO383" i="2"/>
  <c r="AN383" i="2"/>
  <c r="AM383" i="2"/>
  <c r="AL383" i="2"/>
  <c r="AK383" i="2"/>
  <c r="AJ383" i="2"/>
  <c r="AI383" i="2"/>
  <c r="AH383" i="2"/>
  <c r="AG383" i="2"/>
  <c r="AF383" i="2"/>
  <c r="AE383" i="2"/>
  <c r="AC383" i="2"/>
  <c r="AB383" i="2"/>
  <c r="AA383" i="2"/>
  <c r="Z383" i="2"/>
  <c r="Y383" i="2"/>
  <c r="X383" i="2"/>
  <c r="W383" i="2"/>
  <c r="V383" i="2"/>
  <c r="T383" i="2"/>
  <c r="S383" i="2"/>
  <c r="R383" i="2"/>
  <c r="Q383" i="2"/>
  <c r="P383" i="2"/>
  <c r="O383" i="2"/>
  <c r="N383" i="2"/>
  <c r="L383" i="2"/>
  <c r="K383" i="2"/>
  <c r="J383" i="2"/>
  <c r="I383" i="2"/>
  <c r="H383" i="2"/>
  <c r="D383" i="2"/>
  <c r="CC382" i="2"/>
  <c r="CA382" i="2"/>
  <c r="BG382" i="2"/>
  <c r="AD382" i="2"/>
  <c r="U382" i="2" s="1"/>
  <c r="M382" i="2"/>
  <c r="G382" i="2"/>
  <c r="CC381" i="2"/>
  <c r="CA381" i="2"/>
  <c r="BG381" i="2"/>
  <c r="AD381" i="2"/>
  <c r="U381" i="2" s="1"/>
  <c r="M381" i="2"/>
  <c r="G381" i="2"/>
  <c r="CC380" i="2"/>
  <c r="CA380" i="2"/>
  <c r="BG380" i="2"/>
  <c r="AD380" i="2"/>
  <c r="U380" i="2" s="1"/>
  <c r="M380" i="2"/>
  <c r="G380" i="2"/>
  <c r="CC379" i="2"/>
  <c r="CA379" i="2"/>
  <c r="BG379" i="2"/>
  <c r="AD379" i="2"/>
  <c r="U379" i="2" s="1"/>
  <c r="M379" i="2"/>
  <c r="G379" i="2"/>
  <c r="CC378" i="2"/>
  <c r="CA378" i="2"/>
  <c r="BG378" i="2"/>
  <c r="AD378" i="2"/>
  <c r="U378" i="2" s="1"/>
  <c r="M378" i="2"/>
  <c r="G378" i="2"/>
  <c r="CC377" i="2"/>
  <c r="CA377" i="2"/>
  <c r="BG377" i="2"/>
  <c r="AD377" i="2"/>
  <c r="U377" i="2" s="1"/>
  <c r="M377" i="2"/>
  <c r="G377" i="2"/>
  <c r="CC376" i="2"/>
  <c r="CA376" i="2"/>
  <c r="BG376" i="2"/>
  <c r="AD376" i="2"/>
  <c r="U376" i="2" s="1"/>
  <c r="M376" i="2"/>
  <c r="G376" i="2"/>
  <c r="CC375" i="2"/>
  <c r="CA375" i="2"/>
  <c r="BG375" i="2"/>
  <c r="AD375" i="2"/>
  <c r="U375" i="2" s="1"/>
  <c r="M375" i="2"/>
  <c r="G375" i="2"/>
  <c r="CC374" i="2"/>
  <c r="CA374" i="2"/>
  <c r="BG374" i="2"/>
  <c r="AD374" i="2"/>
  <c r="U374" i="2" s="1"/>
  <c r="M374" i="2"/>
  <c r="G374" i="2"/>
  <c r="CC373" i="2"/>
  <c r="CA373" i="2"/>
  <c r="BG373" i="2"/>
  <c r="AD373" i="2"/>
  <c r="U373" i="2" s="1"/>
  <c r="M373" i="2"/>
  <c r="G373" i="2"/>
  <c r="CC372" i="2"/>
  <c r="CA372" i="2"/>
  <c r="BG372" i="2"/>
  <c r="AD372" i="2"/>
  <c r="U372" i="2" s="1"/>
  <c r="M372" i="2"/>
  <c r="G372" i="2"/>
  <c r="CC371" i="2"/>
  <c r="CA371" i="2"/>
  <c r="BG371" i="2"/>
  <c r="AD371" i="2"/>
  <c r="U371" i="2" s="1"/>
  <c r="M371" i="2"/>
  <c r="G371" i="2"/>
  <c r="CC370" i="2"/>
  <c r="CA370" i="2"/>
  <c r="BJ370" i="2"/>
  <c r="BI370" i="2"/>
  <c r="BH370" i="2"/>
  <c r="BF370" i="2"/>
  <c r="BE370" i="2"/>
  <c r="BD370" i="2"/>
  <c r="BC370" i="2"/>
  <c r="BB370" i="2"/>
  <c r="BA370" i="2"/>
  <c r="AZ370" i="2"/>
  <c r="AY370" i="2"/>
  <c r="AX370" i="2"/>
  <c r="AW370" i="2"/>
  <c r="AV370" i="2"/>
  <c r="AU370" i="2"/>
  <c r="AT370" i="2"/>
  <c r="AS370" i="2"/>
  <c r="AR370" i="2"/>
  <c r="AQ370" i="2"/>
  <c r="AP370" i="2"/>
  <c r="AO370" i="2"/>
  <c r="AN370" i="2"/>
  <c r="AM370" i="2"/>
  <c r="AL370" i="2"/>
  <c r="AK370" i="2"/>
  <c r="AJ370" i="2"/>
  <c r="AI370" i="2"/>
  <c r="AH370" i="2"/>
  <c r="AG370" i="2"/>
  <c r="AF370" i="2"/>
  <c r="AE370" i="2"/>
  <c r="AC370" i="2"/>
  <c r="AB370" i="2"/>
  <c r="AA370" i="2"/>
  <c r="Z370" i="2"/>
  <c r="Y370" i="2"/>
  <c r="X370" i="2"/>
  <c r="W370" i="2"/>
  <c r="V370" i="2"/>
  <c r="T370" i="2"/>
  <c r="S370" i="2"/>
  <c r="R370" i="2"/>
  <c r="Q370" i="2"/>
  <c r="P370" i="2"/>
  <c r="O370" i="2"/>
  <c r="N370" i="2"/>
  <c r="L370" i="2"/>
  <c r="K370" i="2"/>
  <c r="J370" i="2"/>
  <c r="I370" i="2"/>
  <c r="H370" i="2"/>
  <c r="D370" i="2"/>
  <c r="CC369" i="2"/>
  <c r="CA369" i="2"/>
  <c r="BG369" i="2"/>
  <c r="AD369" i="2"/>
  <c r="U369" i="2" s="1"/>
  <c r="M369" i="2"/>
  <c r="G369" i="2"/>
  <c r="CC368" i="2"/>
  <c r="CA368" i="2"/>
  <c r="BG368" i="2"/>
  <c r="AD368" i="2"/>
  <c r="U368" i="2" s="1"/>
  <c r="M368" i="2"/>
  <c r="G368" i="2"/>
  <c r="CC367" i="2"/>
  <c r="CA367" i="2"/>
  <c r="BG367" i="2"/>
  <c r="AD367" i="2"/>
  <c r="U367" i="2" s="1"/>
  <c r="M367" i="2"/>
  <c r="G367" i="2"/>
  <c r="CC366" i="2"/>
  <c r="CA366" i="2"/>
  <c r="BG366" i="2"/>
  <c r="AD366" i="2"/>
  <c r="U366" i="2" s="1"/>
  <c r="M366" i="2"/>
  <c r="G366" i="2"/>
  <c r="CC365" i="2"/>
  <c r="CA365" i="2"/>
  <c r="BG365" i="2"/>
  <c r="AD365" i="2"/>
  <c r="U365" i="2" s="1"/>
  <c r="M365" i="2"/>
  <c r="G365" i="2"/>
  <c r="CC364" i="2"/>
  <c r="CA364" i="2"/>
  <c r="BG364" i="2"/>
  <c r="AD364" i="2"/>
  <c r="U364" i="2" s="1"/>
  <c r="M364" i="2"/>
  <c r="G364" i="2"/>
  <c r="CC363" i="2"/>
  <c r="CA363" i="2"/>
  <c r="BG363" i="2"/>
  <c r="AD363" i="2"/>
  <c r="U363" i="2" s="1"/>
  <c r="M363" i="2"/>
  <c r="G363" i="2"/>
  <c r="CC362" i="2"/>
  <c r="CA362" i="2"/>
  <c r="BG362" i="2"/>
  <c r="AD362" i="2"/>
  <c r="U362" i="2" s="1"/>
  <c r="M362" i="2"/>
  <c r="G362" i="2"/>
  <c r="CC361" i="2"/>
  <c r="CA361" i="2"/>
  <c r="BG361" i="2"/>
  <c r="AD361" i="2"/>
  <c r="U361" i="2" s="1"/>
  <c r="M361" i="2"/>
  <c r="G361" i="2"/>
  <c r="CC360" i="2"/>
  <c r="CA360" i="2"/>
  <c r="BG360" i="2"/>
  <c r="AD360" i="2"/>
  <c r="U360" i="2" s="1"/>
  <c r="M360" i="2"/>
  <c r="G360" i="2"/>
  <c r="CC359" i="2"/>
  <c r="CA359" i="2"/>
  <c r="BG359" i="2"/>
  <c r="AD359" i="2"/>
  <c r="U359" i="2" s="1"/>
  <c r="M359" i="2"/>
  <c r="G359" i="2"/>
  <c r="CC358" i="2"/>
  <c r="CA358" i="2"/>
  <c r="BG358" i="2"/>
  <c r="AD358" i="2"/>
  <c r="U358" i="2" s="1"/>
  <c r="M358" i="2"/>
  <c r="G358" i="2"/>
  <c r="CC357" i="2"/>
  <c r="CA357" i="2"/>
  <c r="BG357" i="2"/>
  <c r="AD357" i="2"/>
  <c r="U357" i="2" s="1"/>
  <c r="M357" i="2"/>
  <c r="G357" i="2"/>
  <c r="CC356" i="2"/>
  <c r="CA356" i="2"/>
  <c r="BG356" i="2"/>
  <c r="AD356" i="2"/>
  <c r="U356" i="2" s="1"/>
  <c r="M356" i="2"/>
  <c r="G356" i="2"/>
  <c r="CC355" i="2"/>
  <c r="CA355" i="2"/>
  <c r="BG355" i="2"/>
  <c r="AD355" i="2"/>
  <c r="U355" i="2" s="1"/>
  <c r="M355" i="2"/>
  <c r="G355" i="2"/>
  <c r="CC354" i="2"/>
  <c r="CA354" i="2"/>
  <c r="BG354" i="2"/>
  <c r="AD354" i="2"/>
  <c r="U354" i="2" s="1"/>
  <c r="M354" i="2"/>
  <c r="G354" i="2"/>
  <c r="CC353" i="2"/>
  <c r="CA353" i="2"/>
  <c r="BG353" i="2"/>
  <c r="AD353" i="2"/>
  <c r="U353" i="2" s="1"/>
  <c r="M353" i="2"/>
  <c r="G353" i="2"/>
  <c r="CC349" i="2"/>
  <c r="CA349" i="2"/>
  <c r="BG349" i="2"/>
  <c r="AD349" i="2"/>
  <c r="U349" i="2" s="1"/>
  <c r="M349" i="2"/>
  <c r="G349" i="2"/>
  <c r="CC348" i="2"/>
  <c r="CA348" i="2"/>
  <c r="BG348" i="2"/>
  <c r="AD348" i="2"/>
  <c r="U348" i="2" s="1"/>
  <c r="M348" i="2"/>
  <c r="G348" i="2"/>
  <c r="CC347" i="2"/>
  <c r="CA347" i="2"/>
  <c r="BG347" i="2"/>
  <c r="AD347" i="2"/>
  <c r="U347" i="2" s="1"/>
  <c r="M347" i="2"/>
  <c r="G347" i="2"/>
  <c r="CC346" i="2"/>
  <c r="CA346" i="2"/>
  <c r="BG346" i="2"/>
  <c r="AD346" i="2"/>
  <c r="U346" i="2" s="1"/>
  <c r="M346" i="2"/>
  <c r="G346" i="2"/>
  <c r="CC345" i="2"/>
  <c r="CA345" i="2"/>
  <c r="BG345" i="2"/>
  <c r="AD345" i="2"/>
  <c r="U345" i="2" s="1"/>
  <c r="M345" i="2"/>
  <c r="G345" i="2"/>
  <c r="CC344" i="2"/>
  <c r="CA344" i="2"/>
  <c r="BG344" i="2"/>
  <c r="AD344" i="2"/>
  <c r="U344" i="2" s="1"/>
  <c r="M344" i="2"/>
  <c r="G344" i="2"/>
  <c r="CC343" i="2"/>
  <c r="CA343" i="2"/>
  <c r="BG343" i="2"/>
  <c r="AD343" i="2"/>
  <c r="U343" i="2" s="1"/>
  <c r="M343" i="2"/>
  <c r="G343" i="2"/>
  <c r="CC342" i="2"/>
  <c r="CA342" i="2"/>
  <c r="BG342" i="2"/>
  <c r="AD342" i="2"/>
  <c r="U342" i="2" s="1"/>
  <c r="M342" i="2"/>
  <c r="G342" i="2"/>
  <c r="CC341" i="2"/>
  <c r="CA341" i="2"/>
  <c r="BJ341" i="2"/>
  <c r="BI341" i="2"/>
  <c r="BH341" i="2"/>
  <c r="BF341" i="2"/>
  <c r="BE341" i="2"/>
  <c r="BD341" i="2"/>
  <c r="BC341" i="2"/>
  <c r="BB341" i="2"/>
  <c r="BA341" i="2"/>
  <c r="AZ341" i="2"/>
  <c r="AY341" i="2"/>
  <c r="AX341" i="2"/>
  <c r="AW341" i="2"/>
  <c r="AV341" i="2"/>
  <c r="AU341" i="2"/>
  <c r="AT341" i="2"/>
  <c r="AS341" i="2"/>
  <c r="AR341" i="2"/>
  <c r="AQ341" i="2"/>
  <c r="AP341" i="2"/>
  <c r="AO341" i="2"/>
  <c r="AN341" i="2"/>
  <c r="AM341" i="2"/>
  <c r="AL341" i="2"/>
  <c r="AK341" i="2"/>
  <c r="AJ341" i="2"/>
  <c r="AI341" i="2"/>
  <c r="AH341" i="2"/>
  <c r="AG341" i="2"/>
  <c r="AF341" i="2"/>
  <c r="AE341" i="2"/>
  <c r="AC341" i="2"/>
  <c r="AB341" i="2"/>
  <c r="AA341" i="2"/>
  <c r="Z341" i="2"/>
  <c r="Y341" i="2"/>
  <c r="X341" i="2"/>
  <c r="W341" i="2"/>
  <c r="V341" i="2"/>
  <c r="T341" i="2"/>
  <c r="S341" i="2"/>
  <c r="R341" i="2"/>
  <c r="Q341" i="2"/>
  <c r="P341" i="2"/>
  <c r="O341" i="2"/>
  <c r="N341" i="2"/>
  <c r="L341" i="2"/>
  <c r="K341" i="2"/>
  <c r="J341" i="2"/>
  <c r="I341" i="2"/>
  <c r="H341" i="2"/>
  <c r="D341" i="2"/>
  <c r="CC340" i="2"/>
  <c r="CA340" i="2"/>
  <c r="BG340" i="2"/>
  <c r="AD340" i="2"/>
  <c r="U340" i="2" s="1"/>
  <c r="M340" i="2"/>
  <c r="G340" i="2"/>
  <c r="CC339" i="2"/>
  <c r="CA339" i="2"/>
  <c r="BG339" i="2"/>
  <c r="AD339" i="2"/>
  <c r="U339" i="2" s="1"/>
  <c r="M339" i="2"/>
  <c r="G339" i="2"/>
  <c r="CC338" i="2"/>
  <c r="CA338" i="2"/>
  <c r="BG338" i="2"/>
  <c r="AD338" i="2"/>
  <c r="U338" i="2" s="1"/>
  <c r="M338" i="2"/>
  <c r="G338" i="2"/>
  <c r="CC337" i="2"/>
  <c r="CA337" i="2"/>
  <c r="BG337" i="2"/>
  <c r="AD337" i="2"/>
  <c r="U337" i="2" s="1"/>
  <c r="M337" i="2"/>
  <c r="G337" i="2"/>
  <c r="CC336" i="2"/>
  <c r="CA336" i="2"/>
  <c r="BJ336" i="2"/>
  <c r="BI336" i="2"/>
  <c r="BH336" i="2"/>
  <c r="BF336" i="2"/>
  <c r="BE336" i="2"/>
  <c r="BD336" i="2"/>
  <c r="BC336" i="2"/>
  <c r="BB336" i="2"/>
  <c r="BA336" i="2"/>
  <c r="AZ336" i="2"/>
  <c r="AY336" i="2"/>
  <c r="AX336" i="2"/>
  <c r="AW336" i="2"/>
  <c r="AV336" i="2"/>
  <c r="AU336" i="2"/>
  <c r="AT336" i="2"/>
  <c r="AS336" i="2"/>
  <c r="AR336" i="2"/>
  <c r="AQ336" i="2"/>
  <c r="AP336" i="2"/>
  <c r="AO336" i="2"/>
  <c r="AN336" i="2"/>
  <c r="AM336" i="2"/>
  <c r="AL336" i="2"/>
  <c r="AK336" i="2"/>
  <c r="AJ336" i="2"/>
  <c r="AI336" i="2"/>
  <c r="AH336" i="2"/>
  <c r="AG336" i="2"/>
  <c r="AF336" i="2"/>
  <c r="AE336" i="2"/>
  <c r="AC336" i="2"/>
  <c r="AB336" i="2"/>
  <c r="AA336" i="2"/>
  <c r="Z336" i="2"/>
  <c r="Y336" i="2"/>
  <c r="X336" i="2"/>
  <c r="W336" i="2"/>
  <c r="V336" i="2"/>
  <c r="T336" i="2"/>
  <c r="S336" i="2"/>
  <c r="R336" i="2"/>
  <c r="Q336" i="2"/>
  <c r="P336" i="2"/>
  <c r="O336" i="2"/>
  <c r="N336" i="2"/>
  <c r="L336" i="2"/>
  <c r="K336" i="2"/>
  <c r="J336" i="2"/>
  <c r="I336" i="2"/>
  <c r="H336" i="2"/>
  <c r="D336" i="2"/>
  <c r="CC335" i="2"/>
  <c r="CA335" i="2"/>
  <c r="BG335" i="2"/>
  <c r="AD335" i="2"/>
  <c r="U335" i="2" s="1"/>
  <c r="M335" i="2"/>
  <c r="G335" i="2"/>
  <c r="CC334" i="2"/>
  <c r="CA334" i="2"/>
  <c r="BG334" i="2"/>
  <c r="AD334" i="2"/>
  <c r="U334" i="2" s="1"/>
  <c r="M334" i="2"/>
  <c r="G334" i="2"/>
  <c r="CC333" i="2"/>
  <c r="CA333" i="2"/>
  <c r="BG333" i="2"/>
  <c r="AD333" i="2"/>
  <c r="U333" i="2" s="1"/>
  <c r="M333" i="2"/>
  <c r="G333" i="2"/>
  <c r="CC332" i="2"/>
  <c r="CA332" i="2"/>
  <c r="BG332" i="2"/>
  <c r="AD332" i="2"/>
  <c r="U332" i="2" s="1"/>
  <c r="M332" i="2"/>
  <c r="G332" i="2"/>
  <c r="CC331" i="2"/>
  <c r="CA331" i="2"/>
  <c r="BG331" i="2"/>
  <c r="AD331" i="2"/>
  <c r="U331" i="2" s="1"/>
  <c r="M331" i="2"/>
  <c r="G331" i="2"/>
  <c r="CC330" i="2"/>
  <c r="CA330" i="2"/>
  <c r="BJ330" i="2"/>
  <c r="BI330" i="2"/>
  <c r="BH330" i="2"/>
  <c r="BF330" i="2"/>
  <c r="BE330" i="2"/>
  <c r="BD330" i="2"/>
  <c r="BC330" i="2"/>
  <c r="BB330" i="2"/>
  <c r="BA330" i="2"/>
  <c r="AZ330" i="2"/>
  <c r="AY330" i="2"/>
  <c r="AX330" i="2"/>
  <c r="AW330" i="2"/>
  <c r="AV330" i="2"/>
  <c r="AU330" i="2"/>
  <c r="AT330" i="2"/>
  <c r="AS330" i="2"/>
  <c r="AR330" i="2"/>
  <c r="AQ330" i="2"/>
  <c r="AP330" i="2"/>
  <c r="AO330" i="2"/>
  <c r="AN330" i="2"/>
  <c r="AM330" i="2"/>
  <c r="AL330" i="2"/>
  <c r="AK330" i="2"/>
  <c r="AJ330" i="2"/>
  <c r="AI330" i="2"/>
  <c r="AH330" i="2"/>
  <c r="AG330" i="2"/>
  <c r="AF330" i="2"/>
  <c r="AE330" i="2"/>
  <c r="AC330" i="2"/>
  <c r="AB330" i="2"/>
  <c r="AA330" i="2"/>
  <c r="Z330" i="2"/>
  <c r="Y330" i="2"/>
  <c r="X330" i="2"/>
  <c r="W330" i="2"/>
  <c r="V330" i="2"/>
  <c r="T330" i="2"/>
  <c r="S330" i="2"/>
  <c r="R330" i="2"/>
  <c r="Q330" i="2"/>
  <c r="P330" i="2"/>
  <c r="O330" i="2"/>
  <c r="N330" i="2"/>
  <c r="L330" i="2"/>
  <c r="K330" i="2"/>
  <c r="J330" i="2"/>
  <c r="I330" i="2"/>
  <c r="H330" i="2"/>
  <c r="D330" i="2"/>
  <c r="CC329" i="2"/>
  <c r="CA329" i="2"/>
  <c r="BG329" i="2"/>
  <c r="AD329" i="2"/>
  <c r="U329" i="2" s="1"/>
  <c r="M329" i="2"/>
  <c r="G329" i="2"/>
  <c r="CC328" i="2"/>
  <c r="CA328" i="2"/>
  <c r="BG328" i="2"/>
  <c r="AD328" i="2"/>
  <c r="U328" i="2" s="1"/>
  <c r="M328" i="2"/>
  <c r="G328" i="2"/>
  <c r="CC327" i="2"/>
  <c r="CA327" i="2"/>
  <c r="BG327" i="2"/>
  <c r="AD327" i="2"/>
  <c r="U327" i="2" s="1"/>
  <c r="M327" i="2"/>
  <c r="G327" i="2"/>
  <c r="CC326" i="2"/>
  <c r="CA326" i="2"/>
  <c r="BG326" i="2"/>
  <c r="AD326" i="2"/>
  <c r="U326" i="2" s="1"/>
  <c r="M326" i="2"/>
  <c r="G326" i="2"/>
  <c r="CC325" i="2"/>
  <c r="CA325" i="2"/>
  <c r="BG325" i="2"/>
  <c r="AD325" i="2"/>
  <c r="U325" i="2" s="1"/>
  <c r="M325" i="2"/>
  <c r="G325" i="2"/>
  <c r="CC324" i="2"/>
  <c r="CA324" i="2"/>
  <c r="BG324" i="2"/>
  <c r="AD324" i="2"/>
  <c r="U324" i="2" s="1"/>
  <c r="M324" i="2"/>
  <c r="G324" i="2"/>
  <c r="CC323" i="2"/>
  <c r="CA323" i="2"/>
  <c r="BG323" i="2"/>
  <c r="AD323" i="2"/>
  <c r="U323" i="2" s="1"/>
  <c r="M323" i="2"/>
  <c r="G323" i="2"/>
  <c r="CC322" i="2"/>
  <c r="CA322" i="2"/>
  <c r="BG322" i="2"/>
  <c r="AD322" i="2"/>
  <c r="U322" i="2" s="1"/>
  <c r="M322" i="2"/>
  <c r="G322" i="2"/>
  <c r="CC321" i="2"/>
  <c r="CA321" i="2"/>
  <c r="BG321" i="2"/>
  <c r="AD321" i="2"/>
  <c r="U321" i="2" s="1"/>
  <c r="M321" i="2"/>
  <c r="G321" i="2"/>
  <c r="CC320" i="2"/>
  <c r="CA320" i="2"/>
  <c r="BG320" i="2"/>
  <c r="AD320" i="2"/>
  <c r="U320" i="2" s="1"/>
  <c r="M320" i="2"/>
  <c r="G320" i="2"/>
  <c r="CC319" i="2"/>
  <c r="CA319" i="2"/>
  <c r="BG319" i="2"/>
  <c r="AD319" i="2"/>
  <c r="U319" i="2" s="1"/>
  <c r="M319" i="2"/>
  <c r="G319" i="2"/>
  <c r="CC318" i="2"/>
  <c r="CA318" i="2"/>
  <c r="BG318" i="2"/>
  <c r="AD318" i="2"/>
  <c r="U318" i="2" s="1"/>
  <c r="M318" i="2"/>
  <c r="G318" i="2"/>
  <c r="CC317" i="2"/>
  <c r="CA317" i="2"/>
  <c r="BG317" i="2"/>
  <c r="AD317" i="2"/>
  <c r="U317" i="2" s="1"/>
  <c r="M317" i="2"/>
  <c r="G317" i="2"/>
  <c r="CC316" i="2"/>
  <c r="CA316" i="2"/>
  <c r="BG316" i="2"/>
  <c r="AD316" i="2"/>
  <c r="U316" i="2" s="1"/>
  <c r="M316" i="2"/>
  <c r="G316" i="2"/>
  <c r="CC315" i="2"/>
  <c r="CA315" i="2"/>
  <c r="BG315" i="2"/>
  <c r="AD315" i="2"/>
  <c r="U315" i="2" s="1"/>
  <c r="M315" i="2"/>
  <c r="G315" i="2"/>
  <c r="CC314" i="2"/>
  <c r="CA314" i="2"/>
  <c r="BG314" i="2"/>
  <c r="AD314" i="2"/>
  <c r="U314" i="2" s="1"/>
  <c r="M314" i="2"/>
  <c r="G314" i="2"/>
  <c r="CC313" i="2"/>
  <c r="CA313" i="2"/>
  <c r="BG313" i="2"/>
  <c r="AD313" i="2"/>
  <c r="U313" i="2" s="1"/>
  <c r="M313" i="2"/>
  <c r="G313" i="2"/>
  <c r="CC312" i="2"/>
  <c r="CA312" i="2"/>
  <c r="BG312" i="2"/>
  <c r="AD312" i="2"/>
  <c r="U312" i="2" s="1"/>
  <c r="M312" i="2"/>
  <c r="G312" i="2"/>
  <c r="CC311" i="2"/>
  <c r="CA311" i="2"/>
  <c r="BG311" i="2"/>
  <c r="AD311" i="2"/>
  <c r="U311" i="2" s="1"/>
  <c r="M311" i="2"/>
  <c r="G311" i="2"/>
  <c r="CC310" i="2"/>
  <c r="CA310" i="2"/>
  <c r="BG310" i="2"/>
  <c r="AD310" i="2"/>
  <c r="U310" i="2" s="1"/>
  <c r="M310" i="2"/>
  <c r="G310" i="2"/>
  <c r="CC309" i="2"/>
  <c r="CA309" i="2"/>
  <c r="BG309" i="2"/>
  <c r="AD309" i="2"/>
  <c r="U309" i="2" s="1"/>
  <c r="M309" i="2"/>
  <c r="G309" i="2"/>
  <c r="CC308" i="2"/>
  <c r="CA308" i="2"/>
  <c r="BG308" i="2"/>
  <c r="AD308" i="2"/>
  <c r="U308" i="2" s="1"/>
  <c r="M308" i="2"/>
  <c r="G308" i="2"/>
  <c r="CC307" i="2"/>
  <c r="CA307" i="2"/>
  <c r="BG307" i="2"/>
  <c r="AD307" i="2"/>
  <c r="U307" i="2" s="1"/>
  <c r="M307" i="2"/>
  <c r="G307" i="2"/>
  <c r="CC306" i="2"/>
  <c r="CA306" i="2"/>
  <c r="BG306" i="2"/>
  <c r="AD306" i="2"/>
  <c r="U306" i="2" s="1"/>
  <c r="M306" i="2"/>
  <c r="G306" i="2"/>
  <c r="CC305" i="2"/>
  <c r="CA305" i="2"/>
  <c r="BG305" i="2"/>
  <c r="AD305" i="2"/>
  <c r="U305" i="2" s="1"/>
  <c r="M305" i="2"/>
  <c r="G305" i="2"/>
  <c r="CC304" i="2"/>
  <c r="CA304" i="2"/>
  <c r="BG304" i="2"/>
  <c r="AD304" i="2"/>
  <c r="U304" i="2" s="1"/>
  <c r="M304" i="2"/>
  <c r="G304" i="2"/>
  <c r="C304" i="2"/>
  <c r="CC303" i="2"/>
  <c r="CA303" i="2"/>
  <c r="BG303" i="2"/>
  <c r="AD303" i="2"/>
  <c r="U303" i="2" s="1"/>
  <c r="M303" i="2"/>
  <c r="G303" i="2"/>
  <c r="C303" i="2"/>
  <c r="CC302" i="2"/>
  <c r="CA302" i="2"/>
  <c r="BG302" i="2"/>
  <c r="AD302" i="2"/>
  <c r="U302" i="2" s="1"/>
  <c r="M302" i="2"/>
  <c r="G302" i="2"/>
  <c r="CC301" i="2"/>
  <c r="CA301" i="2"/>
  <c r="BG301" i="2"/>
  <c r="AD301" i="2"/>
  <c r="U301" i="2" s="1"/>
  <c r="M301" i="2"/>
  <c r="G301" i="2"/>
  <c r="CC300" i="2"/>
  <c r="CA300" i="2"/>
  <c r="BG300" i="2"/>
  <c r="AD300" i="2"/>
  <c r="U300" i="2" s="1"/>
  <c r="M300" i="2"/>
  <c r="G300" i="2"/>
  <c r="CC299" i="2"/>
  <c r="CA299" i="2"/>
  <c r="BG299" i="2"/>
  <c r="AD299" i="2"/>
  <c r="U299" i="2" s="1"/>
  <c r="M299" i="2"/>
  <c r="G299" i="2"/>
  <c r="CC298" i="2"/>
  <c r="CA298" i="2"/>
  <c r="BG298" i="2"/>
  <c r="AD298" i="2"/>
  <c r="U298" i="2" s="1"/>
  <c r="M298" i="2"/>
  <c r="L298" i="2"/>
  <c r="L281" i="2" s="1"/>
  <c r="K298" i="2"/>
  <c r="G298" i="2"/>
  <c r="CC297" i="2"/>
  <c r="CA297" i="2"/>
  <c r="BG297" i="2"/>
  <c r="AD297" i="2"/>
  <c r="U297" i="2" s="1"/>
  <c r="M297" i="2"/>
  <c r="G297" i="2"/>
  <c r="CC296" i="2"/>
  <c r="CA296" i="2"/>
  <c r="BG296" i="2"/>
  <c r="AD296" i="2"/>
  <c r="U296" i="2" s="1"/>
  <c r="M296" i="2"/>
  <c r="G296" i="2"/>
  <c r="CC295" i="2"/>
  <c r="CA295" i="2"/>
  <c r="BG295" i="2"/>
  <c r="AD295" i="2"/>
  <c r="U295" i="2" s="1"/>
  <c r="M295" i="2"/>
  <c r="G295" i="2"/>
  <c r="CC294" i="2"/>
  <c r="CA294" i="2"/>
  <c r="BG294" i="2"/>
  <c r="AD294" i="2"/>
  <c r="U294" i="2" s="1"/>
  <c r="M294" i="2"/>
  <c r="G294" i="2"/>
  <c r="CC293" i="2"/>
  <c r="CA293" i="2"/>
  <c r="BG293" i="2"/>
  <c r="AD293" i="2"/>
  <c r="U293" i="2" s="1"/>
  <c r="M293" i="2"/>
  <c r="G293" i="2"/>
  <c r="CC292" i="2"/>
  <c r="CA292" i="2"/>
  <c r="BG292" i="2"/>
  <c r="AD292" i="2"/>
  <c r="U292" i="2" s="1"/>
  <c r="M292" i="2"/>
  <c r="G292" i="2"/>
  <c r="CC288" i="2"/>
  <c r="CA288" i="2"/>
  <c r="BG288" i="2"/>
  <c r="AD288" i="2"/>
  <c r="U288" i="2" s="1"/>
  <c r="M288" i="2"/>
  <c r="G288" i="2"/>
  <c r="CC287" i="2"/>
  <c r="CA287" i="2"/>
  <c r="BG287" i="2"/>
  <c r="AD287" i="2"/>
  <c r="U287" i="2" s="1"/>
  <c r="M287" i="2"/>
  <c r="G287" i="2"/>
  <c r="CC286" i="2"/>
  <c r="CA286" i="2"/>
  <c r="BG286" i="2"/>
  <c r="AD286" i="2"/>
  <c r="U286" i="2" s="1"/>
  <c r="M286" i="2"/>
  <c r="G286" i="2"/>
  <c r="CC285" i="2"/>
  <c r="CA285" i="2"/>
  <c r="BG285" i="2"/>
  <c r="AD285" i="2"/>
  <c r="U285" i="2" s="1"/>
  <c r="M285" i="2"/>
  <c r="G285" i="2"/>
  <c r="CC284" i="2"/>
  <c r="CA284" i="2"/>
  <c r="BG284" i="2"/>
  <c r="AD284" i="2"/>
  <c r="U284" i="2" s="1"/>
  <c r="M284" i="2"/>
  <c r="G284" i="2"/>
  <c r="C284" i="2"/>
  <c r="CC283" i="2"/>
  <c r="CA283" i="2"/>
  <c r="BG283" i="2"/>
  <c r="AD283" i="2"/>
  <c r="U283" i="2" s="1"/>
  <c r="M283" i="2"/>
  <c r="G283" i="2"/>
  <c r="CC282" i="2"/>
  <c r="CA282" i="2"/>
  <c r="BG282" i="2"/>
  <c r="AD282" i="2"/>
  <c r="M282" i="2"/>
  <c r="G282" i="2"/>
  <c r="CC281" i="2"/>
  <c r="CA281" i="2"/>
  <c r="BJ281" i="2"/>
  <c r="BI281" i="2"/>
  <c r="BH281" i="2"/>
  <c r="BF281" i="2"/>
  <c r="BE281" i="2"/>
  <c r="BD281" i="2"/>
  <c r="BC281" i="2"/>
  <c r="BB281" i="2"/>
  <c r="BA281" i="2"/>
  <c r="AZ281" i="2"/>
  <c r="AY281" i="2"/>
  <c r="AX281" i="2"/>
  <c r="AW281" i="2"/>
  <c r="AV281" i="2"/>
  <c r="AU281" i="2"/>
  <c r="AT281" i="2"/>
  <c r="AS281" i="2"/>
  <c r="AR281" i="2"/>
  <c r="AQ281" i="2"/>
  <c r="AP281" i="2"/>
  <c r="AO281" i="2"/>
  <c r="AN281" i="2"/>
  <c r="AM281" i="2"/>
  <c r="AL281" i="2"/>
  <c r="AK281" i="2"/>
  <c r="AJ281" i="2"/>
  <c r="AI281" i="2"/>
  <c r="AH281" i="2"/>
  <c r="AG281" i="2"/>
  <c r="AF281" i="2"/>
  <c r="AE281" i="2"/>
  <c r="AC281" i="2"/>
  <c r="AB281" i="2"/>
  <c r="AA281" i="2"/>
  <c r="Z281" i="2"/>
  <c r="Y281" i="2"/>
  <c r="X281" i="2"/>
  <c r="W281" i="2"/>
  <c r="V281" i="2"/>
  <c r="T281" i="2"/>
  <c r="S281" i="2"/>
  <c r="R281" i="2"/>
  <c r="Q281" i="2"/>
  <c r="P281" i="2"/>
  <c r="O281" i="2"/>
  <c r="N281" i="2"/>
  <c r="K281" i="2"/>
  <c r="J281" i="2"/>
  <c r="I281" i="2"/>
  <c r="H281" i="2"/>
  <c r="D281" i="2"/>
  <c r="CC280" i="2"/>
  <c r="CA280" i="2"/>
  <c r="BG280" i="2"/>
  <c r="AD280" i="2"/>
  <c r="U280" i="2" s="1"/>
  <c r="M280" i="2"/>
  <c r="G280" i="2"/>
  <c r="CC279" i="2"/>
  <c r="CA279" i="2"/>
  <c r="BG279" i="2"/>
  <c r="AD279" i="2"/>
  <c r="U279" i="2" s="1"/>
  <c r="M279" i="2"/>
  <c r="G279" i="2"/>
  <c r="CC278" i="2"/>
  <c r="CA278" i="2"/>
  <c r="BG278" i="2"/>
  <c r="AD278" i="2"/>
  <c r="U278" i="2" s="1"/>
  <c r="M278" i="2"/>
  <c r="G278" i="2"/>
  <c r="CC277" i="2"/>
  <c r="CA277" i="2"/>
  <c r="BG277" i="2"/>
  <c r="AD277" i="2"/>
  <c r="U277" i="2" s="1"/>
  <c r="M277" i="2"/>
  <c r="G277" i="2"/>
  <c r="CC276" i="2"/>
  <c r="CA276" i="2"/>
  <c r="G276" i="2"/>
  <c r="F276" i="2" s="1"/>
  <c r="E276" i="2" s="1"/>
  <c r="C276" i="2" s="1"/>
  <c r="CC275" i="2"/>
  <c r="CA275" i="2"/>
  <c r="G275" i="2"/>
  <c r="F275" i="2" s="1"/>
  <c r="E275" i="2" s="1"/>
  <c r="C275" i="2" s="1"/>
  <c r="CC274" i="2"/>
  <c r="CA274" i="2"/>
  <c r="G274" i="2"/>
  <c r="F274" i="2" s="1"/>
  <c r="E274" i="2" s="1"/>
  <c r="C274" i="2" s="1"/>
  <c r="CC273" i="2"/>
  <c r="CA273" i="2"/>
  <c r="G273" i="2"/>
  <c r="F273" i="2" s="1"/>
  <c r="E273" i="2" s="1"/>
  <c r="C273" i="2" s="1"/>
  <c r="CC272" i="2"/>
  <c r="CA272" i="2"/>
  <c r="G272" i="2"/>
  <c r="F272" i="2" s="1"/>
  <c r="E272" i="2" s="1"/>
  <c r="C272" i="2" s="1"/>
  <c r="CC271" i="2"/>
  <c r="CA271" i="2"/>
  <c r="G271" i="2"/>
  <c r="F271" i="2" s="1"/>
  <c r="E271" i="2" s="1"/>
  <c r="C271" i="2" s="1"/>
  <c r="CC270" i="2"/>
  <c r="CA270" i="2"/>
  <c r="G270" i="2"/>
  <c r="F270" i="2" s="1"/>
  <c r="E270" i="2" s="1"/>
  <c r="C270" i="2" s="1"/>
  <c r="CC269" i="2"/>
  <c r="CA269" i="2"/>
  <c r="G269" i="2"/>
  <c r="F269" i="2" s="1"/>
  <c r="E269" i="2" s="1"/>
  <c r="C269" i="2" s="1"/>
  <c r="CC268" i="2"/>
  <c r="CA268" i="2"/>
  <c r="G268" i="2"/>
  <c r="F268" i="2" s="1"/>
  <c r="E268" i="2" s="1"/>
  <c r="C268" i="2" s="1"/>
  <c r="CC267" i="2"/>
  <c r="CA267" i="2"/>
  <c r="G267" i="2"/>
  <c r="F267" i="2" s="1"/>
  <c r="E267" i="2" s="1"/>
  <c r="C267" i="2" s="1"/>
  <c r="CC266" i="2"/>
  <c r="CA266" i="2"/>
  <c r="G266" i="2"/>
  <c r="F266" i="2" s="1"/>
  <c r="E266" i="2" s="1"/>
  <c r="C266" i="2" s="1"/>
  <c r="CC265" i="2"/>
  <c r="CA265" i="2"/>
  <c r="G265" i="2"/>
  <c r="F265" i="2" s="1"/>
  <c r="E265" i="2" s="1"/>
  <c r="C265" i="2" s="1"/>
  <c r="CC264" i="2"/>
  <c r="CA264" i="2"/>
  <c r="G264" i="2"/>
  <c r="F264" i="2" s="1"/>
  <c r="E264" i="2" s="1"/>
  <c r="C264" i="2" s="1"/>
  <c r="CC263" i="2"/>
  <c r="CA263" i="2"/>
  <c r="G263" i="2"/>
  <c r="F263" i="2" s="1"/>
  <c r="E263" i="2" s="1"/>
  <c r="C263" i="2" s="1"/>
  <c r="CC262" i="2"/>
  <c r="CA262" i="2"/>
  <c r="G262" i="2"/>
  <c r="F262" i="2" s="1"/>
  <c r="E262" i="2" s="1"/>
  <c r="C262" i="2" s="1"/>
  <c r="CC261" i="2"/>
  <c r="CA261" i="2"/>
  <c r="G261" i="2"/>
  <c r="F261" i="2" s="1"/>
  <c r="E261" i="2" s="1"/>
  <c r="C261" i="2" s="1"/>
  <c r="CC260" i="2"/>
  <c r="CA260" i="2"/>
  <c r="G260" i="2"/>
  <c r="F260" i="2" s="1"/>
  <c r="E260" i="2" s="1"/>
  <c r="C260" i="2" s="1"/>
  <c r="CC259" i="2"/>
  <c r="CA259" i="2"/>
  <c r="G259" i="2"/>
  <c r="F259" i="2" s="1"/>
  <c r="E259" i="2" s="1"/>
  <c r="C259" i="2" s="1"/>
  <c r="CC258" i="2"/>
  <c r="CA258" i="2"/>
  <c r="G258" i="2"/>
  <c r="F258" i="2" s="1"/>
  <c r="E258" i="2" s="1"/>
  <c r="C258" i="2" s="1"/>
  <c r="CC257" i="2"/>
  <c r="CA257" i="2"/>
  <c r="G257" i="2"/>
  <c r="F257" i="2" s="1"/>
  <c r="E257" i="2" s="1"/>
  <c r="C257" i="2" s="1"/>
  <c r="CC256" i="2"/>
  <c r="CA256" i="2"/>
  <c r="BG256" i="2"/>
  <c r="AD256" i="2"/>
  <c r="U256" i="2" s="1"/>
  <c r="M256" i="2"/>
  <c r="G256" i="2"/>
  <c r="CC255" i="2"/>
  <c r="CA255" i="2"/>
  <c r="BG255" i="2"/>
  <c r="AD255" i="2"/>
  <c r="U255" i="2" s="1"/>
  <c r="M255" i="2"/>
  <c r="G255" i="2"/>
  <c r="CC254" i="2"/>
  <c r="CA254" i="2"/>
  <c r="BG254" i="2"/>
  <c r="AD254" i="2"/>
  <c r="U254" i="2" s="1"/>
  <c r="M254" i="2"/>
  <c r="G254" i="2"/>
  <c r="CC253" i="2"/>
  <c r="CA253" i="2"/>
  <c r="BG253" i="2"/>
  <c r="AD253" i="2"/>
  <c r="U253" i="2" s="1"/>
  <c r="M253" i="2"/>
  <c r="G253" i="2"/>
  <c r="CC252" i="2"/>
  <c r="CA252" i="2"/>
  <c r="BG252" i="2"/>
  <c r="AD252" i="2"/>
  <c r="U252" i="2" s="1"/>
  <c r="M252" i="2"/>
  <c r="G252" i="2"/>
  <c r="CC251" i="2"/>
  <c r="CA251" i="2"/>
  <c r="BG251" i="2"/>
  <c r="AD251" i="2"/>
  <c r="U251" i="2" s="1"/>
  <c r="M251" i="2"/>
  <c r="G251" i="2"/>
  <c r="CC250" i="2"/>
  <c r="CA250" i="2"/>
  <c r="BG250" i="2"/>
  <c r="AD250" i="2"/>
  <c r="U250" i="2" s="1"/>
  <c r="M250" i="2"/>
  <c r="G250" i="2"/>
  <c r="CC249" i="2"/>
  <c r="CA249" i="2"/>
  <c r="BG249" i="2"/>
  <c r="AD249" i="2"/>
  <c r="U249" i="2" s="1"/>
  <c r="M249" i="2"/>
  <c r="G249" i="2"/>
  <c r="CC248" i="2"/>
  <c r="CA248" i="2"/>
  <c r="BG248" i="2"/>
  <c r="AD248" i="2"/>
  <c r="U248" i="2" s="1"/>
  <c r="M248" i="2"/>
  <c r="G248" i="2"/>
  <c r="CC247" i="2"/>
  <c r="CA247" i="2"/>
  <c r="BG247" i="2"/>
  <c r="AD247" i="2"/>
  <c r="U247" i="2" s="1"/>
  <c r="M247" i="2"/>
  <c r="G247" i="2"/>
  <c r="CC246" i="2"/>
  <c r="CA246" i="2"/>
  <c r="BG246" i="2"/>
  <c r="AD246" i="2"/>
  <c r="U246" i="2" s="1"/>
  <c r="M246" i="2"/>
  <c r="G246" i="2"/>
  <c r="CC245" i="2"/>
  <c r="CA245" i="2"/>
  <c r="BG245" i="2"/>
  <c r="AD245" i="2"/>
  <c r="U245" i="2" s="1"/>
  <c r="M245" i="2"/>
  <c r="G245" i="2"/>
  <c r="CC244" i="2"/>
  <c r="CA244" i="2"/>
  <c r="BG244" i="2"/>
  <c r="AD244" i="2"/>
  <c r="U244" i="2" s="1"/>
  <c r="M244" i="2"/>
  <c r="G244" i="2"/>
  <c r="CC243" i="2"/>
  <c r="CA243" i="2"/>
  <c r="BG243" i="2"/>
  <c r="AD243" i="2"/>
  <c r="U243" i="2" s="1"/>
  <c r="M243" i="2"/>
  <c r="G243" i="2"/>
  <c r="CC242" i="2"/>
  <c r="CA242" i="2"/>
  <c r="BG242" i="2"/>
  <c r="AD242" i="2"/>
  <c r="U242" i="2" s="1"/>
  <c r="M242" i="2"/>
  <c r="G242" i="2"/>
  <c r="CC241" i="2"/>
  <c r="CA241" i="2"/>
  <c r="BG241" i="2"/>
  <c r="AD241" i="2"/>
  <c r="U241" i="2" s="1"/>
  <c r="M241" i="2"/>
  <c r="G241" i="2"/>
  <c r="CC240" i="2"/>
  <c r="CA240" i="2"/>
  <c r="BG240" i="2"/>
  <c r="AD240" i="2"/>
  <c r="U240" i="2" s="1"/>
  <c r="M240" i="2"/>
  <c r="G240" i="2"/>
  <c r="CC239" i="2"/>
  <c r="CA239" i="2"/>
  <c r="BG239" i="2"/>
  <c r="AD239" i="2"/>
  <c r="U239" i="2" s="1"/>
  <c r="M239" i="2"/>
  <c r="G239" i="2"/>
  <c r="CC238" i="2"/>
  <c r="CA238" i="2"/>
  <c r="BG238" i="2"/>
  <c r="AD238" i="2"/>
  <c r="U238" i="2" s="1"/>
  <c r="M238" i="2"/>
  <c r="G238" i="2"/>
  <c r="CC237" i="2"/>
  <c r="CA237" i="2"/>
  <c r="BG237" i="2"/>
  <c r="AD237" i="2"/>
  <c r="U237" i="2" s="1"/>
  <c r="M237" i="2"/>
  <c r="G237" i="2"/>
  <c r="CC236" i="2"/>
  <c r="CA236" i="2"/>
  <c r="BG236" i="2"/>
  <c r="AD236" i="2"/>
  <c r="U236" i="2" s="1"/>
  <c r="M236" i="2"/>
  <c r="G236" i="2"/>
  <c r="CC235" i="2"/>
  <c r="CA235" i="2"/>
  <c r="BG235" i="2"/>
  <c r="AD235" i="2"/>
  <c r="U235" i="2" s="1"/>
  <c r="M235" i="2"/>
  <c r="G235" i="2"/>
  <c r="CC234" i="2"/>
  <c r="CA234" i="2"/>
  <c r="BG234" i="2"/>
  <c r="AD234" i="2"/>
  <c r="U234" i="2" s="1"/>
  <c r="M234" i="2"/>
  <c r="G234" i="2"/>
  <c r="CC233" i="2"/>
  <c r="CA233" i="2"/>
  <c r="BG233" i="2"/>
  <c r="AD233" i="2"/>
  <c r="U233" i="2" s="1"/>
  <c r="M233" i="2"/>
  <c r="G233" i="2"/>
  <c r="CC232" i="2"/>
  <c r="CA232" i="2"/>
  <c r="BG232" i="2"/>
  <c r="AD232" i="2"/>
  <c r="U232" i="2" s="1"/>
  <c r="M232" i="2"/>
  <c r="G232" i="2"/>
  <c r="CC231" i="2"/>
  <c r="CA231" i="2"/>
  <c r="BG231" i="2"/>
  <c r="AD231" i="2"/>
  <c r="U231" i="2" s="1"/>
  <c r="M231" i="2"/>
  <c r="G231" i="2"/>
  <c r="CC230" i="2"/>
  <c r="CA230" i="2"/>
  <c r="CC229" i="2"/>
  <c r="CA229" i="2"/>
  <c r="CC228" i="2"/>
  <c r="CA228" i="2"/>
  <c r="CC227" i="2"/>
  <c r="CA227" i="2"/>
  <c r="CC226" i="2"/>
  <c r="CA226" i="2"/>
  <c r="CC225" i="2"/>
  <c r="CA225" i="2"/>
  <c r="BG225" i="2"/>
  <c r="AD225" i="2"/>
  <c r="U225" i="2" s="1"/>
  <c r="M225" i="2"/>
  <c r="G225" i="2"/>
  <c r="CC224" i="2"/>
  <c r="CA224" i="2"/>
  <c r="BG224" i="2"/>
  <c r="AD224" i="2"/>
  <c r="U224" i="2" s="1"/>
  <c r="M224" i="2"/>
  <c r="G224" i="2"/>
  <c r="CC223" i="2"/>
  <c r="CA223" i="2"/>
  <c r="BG223" i="2"/>
  <c r="AD223" i="2"/>
  <c r="U223" i="2" s="1"/>
  <c r="M223" i="2"/>
  <c r="G223" i="2"/>
  <c r="CC222" i="2"/>
  <c r="CA222" i="2"/>
  <c r="BG222" i="2"/>
  <c r="AD222" i="2"/>
  <c r="U222" i="2" s="1"/>
  <c r="M222" i="2"/>
  <c r="G222" i="2"/>
  <c r="CC221" i="2"/>
  <c r="CA221" i="2"/>
  <c r="BG221" i="2"/>
  <c r="AD221" i="2"/>
  <c r="U221" i="2" s="1"/>
  <c r="M221" i="2"/>
  <c r="G221" i="2"/>
  <c r="CC220" i="2"/>
  <c r="CA220" i="2"/>
  <c r="BG220" i="2"/>
  <c r="AD220" i="2"/>
  <c r="U220" i="2" s="1"/>
  <c r="M220" i="2"/>
  <c r="G220" i="2"/>
  <c r="CC219" i="2"/>
  <c r="CA219" i="2"/>
  <c r="BG219" i="2"/>
  <c r="AD219" i="2"/>
  <c r="U219" i="2" s="1"/>
  <c r="M219" i="2"/>
  <c r="G219" i="2"/>
  <c r="CC218" i="2"/>
  <c r="CA218" i="2"/>
  <c r="BG218" i="2"/>
  <c r="AD218" i="2"/>
  <c r="U218" i="2" s="1"/>
  <c r="M218" i="2"/>
  <c r="G218" i="2"/>
  <c r="CC217" i="2"/>
  <c r="CA217" i="2"/>
  <c r="BG217" i="2"/>
  <c r="AD217" i="2"/>
  <c r="U217" i="2" s="1"/>
  <c r="M217" i="2"/>
  <c r="G217" i="2"/>
  <c r="CC216" i="2"/>
  <c r="CA216" i="2"/>
  <c r="BG216" i="2"/>
  <c r="AD216" i="2"/>
  <c r="U216" i="2" s="1"/>
  <c r="M216" i="2"/>
  <c r="G216" i="2"/>
  <c r="CC215" i="2"/>
  <c r="CA215" i="2"/>
  <c r="BG215" i="2"/>
  <c r="AD215" i="2"/>
  <c r="U215" i="2" s="1"/>
  <c r="M215" i="2"/>
  <c r="G215" i="2"/>
  <c r="CC214" i="2"/>
  <c r="CA214" i="2"/>
  <c r="BG214" i="2"/>
  <c r="AD214" i="2"/>
  <c r="U214" i="2" s="1"/>
  <c r="M214" i="2"/>
  <c r="G214" i="2"/>
  <c r="CC213" i="2"/>
  <c r="CA213" i="2"/>
  <c r="C213" i="2"/>
  <c r="CC212" i="2"/>
  <c r="CA212" i="2"/>
  <c r="BG212" i="2"/>
  <c r="AD212" i="2"/>
  <c r="U212" i="2" s="1"/>
  <c r="M212" i="2"/>
  <c r="G212" i="2"/>
  <c r="C212" i="2"/>
  <c r="CC211" i="2"/>
  <c r="CA211" i="2"/>
  <c r="BG211" i="2"/>
  <c r="AD211" i="2"/>
  <c r="U211" i="2" s="1"/>
  <c r="M211" i="2"/>
  <c r="G211" i="2"/>
  <c r="CC210" i="2"/>
  <c r="CA210" i="2"/>
  <c r="BG210" i="2"/>
  <c r="AD210" i="2"/>
  <c r="U210" i="2" s="1"/>
  <c r="M210" i="2"/>
  <c r="G210" i="2"/>
  <c r="CC209" i="2"/>
  <c r="CA209" i="2"/>
  <c r="BG209" i="2"/>
  <c r="AD209" i="2"/>
  <c r="U209" i="2" s="1"/>
  <c r="M209" i="2"/>
  <c r="G209" i="2"/>
  <c r="CC208" i="2"/>
  <c r="CA208" i="2"/>
  <c r="BG208" i="2"/>
  <c r="AD208" i="2"/>
  <c r="U208" i="2" s="1"/>
  <c r="M208" i="2"/>
  <c r="G208" i="2"/>
  <c r="CC204" i="2"/>
  <c r="CA204" i="2"/>
  <c r="BG204" i="2"/>
  <c r="AD204" i="2"/>
  <c r="U204" i="2" s="1"/>
  <c r="M204" i="2"/>
  <c r="G204" i="2"/>
  <c r="CC203" i="2"/>
  <c r="CA203" i="2"/>
  <c r="BG203" i="2"/>
  <c r="AD203" i="2"/>
  <c r="U203" i="2" s="1"/>
  <c r="M203" i="2"/>
  <c r="G203" i="2"/>
  <c r="CC202" i="2"/>
  <c r="CA202" i="2"/>
  <c r="BG202" i="2"/>
  <c r="AD202" i="2"/>
  <c r="U202" i="2" s="1"/>
  <c r="M202" i="2"/>
  <c r="G202" i="2"/>
  <c r="CC201" i="2"/>
  <c r="CA201" i="2"/>
  <c r="BG201" i="2"/>
  <c r="AD201" i="2"/>
  <c r="U201" i="2" s="1"/>
  <c r="M201" i="2"/>
  <c r="G201" i="2"/>
  <c r="CC200" i="2"/>
  <c r="CA200" i="2"/>
  <c r="BG200" i="2"/>
  <c r="AD200" i="2"/>
  <c r="U200" i="2" s="1"/>
  <c r="M200" i="2"/>
  <c r="G200" i="2"/>
  <c r="CC199" i="2"/>
  <c r="CA199" i="2"/>
  <c r="BG199" i="2"/>
  <c r="AD199" i="2"/>
  <c r="U199" i="2" s="1"/>
  <c r="M199" i="2"/>
  <c r="G199" i="2"/>
  <c r="CC198" i="2"/>
  <c r="CA198" i="2"/>
  <c r="BG198" i="2"/>
  <c r="AD198" i="2"/>
  <c r="U198" i="2" s="1"/>
  <c r="M198" i="2"/>
  <c r="G198" i="2"/>
  <c r="CC197" i="2"/>
  <c r="CA197" i="2"/>
  <c r="BG197" i="2"/>
  <c r="AD197" i="2"/>
  <c r="U197" i="2" s="1"/>
  <c r="M197" i="2"/>
  <c r="G197" i="2"/>
  <c r="CC196" i="2"/>
  <c r="CA196" i="2"/>
  <c r="BG196" i="2"/>
  <c r="AD196" i="2"/>
  <c r="U196" i="2" s="1"/>
  <c r="M196" i="2"/>
  <c r="G196" i="2"/>
  <c r="CC195" i="2"/>
  <c r="CA195" i="2"/>
  <c r="BG195" i="2"/>
  <c r="AD195" i="2"/>
  <c r="U195" i="2" s="1"/>
  <c r="M195" i="2"/>
  <c r="G195" i="2"/>
  <c r="CC194" i="2"/>
  <c r="CA194" i="2"/>
  <c r="BG194" i="2"/>
  <c r="AD194" i="2"/>
  <c r="U194" i="2" s="1"/>
  <c r="M194" i="2"/>
  <c r="G194" i="2"/>
  <c r="CC193" i="2"/>
  <c r="CA193" i="2"/>
  <c r="BG193" i="2"/>
  <c r="AD193" i="2"/>
  <c r="U193" i="2" s="1"/>
  <c r="M193" i="2"/>
  <c r="G193" i="2"/>
  <c r="CC192" i="2"/>
  <c r="CA192" i="2"/>
  <c r="BG192" i="2"/>
  <c r="AD192" i="2"/>
  <c r="U192" i="2" s="1"/>
  <c r="M192" i="2"/>
  <c r="G192" i="2"/>
  <c r="CC191" i="2"/>
  <c r="CA191" i="2"/>
  <c r="BG191" i="2"/>
  <c r="AD191" i="2"/>
  <c r="U191" i="2" s="1"/>
  <c r="M191" i="2"/>
  <c r="G191" i="2"/>
  <c r="CC188" i="2"/>
  <c r="CA188" i="2"/>
  <c r="BG188" i="2"/>
  <c r="AD188" i="2"/>
  <c r="U188" i="2" s="1"/>
  <c r="M188" i="2"/>
  <c r="G188" i="2"/>
  <c r="CC187" i="2"/>
  <c r="CA187" i="2"/>
  <c r="BG187" i="2"/>
  <c r="AD187" i="2"/>
  <c r="U187" i="2" s="1"/>
  <c r="M187" i="2"/>
  <c r="G187" i="2"/>
  <c r="CC186" i="2"/>
  <c r="CA186" i="2"/>
  <c r="BG186" i="2"/>
  <c r="AD186" i="2"/>
  <c r="U186" i="2" s="1"/>
  <c r="M186" i="2"/>
  <c r="G186" i="2"/>
  <c r="CC185" i="2"/>
  <c r="CA185" i="2"/>
  <c r="BG185" i="2"/>
  <c r="AD185" i="2"/>
  <c r="U185" i="2" s="1"/>
  <c r="M185" i="2"/>
  <c r="G185" i="2"/>
  <c r="CC184" i="2"/>
  <c r="CA184" i="2"/>
  <c r="BG184" i="2"/>
  <c r="AD184" i="2"/>
  <c r="U184" i="2" s="1"/>
  <c r="M184" i="2"/>
  <c r="G184" i="2"/>
  <c r="CC183" i="2"/>
  <c r="CA183" i="2"/>
  <c r="BG183" i="2"/>
  <c r="AD183" i="2"/>
  <c r="U183" i="2" s="1"/>
  <c r="M183" i="2"/>
  <c r="G183" i="2"/>
  <c r="CC182" i="2"/>
  <c r="CA182" i="2"/>
  <c r="BG182" i="2"/>
  <c r="AD182" i="2"/>
  <c r="U182" i="2" s="1"/>
  <c r="M182" i="2"/>
  <c r="G182" i="2"/>
  <c r="CC181" i="2"/>
  <c r="CA181" i="2"/>
  <c r="BG181" i="2"/>
  <c r="AD181" i="2"/>
  <c r="U181" i="2" s="1"/>
  <c r="M181" i="2"/>
  <c r="G181" i="2"/>
  <c r="CC180" i="2"/>
  <c r="CA180" i="2"/>
  <c r="BG180" i="2"/>
  <c r="AD180" i="2"/>
  <c r="U180" i="2" s="1"/>
  <c r="M180" i="2"/>
  <c r="G180" i="2"/>
  <c r="CC179" i="2"/>
  <c r="CA179" i="2"/>
  <c r="BG179" i="2"/>
  <c r="AD179" i="2"/>
  <c r="U179" i="2" s="1"/>
  <c r="M179" i="2"/>
  <c r="G179" i="2"/>
  <c r="CC178" i="2"/>
  <c r="CA178" i="2"/>
  <c r="BG178" i="2"/>
  <c r="AD178" i="2"/>
  <c r="U178" i="2" s="1"/>
  <c r="M178" i="2"/>
  <c r="G178" i="2"/>
  <c r="CC177" i="2"/>
  <c r="CA177" i="2"/>
  <c r="BG177" i="2"/>
  <c r="AD177" i="2"/>
  <c r="U177" i="2" s="1"/>
  <c r="M177" i="2"/>
  <c r="G177" i="2"/>
  <c r="CC176" i="2"/>
  <c r="CA176" i="2"/>
  <c r="BG176" i="2"/>
  <c r="AD176" i="2"/>
  <c r="U176" i="2" s="1"/>
  <c r="M176" i="2"/>
  <c r="G176" i="2"/>
  <c r="CC175" i="2"/>
  <c r="CA175" i="2"/>
  <c r="BG175" i="2"/>
  <c r="AD175" i="2"/>
  <c r="U175" i="2" s="1"/>
  <c r="M175" i="2"/>
  <c r="G175" i="2"/>
  <c r="CC174" i="2"/>
  <c r="CA174" i="2"/>
  <c r="BG174" i="2"/>
  <c r="AD174" i="2"/>
  <c r="U174" i="2" s="1"/>
  <c r="M174" i="2"/>
  <c r="G174" i="2"/>
  <c r="CC173" i="2"/>
  <c r="CA173" i="2"/>
  <c r="BG173" i="2"/>
  <c r="AD173" i="2"/>
  <c r="U173" i="2" s="1"/>
  <c r="M173" i="2"/>
  <c r="G173" i="2"/>
  <c r="CC172" i="2"/>
  <c r="CA172" i="2"/>
  <c r="BG172" i="2"/>
  <c r="AD172" i="2"/>
  <c r="U172" i="2" s="1"/>
  <c r="M172" i="2"/>
  <c r="G172" i="2"/>
  <c r="CC171" i="2"/>
  <c r="CA171" i="2"/>
  <c r="BG171" i="2"/>
  <c r="AD171" i="2"/>
  <c r="U171" i="2" s="1"/>
  <c r="M171" i="2"/>
  <c r="G171" i="2"/>
  <c r="CC170" i="2"/>
  <c r="CA170" i="2"/>
  <c r="BG170" i="2"/>
  <c r="AD170" i="2"/>
  <c r="U170" i="2" s="1"/>
  <c r="M170" i="2"/>
  <c r="G170" i="2"/>
  <c r="CC169" i="2"/>
  <c r="CA169" i="2"/>
  <c r="BG169" i="2"/>
  <c r="AD169" i="2"/>
  <c r="U169" i="2" s="1"/>
  <c r="M169" i="2"/>
  <c r="G169" i="2"/>
  <c r="CC168" i="2"/>
  <c r="CA168" i="2"/>
  <c r="BG168" i="2"/>
  <c r="AD168" i="2"/>
  <c r="U168" i="2" s="1"/>
  <c r="M168" i="2"/>
  <c r="G168" i="2"/>
  <c r="CC167" i="2"/>
  <c r="CA167" i="2"/>
  <c r="BG167" i="2"/>
  <c r="AD167" i="2"/>
  <c r="U167" i="2" s="1"/>
  <c r="M167" i="2"/>
  <c r="G167" i="2"/>
  <c r="CC166" i="2"/>
  <c r="CA166" i="2"/>
  <c r="BG166" i="2"/>
  <c r="AD166" i="2"/>
  <c r="U166" i="2" s="1"/>
  <c r="M166" i="2"/>
  <c r="G166" i="2"/>
  <c r="CC165" i="2"/>
  <c r="CA165" i="2"/>
  <c r="BG165" i="2"/>
  <c r="AD165" i="2"/>
  <c r="U165" i="2" s="1"/>
  <c r="M165" i="2"/>
  <c r="G165" i="2"/>
  <c r="CC164" i="2"/>
  <c r="CA164" i="2"/>
  <c r="BG164" i="2"/>
  <c r="AD164" i="2"/>
  <c r="M164" i="2"/>
  <c r="G164" i="2"/>
  <c r="CC163" i="2"/>
  <c r="CA163" i="2"/>
  <c r="BJ163" i="2"/>
  <c r="BI163" i="2"/>
  <c r="BH163" i="2"/>
  <c r="BF163" i="2"/>
  <c r="BE163" i="2"/>
  <c r="BD163" i="2"/>
  <c r="BC163" i="2"/>
  <c r="BB163" i="2"/>
  <c r="BA163" i="2"/>
  <c r="AZ163" i="2"/>
  <c r="AY163" i="2"/>
  <c r="AX163" i="2"/>
  <c r="AW163" i="2"/>
  <c r="AV163" i="2"/>
  <c r="AU163" i="2"/>
  <c r="AT163" i="2"/>
  <c r="AS163" i="2"/>
  <c r="AR163" i="2"/>
  <c r="AQ163" i="2"/>
  <c r="AP163" i="2"/>
  <c r="AO163" i="2"/>
  <c r="AN163" i="2"/>
  <c r="AM163" i="2"/>
  <c r="AL163" i="2"/>
  <c r="AK163" i="2"/>
  <c r="AJ163" i="2"/>
  <c r="AI163" i="2"/>
  <c r="AH163" i="2"/>
  <c r="AG163" i="2"/>
  <c r="AF163" i="2"/>
  <c r="AE163" i="2"/>
  <c r="AC163" i="2"/>
  <c r="AB163" i="2"/>
  <c r="AA163" i="2"/>
  <c r="Z163" i="2"/>
  <c r="Y163" i="2"/>
  <c r="X163" i="2"/>
  <c r="W163" i="2"/>
  <c r="V163" i="2"/>
  <c r="T163" i="2"/>
  <c r="S163" i="2"/>
  <c r="R163" i="2"/>
  <c r="Q163" i="2"/>
  <c r="P163" i="2"/>
  <c r="O163" i="2"/>
  <c r="N163" i="2"/>
  <c r="L163" i="2"/>
  <c r="K163" i="2"/>
  <c r="J163" i="2"/>
  <c r="I163" i="2"/>
  <c r="H163" i="2"/>
  <c r="D163" i="2"/>
  <c r="CC162" i="2"/>
  <c r="CA162" i="2"/>
  <c r="CC161" i="2"/>
  <c r="CA161" i="2"/>
  <c r="BG161" i="2"/>
  <c r="AD161" i="2"/>
  <c r="U161" i="2" s="1"/>
  <c r="M161" i="2"/>
  <c r="G161" i="2"/>
  <c r="CC160" i="2"/>
  <c r="CA160" i="2"/>
  <c r="BG160" i="2"/>
  <c r="AD160" i="2"/>
  <c r="U160" i="2" s="1"/>
  <c r="M160" i="2"/>
  <c r="G160" i="2"/>
  <c r="CC159" i="2"/>
  <c r="CA159" i="2"/>
  <c r="BG159" i="2"/>
  <c r="AD159" i="2"/>
  <c r="U159" i="2" s="1"/>
  <c r="M159" i="2"/>
  <c r="G159" i="2"/>
  <c r="CC158" i="2"/>
  <c r="CA158" i="2"/>
  <c r="BG158" i="2"/>
  <c r="AD158" i="2"/>
  <c r="U158" i="2" s="1"/>
  <c r="M158" i="2"/>
  <c r="G158" i="2"/>
  <c r="CC157" i="2"/>
  <c r="CA157" i="2"/>
  <c r="BG157" i="2"/>
  <c r="AD157" i="2"/>
  <c r="U157" i="2" s="1"/>
  <c r="M157" i="2"/>
  <c r="G157" i="2"/>
  <c r="CC156" i="2"/>
  <c r="CA156" i="2"/>
  <c r="BG156" i="2"/>
  <c r="AD156" i="2"/>
  <c r="U156" i="2" s="1"/>
  <c r="M156" i="2"/>
  <c r="G156" i="2"/>
  <c r="CC155" i="2"/>
  <c r="CA155" i="2"/>
  <c r="BG155" i="2"/>
  <c r="AD155" i="2"/>
  <c r="U155" i="2" s="1"/>
  <c r="M155" i="2"/>
  <c r="G155" i="2"/>
  <c r="CC154" i="2"/>
  <c r="CA154" i="2"/>
  <c r="BG154" i="2"/>
  <c r="AD154" i="2"/>
  <c r="U154" i="2" s="1"/>
  <c r="M154" i="2"/>
  <c r="G154" i="2"/>
  <c r="CC153" i="2"/>
  <c r="CA153" i="2"/>
  <c r="BG153" i="2"/>
  <c r="AD153" i="2"/>
  <c r="U153" i="2" s="1"/>
  <c r="M153" i="2"/>
  <c r="G153" i="2"/>
  <c r="CC152" i="2"/>
  <c r="CA152" i="2"/>
  <c r="BG152" i="2"/>
  <c r="AD152" i="2"/>
  <c r="U152" i="2" s="1"/>
  <c r="M152" i="2"/>
  <c r="G152" i="2"/>
  <c r="CC151" i="2"/>
  <c r="CA151" i="2"/>
  <c r="BG151" i="2"/>
  <c r="AD151" i="2"/>
  <c r="U151" i="2" s="1"/>
  <c r="M151" i="2"/>
  <c r="G151" i="2"/>
  <c r="CC150" i="2"/>
  <c r="CA150" i="2"/>
  <c r="BG150" i="2"/>
  <c r="AD150" i="2"/>
  <c r="U150" i="2" s="1"/>
  <c r="M150" i="2"/>
  <c r="G150" i="2"/>
  <c r="CC149" i="2"/>
  <c r="CA149" i="2"/>
  <c r="BG149" i="2"/>
  <c r="AD149" i="2"/>
  <c r="U149" i="2" s="1"/>
  <c r="M149" i="2"/>
  <c r="G149" i="2"/>
  <c r="CC148" i="2"/>
  <c r="CA148" i="2"/>
  <c r="BG148" i="2"/>
  <c r="AD148" i="2"/>
  <c r="U148" i="2" s="1"/>
  <c r="M148" i="2"/>
  <c r="G148" i="2"/>
  <c r="CC147" i="2"/>
  <c r="CA147" i="2"/>
  <c r="BG147" i="2"/>
  <c r="AD147" i="2"/>
  <c r="U147" i="2" s="1"/>
  <c r="M147" i="2"/>
  <c r="G147" i="2"/>
  <c r="CC146" i="2"/>
  <c r="CA146" i="2"/>
  <c r="BG146" i="2"/>
  <c r="AD146" i="2"/>
  <c r="U146" i="2" s="1"/>
  <c r="M146" i="2"/>
  <c r="G146" i="2"/>
  <c r="CC145" i="2"/>
  <c r="CA145" i="2"/>
  <c r="BG145" i="2"/>
  <c r="AD145" i="2"/>
  <c r="U145" i="2" s="1"/>
  <c r="M145" i="2"/>
  <c r="G145" i="2"/>
  <c r="CC144" i="2"/>
  <c r="CA144" i="2"/>
  <c r="BG144" i="2"/>
  <c r="AD144" i="2"/>
  <c r="U144" i="2" s="1"/>
  <c r="M144" i="2"/>
  <c r="G144" i="2"/>
  <c r="CC143" i="2"/>
  <c r="CA143" i="2"/>
  <c r="BG143" i="2"/>
  <c r="AD143" i="2"/>
  <c r="U143" i="2" s="1"/>
  <c r="M143" i="2"/>
  <c r="G143" i="2"/>
  <c r="CC142" i="2"/>
  <c r="CA142" i="2"/>
  <c r="BG142" i="2"/>
  <c r="AD142" i="2"/>
  <c r="U142" i="2" s="1"/>
  <c r="M142" i="2"/>
  <c r="G142" i="2"/>
  <c r="CC141" i="2"/>
  <c r="CA141" i="2"/>
  <c r="BG141" i="2"/>
  <c r="AD141" i="2"/>
  <c r="U141" i="2" s="1"/>
  <c r="M141" i="2"/>
  <c r="G141" i="2"/>
  <c r="CC132" i="2"/>
  <c r="CA132" i="2"/>
  <c r="BG132" i="2"/>
  <c r="AD132" i="2"/>
  <c r="U132" i="2" s="1"/>
  <c r="M132" i="2"/>
  <c r="G132" i="2"/>
  <c r="CC131" i="2"/>
  <c r="CA131" i="2"/>
  <c r="BG131" i="2"/>
  <c r="AD131" i="2"/>
  <c r="U131" i="2" s="1"/>
  <c r="M131" i="2"/>
  <c r="G131" i="2"/>
  <c r="D131" i="2"/>
  <c r="CC130" i="2"/>
  <c r="CA130" i="2"/>
  <c r="BG130" i="2"/>
  <c r="AD130" i="2"/>
  <c r="U130" i="2" s="1"/>
  <c r="M130" i="2"/>
  <c r="G130" i="2"/>
  <c r="CC129" i="2"/>
  <c r="CA129" i="2"/>
  <c r="BG129" i="2"/>
  <c r="AD129" i="2"/>
  <c r="U129" i="2" s="1"/>
  <c r="M129" i="2"/>
  <c r="G129" i="2"/>
  <c r="CC128" i="2"/>
  <c r="CA128" i="2"/>
  <c r="BG128" i="2"/>
  <c r="AD128" i="2"/>
  <c r="U128" i="2" s="1"/>
  <c r="M128" i="2"/>
  <c r="G128" i="2"/>
  <c r="CC127" i="2"/>
  <c r="CA127" i="2"/>
  <c r="BG127" i="2"/>
  <c r="AD127" i="2"/>
  <c r="U127" i="2" s="1"/>
  <c r="M127" i="2"/>
  <c r="G127" i="2"/>
  <c r="CC126" i="2"/>
  <c r="CA126" i="2"/>
  <c r="BG126" i="2"/>
  <c r="AD126" i="2"/>
  <c r="U126" i="2" s="1"/>
  <c r="M126" i="2"/>
  <c r="G126" i="2"/>
  <c r="CC125" i="2"/>
  <c r="CA125" i="2"/>
  <c r="BG125" i="2"/>
  <c r="AD125" i="2"/>
  <c r="U125" i="2" s="1"/>
  <c r="M125" i="2"/>
  <c r="G125" i="2"/>
  <c r="CC124" i="2"/>
  <c r="CA124" i="2"/>
  <c r="BG124" i="2"/>
  <c r="AD124" i="2"/>
  <c r="U124" i="2" s="1"/>
  <c r="M124" i="2"/>
  <c r="G124" i="2"/>
  <c r="CC123" i="2"/>
  <c r="CA123" i="2"/>
  <c r="BG123" i="2"/>
  <c r="AD123" i="2"/>
  <c r="U123" i="2" s="1"/>
  <c r="M123" i="2"/>
  <c r="G123" i="2"/>
  <c r="CC122" i="2"/>
  <c r="CA122" i="2"/>
  <c r="BG122" i="2"/>
  <c r="AD122" i="2"/>
  <c r="U122" i="2" s="1"/>
  <c r="M122" i="2"/>
  <c r="G122" i="2"/>
  <c r="E122" i="2"/>
  <c r="CC121" i="2"/>
  <c r="CA121" i="2"/>
  <c r="BG121" i="2"/>
  <c r="BF121" i="2" s="1"/>
  <c r="BE121" i="2" s="1"/>
  <c r="E121" i="2"/>
  <c r="CC120" i="2"/>
  <c r="CA120" i="2"/>
  <c r="BG120" i="2"/>
  <c r="AD120" i="2"/>
  <c r="U120" i="2" s="1"/>
  <c r="M120" i="2"/>
  <c r="G120" i="2"/>
  <c r="CC119" i="2"/>
  <c r="CA119" i="2"/>
  <c r="BG119" i="2"/>
  <c r="AD119" i="2"/>
  <c r="U119" i="2" s="1"/>
  <c r="M119" i="2"/>
  <c r="G119" i="2"/>
  <c r="CC118" i="2"/>
  <c r="CA118" i="2"/>
  <c r="BG118" i="2"/>
  <c r="AD118" i="2"/>
  <c r="U118" i="2" s="1"/>
  <c r="M118" i="2"/>
  <c r="G118" i="2"/>
  <c r="CC117" i="2"/>
  <c r="CA117" i="2"/>
  <c r="BG117" i="2"/>
  <c r="AD117" i="2"/>
  <c r="U117" i="2" s="1"/>
  <c r="M117" i="2"/>
  <c r="G117" i="2"/>
  <c r="CC116" i="2"/>
  <c r="CA116" i="2"/>
  <c r="BG116" i="2"/>
  <c r="AD116" i="2"/>
  <c r="U116" i="2" s="1"/>
  <c r="M116" i="2"/>
  <c r="G116" i="2"/>
  <c r="C116" i="2"/>
  <c r="CC115" i="2"/>
  <c r="CA115" i="2"/>
  <c r="BG115" i="2"/>
  <c r="AD115" i="2"/>
  <c r="U115" i="2" s="1"/>
  <c r="M115" i="2"/>
  <c r="G115" i="2"/>
  <c r="C115" i="2"/>
  <c r="CC114" i="2"/>
  <c r="CA114" i="2"/>
  <c r="BG114" i="2"/>
  <c r="AD114" i="2"/>
  <c r="U114" i="2" s="1"/>
  <c r="M114" i="2"/>
  <c r="G114" i="2"/>
  <c r="CC113" i="2"/>
  <c r="CA113" i="2"/>
  <c r="BG113" i="2"/>
  <c r="AD113" i="2"/>
  <c r="U113" i="2" s="1"/>
  <c r="M113" i="2"/>
  <c r="G113" i="2"/>
  <c r="CC112" i="2"/>
  <c r="CA112" i="2"/>
  <c r="BG112" i="2"/>
  <c r="AD112" i="2"/>
  <c r="U112" i="2" s="1"/>
  <c r="M112" i="2"/>
  <c r="G112" i="2"/>
  <c r="C111" i="2"/>
  <c r="CC110" i="2"/>
  <c r="CA110" i="2"/>
  <c r="AD110" i="2"/>
  <c r="M110" i="2"/>
  <c r="G110" i="2"/>
  <c r="E110" i="2"/>
  <c r="CC109" i="2"/>
  <c r="CA109" i="2"/>
  <c r="AD109" i="2"/>
  <c r="M109" i="2"/>
  <c r="G109" i="2"/>
  <c r="E109" i="2"/>
  <c r="CC108" i="2"/>
  <c r="CA108" i="2"/>
  <c r="AD108" i="2"/>
  <c r="U108" i="2" s="1"/>
  <c r="E108" i="2" s="1"/>
  <c r="C108" i="2" s="1"/>
  <c r="M108" i="2"/>
  <c r="G108" i="2"/>
  <c r="CC107" i="2"/>
  <c r="CA107" i="2"/>
  <c r="BG107" i="2"/>
  <c r="AD107" i="2"/>
  <c r="U107" i="2" s="1"/>
  <c r="M107" i="2"/>
  <c r="G107" i="2"/>
  <c r="CC106" i="2"/>
  <c r="CA106" i="2"/>
  <c r="BG106" i="2"/>
  <c r="AD106" i="2"/>
  <c r="U106" i="2" s="1"/>
  <c r="M106" i="2"/>
  <c r="G106" i="2"/>
  <c r="CC105" i="2"/>
  <c r="CA105" i="2"/>
  <c r="BG105" i="2"/>
  <c r="AD105" i="2"/>
  <c r="U105" i="2" s="1"/>
  <c r="M105" i="2"/>
  <c r="G105" i="2"/>
  <c r="CC104" i="2"/>
  <c r="CA104" i="2"/>
  <c r="BG104" i="2"/>
  <c r="AD104" i="2"/>
  <c r="U104" i="2" s="1"/>
  <c r="M104" i="2"/>
  <c r="G104" i="2"/>
  <c r="CC103" i="2"/>
  <c r="CA103" i="2"/>
  <c r="BG103" i="2"/>
  <c r="AD103" i="2"/>
  <c r="U103" i="2" s="1"/>
  <c r="T103" i="2" s="1"/>
  <c r="CC102" i="2"/>
  <c r="CA102" i="2"/>
  <c r="BG102" i="2"/>
  <c r="AD102" i="2"/>
  <c r="U102" i="2" s="1"/>
  <c r="M102" i="2"/>
  <c r="G102" i="2"/>
  <c r="C102" i="2"/>
  <c r="CC101" i="2"/>
  <c r="CA101" i="2"/>
  <c r="BG101" i="2"/>
  <c r="AD101" i="2"/>
  <c r="U101" i="2" s="1"/>
  <c r="M101" i="2"/>
  <c r="G101" i="2"/>
  <c r="C101" i="2"/>
  <c r="CC100" i="2"/>
  <c r="CA100" i="2"/>
  <c r="BG100" i="2"/>
  <c r="AD100" i="2"/>
  <c r="U100" i="2" s="1"/>
  <c r="M100" i="2"/>
  <c r="G100" i="2"/>
  <c r="CC99" i="2"/>
  <c r="CA99" i="2"/>
  <c r="BG99" i="2"/>
  <c r="AD99" i="2"/>
  <c r="U99" i="2" s="1"/>
  <c r="M99" i="2"/>
  <c r="G99" i="2"/>
  <c r="CC98" i="2"/>
  <c r="CA98" i="2"/>
  <c r="BG98" i="2"/>
  <c r="AD98" i="2"/>
  <c r="U98" i="2" s="1"/>
  <c r="M98" i="2"/>
  <c r="G98" i="2"/>
  <c r="CC97" i="2"/>
  <c r="CA97" i="2"/>
  <c r="BG97" i="2"/>
  <c r="AD97" i="2"/>
  <c r="U97" i="2" s="1"/>
  <c r="M97" i="2"/>
  <c r="G97" i="2"/>
  <c r="CC96" i="2"/>
  <c r="CA96" i="2"/>
  <c r="BG96" i="2"/>
  <c r="AD96" i="2"/>
  <c r="U96" i="2" s="1"/>
  <c r="M96" i="2"/>
  <c r="G96" i="2"/>
  <c r="CC95" i="2"/>
  <c r="CA95" i="2"/>
  <c r="BG95" i="2"/>
  <c r="AD95" i="2"/>
  <c r="U95" i="2" s="1"/>
  <c r="M95" i="2"/>
  <c r="G95" i="2"/>
  <c r="CC94" i="2"/>
  <c r="CA94" i="2"/>
  <c r="BG94" i="2"/>
  <c r="AD94" i="2"/>
  <c r="U94" i="2" s="1"/>
  <c r="M94" i="2"/>
  <c r="G94" i="2"/>
  <c r="E94" i="2"/>
  <c r="CC93" i="2"/>
  <c r="CA93" i="2"/>
  <c r="BG93" i="2"/>
  <c r="AD93" i="2"/>
  <c r="U93" i="2" s="1"/>
  <c r="M93" i="2"/>
  <c r="G93" i="2"/>
  <c r="CC92" i="2"/>
  <c r="CA92" i="2"/>
  <c r="BG92" i="2"/>
  <c r="AD92" i="2"/>
  <c r="U92" i="2" s="1"/>
  <c r="M92" i="2"/>
  <c r="G92" i="2"/>
  <c r="CC91" i="2"/>
  <c r="CA91" i="2"/>
  <c r="BG91" i="2"/>
  <c r="AD91" i="2"/>
  <c r="U91" i="2" s="1"/>
  <c r="M91" i="2"/>
  <c r="G91" i="2"/>
  <c r="CC90" i="2"/>
  <c r="CA90" i="2"/>
  <c r="BG90" i="2"/>
  <c r="AD90" i="2"/>
  <c r="U90" i="2" s="1"/>
  <c r="M90" i="2"/>
  <c r="G90" i="2"/>
  <c r="CC89" i="2"/>
  <c r="CA89" i="2"/>
  <c r="BG89" i="2"/>
  <c r="AD89" i="2"/>
  <c r="U89" i="2" s="1"/>
  <c r="M89" i="2"/>
  <c r="G89" i="2"/>
  <c r="CC88" i="2"/>
  <c r="CA88" i="2"/>
  <c r="BG88" i="2"/>
  <c r="AD88" i="2"/>
  <c r="U88" i="2" s="1"/>
  <c r="M88" i="2"/>
  <c r="G88" i="2"/>
  <c r="CC87" i="2"/>
  <c r="CA87" i="2"/>
  <c r="BG87" i="2"/>
  <c r="AD87" i="2"/>
  <c r="U87" i="2" s="1"/>
  <c r="M87" i="2"/>
  <c r="G87" i="2"/>
  <c r="CC86" i="2"/>
  <c r="CA86" i="2"/>
  <c r="BG86" i="2"/>
  <c r="AD86" i="2"/>
  <c r="U86" i="2" s="1"/>
  <c r="M86" i="2"/>
  <c r="G86" i="2"/>
  <c r="CC85" i="2"/>
  <c r="CA85" i="2"/>
  <c r="BG85" i="2"/>
  <c r="AD85" i="2"/>
  <c r="U85" i="2" s="1"/>
  <c r="M85" i="2"/>
  <c r="G85" i="2"/>
  <c r="CC84" i="2"/>
  <c r="CA84" i="2"/>
  <c r="BG84" i="2"/>
  <c r="AD84" i="2"/>
  <c r="U84" i="2" s="1"/>
  <c r="M84" i="2"/>
  <c r="G84" i="2"/>
  <c r="CC83" i="2"/>
  <c r="CA83" i="2"/>
  <c r="BG83" i="2"/>
  <c r="AD83" i="2"/>
  <c r="U83" i="2" s="1"/>
  <c r="M83" i="2"/>
  <c r="G83" i="2"/>
  <c r="D83" i="2"/>
  <c r="CC82" i="2"/>
  <c r="CA82" i="2"/>
  <c r="BG82" i="2"/>
  <c r="AD82" i="2"/>
  <c r="U82" i="2" s="1"/>
  <c r="M82" i="2"/>
  <c r="G82" i="2"/>
  <c r="CC81" i="2"/>
  <c r="CA81" i="2"/>
  <c r="BG81" i="2"/>
  <c r="AD81" i="2"/>
  <c r="U81" i="2" s="1"/>
  <c r="M81" i="2"/>
  <c r="G81" i="2"/>
  <c r="CC80" i="2"/>
  <c r="CA80" i="2"/>
  <c r="BG80" i="2"/>
  <c r="AD80" i="2"/>
  <c r="U80" i="2" s="1"/>
  <c r="M80" i="2"/>
  <c r="L80" i="2"/>
  <c r="G80" i="2"/>
  <c r="CC79" i="2"/>
  <c r="CA79" i="2"/>
  <c r="BG79" i="2"/>
  <c r="AD79" i="2"/>
  <c r="M79" i="2"/>
  <c r="G79" i="2"/>
  <c r="CC78" i="2"/>
  <c r="CA78" i="2"/>
  <c r="BJ78" i="2"/>
  <c r="BI78" i="2"/>
  <c r="BH78" i="2"/>
  <c r="CC77" i="2"/>
  <c r="CA77" i="2"/>
  <c r="BG77" i="2"/>
  <c r="BG76" i="2" s="1"/>
  <c r="AD77" i="2"/>
  <c r="M77" i="2"/>
  <c r="M76" i="2" s="1"/>
  <c r="G77" i="2"/>
  <c r="G76" i="2" s="1"/>
  <c r="CC76" i="2"/>
  <c r="CA76" i="2"/>
  <c r="BJ76" i="2"/>
  <c r="BI76" i="2"/>
  <c r="BH76" i="2"/>
  <c r="BF76" i="2"/>
  <c r="BE76" i="2"/>
  <c r="BD76" i="2"/>
  <c r="BC76" i="2"/>
  <c r="BB76" i="2"/>
  <c r="BA76" i="2"/>
  <c r="AZ76" i="2"/>
  <c r="AY76" i="2"/>
  <c r="AX76" i="2"/>
  <c r="AW76" i="2"/>
  <c r="AV76" i="2"/>
  <c r="AU76" i="2"/>
  <c r="AT76" i="2"/>
  <c r="AS76" i="2"/>
  <c r="AR76" i="2"/>
  <c r="AQ76" i="2"/>
  <c r="AP76" i="2"/>
  <c r="AO76" i="2"/>
  <c r="AN76" i="2"/>
  <c r="AM76" i="2"/>
  <c r="AL76" i="2"/>
  <c r="AK76" i="2"/>
  <c r="AJ76" i="2"/>
  <c r="AI76" i="2"/>
  <c r="AH76" i="2"/>
  <c r="AG76" i="2"/>
  <c r="AF76" i="2"/>
  <c r="AE76" i="2"/>
  <c r="AC76" i="2"/>
  <c r="AB76" i="2"/>
  <c r="AA76" i="2"/>
  <c r="Z76" i="2"/>
  <c r="Y76" i="2"/>
  <c r="X76" i="2"/>
  <c r="W76" i="2"/>
  <c r="V76" i="2"/>
  <c r="T76" i="2"/>
  <c r="S76" i="2"/>
  <c r="R76" i="2"/>
  <c r="Q76" i="2"/>
  <c r="P76" i="2"/>
  <c r="O76" i="2"/>
  <c r="N76" i="2"/>
  <c r="L76" i="2"/>
  <c r="K76" i="2"/>
  <c r="J76" i="2"/>
  <c r="I76" i="2"/>
  <c r="H76" i="2"/>
  <c r="D76" i="2"/>
  <c r="CC75" i="2"/>
  <c r="CA75" i="2"/>
  <c r="CC74" i="2"/>
  <c r="CA74" i="2"/>
  <c r="BG74" i="2"/>
  <c r="AD74" i="2"/>
  <c r="U74" i="2" s="1"/>
  <c r="M74" i="2"/>
  <c r="G74" i="2"/>
  <c r="CC73" i="2"/>
  <c r="CA73" i="2"/>
  <c r="BG73" i="2"/>
  <c r="AD73" i="2"/>
  <c r="U73" i="2" s="1"/>
  <c r="M73" i="2"/>
  <c r="G73" i="2"/>
  <c r="CC72" i="2"/>
  <c r="CA72" i="2"/>
  <c r="BG72" i="2"/>
  <c r="AD72" i="2"/>
  <c r="U72" i="2" s="1"/>
  <c r="M72" i="2"/>
  <c r="G72" i="2"/>
  <c r="CC71" i="2"/>
  <c r="CA71" i="2"/>
  <c r="BG71" i="2"/>
  <c r="AD71" i="2"/>
  <c r="U71" i="2" s="1"/>
  <c r="M71" i="2"/>
  <c r="G71" i="2"/>
  <c r="CC70" i="2"/>
  <c r="CA70" i="2"/>
  <c r="BG70" i="2"/>
  <c r="AD70" i="2"/>
  <c r="U70" i="2" s="1"/>
  <c r="M70" i="2"/>
  <c r="G70" i="2"/>
  <c r="CC69" i="2"/>
  <c r="CA69" i="2"/>
  <c r="BG69" i="2"/>
  <c r="AD69" i="2"/>
  <c r="U69" i="2" s="1"/>
  <c r="M69" i="2"/>
  <c r="G69" i="2"/>
  <c r="CC68" i="2"/>
  <c r="CA68" i="2"/>
  <c r="BG68" i="2"/>
  <c r="AD68" i="2"/>
  <c r="U68" i="2" s="1"/>
  <c r="M68" i="2"/>
  <c r="G68" i="2"/>
  <c r="CC67" i="2"/>
  <c r="CA67" i="2"/>
  <c r="BG67" i="2"/>
  <c r="AD67" i="2"/>
  <c r="U67" i="2" s="1"/>
  <c r="M67" i="2"/>
  <c r="G67" i="2"/>
  <c r="CC66" i="2"/>
  <c r="CA66" i="2"/>
  <c r="BG66" i="2"/>
  <c r="AD66" i="2"/>
  <c r="U66" i="2" s="1"/>
  <c r="M66" i="2"/>
  <c r="G66" i="2"/>
  <c r="CC65" i="2"/>
  <c r="CA65" i="2"/>
  <c r="BG65" i="2"/>
  <c r="AD65" i="2"/>
  <c r="U65" i="2" s="1"/>
  <c r="M65" i="2"/>
  <c r="G65" i="2"/>
  <c r="CC64" i="2"/>
  <c r="CA64" i="2"/>
  <c r="BG64" i="2"/>
  <c r="AD64" i="2"/>
  <c r="U64" i="2" s="1"/>
  <c r="M64" i="2"/>
  <c r="G64" i="2"/>
  <c r="CC63" i="2"/>
  <c r="CA63" i="2"/>
  <c r="BG63" i="2"/>
  <c r="AD63" i="2"/>
  <c r="U63" i="2" s="1"/>
  <c r="M63" i="2"/>
  <c r="G63" i="2"/>
  <c r="CC62" i="2"/>
  <c r="CA62" i="2"/>
  <c r="BG62" i="2"/>
  <c r="AD62" i="2"/>
  <c r="U62" i="2" s="1"/>
  <c r="M62" i="2"/>
  <c r="G62" i="2"/>
  <c r="CC61" i="2"/>
  <c r="CA61" i="2"/>
  <c r="BG61" i="2"/>
  <c r="AD61" i="2"/>
  <c r="U61" i="2" s="1"/>
  <c r="M61" i="2"/>
  <c r="G61" i="2"/>
  <c r="CC60" i="2"/>
  <c r="CA60" i="2"/>
  <c r="BG60" i="2"/>
  <c r="AD60" i="2"/>
  <c r="U60" i="2" s="1"/>
  <c r="M60" i="2"/>
  <c r="G60" i="2"/>
  <c r="CC59" i="2"/>
  <c r="CA59" i="2"/>
  <c r="BG59" i="2"/>
  <c r="AD59" i="2"/>
  <c r="U59" i="2" s="1"/>
  <c r="M59" i="2"/>
  <c r="G59" i="2"/>
  <c r="CC58" i="2"/>
  <c r="CA58" i="2"/>
  <c r="BG58" i="2"/>
  <c r="AD58" i="2"/>
  <c r="U58" i="2" s="1"/>
  <c r="M58" i="2"/>
  <c r="G58" i="2"/>
  <c r="CC57" i="2"/>
  <c r="CA57" i="2"/>
  <c r="BG57" i="2"/>
  <c r="AD57" i="2"/>
  <c r="U57" i="2" s="1"/>
  <c r="M57" i="2"/>
  <c r="G57" i="2"/>
  <c r="CC56" i="2"/>
  <c r="CA56" i="2"/>
  <c r="BG56" i="2"/>
  <c r="AD56" i="2"/>
  <c r="U56" i="2" s="1"/>
  <c r="M56" i="2"/>
  <c r="G56" i="2"/>
  <c r="CC55" i="2"/>
  <c r="CA55" i="2"/>
  <c r="BG55" i="2"/>
  <c r="AD55" i="2"/>
  <c r="U55" i="2" s="1"/>
  <c r="M55" i="2"/>
  <c r="G55" i="2"/>
  <c r="CC54" i="2"/>
  <c r="CA54" i="2"/>
  <c r="BG54" i="2"/>
  <c r="AD54" i="2"/>
  <c r="U54" i="2" s="1"/>
  <c r="M54" i="2"/>
  <c r="G54" i="2"/>
  <c r="CC53" i="2"/>
  <c r="CA53" i="2"/>
  <c r="BG53" i="2"/>
  <c r="AD53" i="2"/>
  <c r="U53" i="2" s="1"/>
  <c r="M53" i="2"/>
  <c r="G53" i="2"/>
  <c r="CC52" i="2"/>
  <c r="CA52" i="2"/>
  <c r="BG52" i="2"/>
  <c r="AD52" i="2"/>
  <c r="U52" i="2" s="1"/>
  <c r="M52" i="2"/>
  <c r="G52" i="2"/>
  <c r="CC51" i="2"/>
  <c r="CA51" i="2"/>
  <c r="BG51" i="2"/>
  <c r="AD51" i="2"/>
  <c r="U51" i="2" s="1"/>
  <c r="M51" i="2"/>
  <c r="G51" i="2"/>
  <c r="CC50" i="2"/>
  <c r="CA50" i="2"/>
  <c r="BG50" i="2"/>
  <c r="AD50" i="2"/>
  <c r="U50" i="2" s="1"/>
  <c r="M50" i="2"/>
  <c r="G50" i="2"/>
  <c r="CC49" i="2"/>
  <c r="CA49" i="2"/>
  <c r="BG49" i="2"/>
  <c r="AD49" i="2"/>
  <c r="U49" i="2" s="1"/>
  <c r="M49" i="2"/>
  <c r="G49" i="2"/>
  <c r="CC48" i="2"/>
  <c r="CA48" i="2"/>
  <c r="BJ48" i="2"/>
  <c r="BJ46" i="2" s="1"/>
  <c r="BI48" i="2"/>
  <c r="BI46" i="2" s="1"/>
  <c r="BH48" i="2"/>
  <c r="BH46" i="2" s="1"/>
  <c r="BF48" i="2"/>
  <c r="BF46" i="2" s="1"/>
  <c r="BE48" i="2"/>
  <c r="BE46" i="2" s="1"/>
  <c r="BD48" i="2"/>
  <c r="BD46" i="2" s="1"/>
  <c r="BC48" i="2"/>
  <c r="BC46" i="2" s="1"/>
  <c r="BB48" i="2"/>
  <c r="BB46" i="2" s="1"/>
  <c r="BA48" i="2"/>
  <c r="BA46" i="2" s="1"/>
  <c r="AZ48" i="2"/>
  <c r="AZ46" i="2" s="1"/>
  <c r="AY48" i="2"/>
  <c r="AY46" i="2" s="1"/>
  <c r="AX48" i="2"/>
  <c r="AX46" i="2" s="1"/>
  <c r="AW48" i="2"/>
  <c r="AW46" i="2" s="1"/>
  <c r="AV48" i="2"/>
  <c r="AV46" i="2" s="1"/>
  <c r="AU48" i="2"/>
  <c r="AU46" i="2" s="1"/>
  <c r="AT48" i="2"/>
  <c r="AT46" i="2" s="1"/>
  <c r="AS48" i="2"/>
  <c r="AS46" i="2" s="1"/>
  <c r="AR48" i="2"/>
  <c r="AR46" i="2" s="1"/>
  <c r="AQ48" i="2"/>
  <c r="AQ46" i="2" s="1"/>
  <c r="AP48" i="2"/>
  <c r="AP46" i="2" s="1"/>
  <c r="AO48" i="2"/>
  <c r="AO46" i="2" s="1"/>
  <c r="AN48" i="2"/>
  <c r="AN46" i="2" s="1"/>
  <c r="AM48" i="2"/>
  <c r="AM46" i="2" s="1"/>
  <c r="AL48" i="2"/>
  <c r="AL46" i="2" s="1"/>
  <c r="AK48" i="2"/>
  <c r="AK46" i="2" s="1"/>
  <c r="AJ48" i="2"/>
  <c r="AJ46" i="2" s="1"/>
  <c r="AI48" i="2"/>
  <c r="AI46" i="2" s="1"/>
  <c r="AH48" i="2"/>
  <c r="AH46" i="2" s="1"/>
  <c r="AG48" i="2"/>
  <c r="AG46" i="2" s="1"/>
  <c r="AF48" i="2"/>
  <c r="AF46" i="2" s="1"/>
  <c r="AE48" i="2"/>
  <c r="AE46" i="2" s="1"/>
  <c r="AC48" i="2"/>
  <c r="AC46" i="2" s="1"/>
  <c r="AB48" i="2"/>
  <c r="AB46" i="2" s="1"/>
  <c r="AA48" i="2"/>
  <c r="AA46" i="2" s="1"/>
  <c r="Z48" i="2"/>
  <c r="Z46" i="2" s="1"/>
  <c r="Y48" i="2"/>
  <c r="Y46" i="2" s="1"/>
  <c r="X48" i="2"/>
  <c r="X46" i="2" s="1"/>
  <c r="W48" i="2"/>
  <c r="W46" i="2" s="1"/>
  <c r="V48" i="2"/>
  <c r="T48" i="2"/>
  <c r="T46" i="2" s="1"/>
  <c r="S48" i="2"/>
  <c r="S46" i="2" s="1"/>
  <c r="R48" i="2"/>
  <c r="R46" i="2" s="1"/>
  <c r="Q48" i="2"/>
  <c r="Q46" i="2" s="1"/>
  <c r="P48" i="2"/>
  <c r="P46" i="2" s="1"/>
  <c r="O48" i="2"/>
  <c r="O46" i="2" s="1"/>
  <c r="N48" i="2"/>
  <c r="N46" i="2" s="1"/>
  <c r="L48" i="2"/>
  <c r="L46" i="2" s="1"/>
  <c r="K48" i="2"/>
  <c r="K46" i="2" s="1"/>
  <c r="J48" i="2"/>
  <c r="J46" i="2" s="1"/>
  <c r="I48" i="2"/>
  <c r="I46" i="2" s="1"/>
  <c r="H48" i="2"/>
  <c r="H46" i="2" s="1"/>
  <c r="D48" i="2"/>
  <c r="CC47" i="2"/>
  <c r="CA47" i="2"/>
  <c r="U47" i="2"/>
  <c r="C47" i="2"/>
  <c r="CC46" i="2"/>
  <c r="CA46" i="2"/>
  <c r="CC45" i="2"/>
  <c r="CA45" i="2"/>
  <c r="CC44" i="2"/>
  <c r="CA44" i="2"/>
  <c r="CC43" i="2"/>
  <c r="CA43" i="2"/>
  <c r="BG43" i="2"/>
  <c r="AD43" i="2"/>
  <c r="U43" i="2" s="1"/>
  <c r="M43" i="2"/>
  <c r="G43" i="2"/>
  <c r="CC42" i="2"/>
  <c r="CA42" i="2"/>
  <c r="BG42" i="2"/>
  <c r="AD42" i="2"/>
  <c r="U42" i="2" s="1"/>
  <c r="M42" i="2"/>
  <c r="G42" i="2"/>
  <c r="CC41" i="2"/>
  <c r="CA41" i="2"/>
  <c r="BJ41" i="2"/>
  <c r="BI41" i="2"/>
  <c r="BH41" i="2"/>
  <c r="BF41" i="2"/>
  <c r="BE41" i="2"/>
  <c r="BD41" i="2"/>
  <c r="BC41" i="2"/>
  <c r="BB41" i="2"/>
  <c r="BA41" i="2"/>
  <c r="AZ41" i="2"/>
  <c r="AY41" i="2"/>
  <c r="AX41" i="2"/>
  <c r="AW41" i="2"/>
  <c r="AV41" i="2"/>
  <c r="AU41" i="2"/>
  <c r="AT41" i="2"/>
  <c r="AS41" i="2"/>
  <c r="AR41" i="2"/>
  <c r="AQ41" i="2"/>
  <c r="AP41" i="2"/>
  <c r="AO41" i="2"/>
  <c r="AN41" i="2"/>
  <c r="AM41" i="2"/>
  <c r="AL41" i="2"/>
  <c r="AK41" i="2"/>
  <c r="AJ41" i="2"/>
  <c r="AI41" i="2"/>
  <c r="AH41" i="2"/>
  <c r="AG41" i="2"/>
  <c r="AF41" i="2"/>
  <c r="AE41" i="2"/>
  <c r="AC41" i="2"/>
  <c r="AB41" i="2"/>
  <c r="AA41" i="2"/>
  <c r="Z41" i="2"/>
  <c r="Y41" i="2"/>
  <c r="X41" i="2"/>
  <c r="W41" i="2"/>
  <c r="V41" i="2"/>
  <c r="T41" i="2"/>
  <c r="S41" i="2"/>
  <c r="R41" i="2"/>
  <c r="Q41" i="2"/>
  <c r="P41" i="2"/>
  <c r="O41" i="2"/>
  <c r="N41" i="2"/>
  <c r="L41" i="2"/>
  <c r="K41" i="2"/>
  <c r="J41" i="2"/>
  <c r="I41" i="2"/>
  <c r="H41" i="2"/>
  <c r="D41" i="2"/>
  <c r="CC40" i="2"/>
  <c r="CA40" i="2"/>
  <c r="BG40" i="2"/>
  <c r="AD40" i="2"/>
  <c r="U40" i="2" s="1"/>
  <c r="M40" i="2"/>
  <c r="G40" i="2"/>
  <c r="CC39" i="2"/>
  <c r="CA39" i="2"/>
  <c r="F39" i="2"/>
  <c r="E39" i="2" s="1"/>
  <c r="CC38" i="2"/>
  <c r="CA38" i="2"/>
  <c r="F38" i="2"/>
  <c r="E38" i="2" s="1"/>
  <c r="CC37" i="2"/>
  <c r="CA37" i="2"/>
  <c r="BG37" i="2"/>
  <c r="AD37" i="2"/>
  <c r="U37" i="2" s="1"/>
  <c r="M37" i="2"/>
  <c r="G37" i="2"/>
  <c r="CC36" i="2"/>
  <c r="CA36" i="2"/>
  <c r="BG36" i="2"/>
  <c r="AD36" i="2"/>
  <c r="U36" i="2" s="1"/>
  <c r="M36" i="2"/>
  <c r="G36" i="2"/>
  <c r="CC35" i="2"/>
  <c r="CA35" i="2"/>
  <c r="BG35" i="2"/>
  <c r="AD35" i="2"/>
  <c r="U35" i="2" s="1"/>
  <c r="M35" i="2"/>
  <c r="G35" i="2"/>
  <c r="CC34" i="2"/>
  <c r="CA34" i="2"/>
  <c r="BG34" i="2"/>
  <c r="AD34" i="2"/>
  <c r="U34" i="2" s="1"/>
  <c r="M34" i="2"/>
  <c r="G34" i="2"/>
  <c r="CC33" i="2"/>
  <c r="CA33" i="2"/>
  <c r="BG33" i="2"/>
  <c r="AD33" i="2"/>
  <c r="U33" i="2" s="1"/>
  <c r="M33" i="2"/>
  <c r="G33" i="2"/>
  <c r="CC32" i="2"/>
  <c r="CA32" i="2"/>
  <c r="BG32" i="2"/>
  <c r="AD32" i="2"/>
  <c r="U32" i="2" s="1"/>
  <c r="M32" i="2"/>
  <c r="G32" i="2"/>
  <c r="CC31" i="2"/>
  <c r="CA31" i="2"/>
  <c r="BG31" i="2"/>
  <c r="AD31" i="2"/>
  <c r="U31" i="2" s="1"/>
  <c r="M31" i="2"/>
  <c r="G31" i="2"/>
  <c r="CC30" i="2"/>
  <c r="CA30" i="2"/>
  <c r="BG30" i="2"/>
  <c r="AD30" i="2"/>
  <c r="U30" i="2" s="1"/>
  <c r="M30" i="2"/>
  <c r="G30" i="2"/>
  <c r="CC29" i="2"/>
  <c r="CA29" i="2"/>
  <c r="BJ29" i="2"/>
  <c r="BI29" i="2"/>
  <c r="BH29" i="2"/>
  <c r="BF29" i="2"/>
  <c r="BE29" i="2"/>
  <c r="BD29" i="2"/>
  <c r="BC29" i="2"/>
  <c r="BB29" i="2"/>
  <c r="BA29" i="2"/>
  <c r="AZ29" i="2"/>
  <c r="AY29" i="2"/>
  <c r="AX29" i="2"/>
  <c r="AW29" i="2"/>
  <c r="AV29" i="2"/>
  <c r="AU29" i="2"/>
  <c r="AT29" i="2"/>
  <c r="AS29" i="2"/>
  <c r="AR29" i="2"/>
  <c r="AQ29" i="2"/>
  <c r="AP29" i="2"/>
  <c r="AO29" i="2"/>
  <c r="AN29" i="2"/>
  <c r="AM29" i="2"/>
  <c r="AL29" i="2"/>
  <c r="AK29" i="2"/>
  <c r="AJ29" i="2"/>
  <c r="AI29" i="2"/>
  <c r="AH29" i="2"/>
  <c r="AG29" i="2"/>
  <c r="AF29" i="2"/>
  <c r="AE29" i="2"/>
  <c r="AC29" i="2"/>
  <c r="AB29" i="2"/>
  <c r="AA29" i="2"/>
  <c r="Z29" i="2"/>
  <c r="Y29" i="2"/>
  <c r="X29" i="2"/>
  <c r="W29" i="2"/>
  <c r="V29" i="2"/>
  <c r="T29" i="2"/>
  <c r="S29" i="2"/>
  <c r="R29" i="2"/>
  <c r="Q29" i="2"/>
  <c r="P29" i="2"/>
  <c r="O29" i="2"/>
  <c r="N29" i="2"/>
  <c r="L29" i="2"/>
  <c r="K29" i="2"/>
  <c r="J29" i="2"/>
  <c r="I29" i="2"/>
  <c r="H29" i="2"/>
  <c r="D29" i="2"/>
  <c r="CC28" i="2"/>
  <c r="CA28" i="2"/>
  <c r="BG28" i="2"/>
  <c r="AD28" i="2"/>
  <c r="U28" i="2" s="1"/>
  <c r="M28" i="2"/>
  <c r="G28" i="2"/>
  <c r="CC27" i="2"/>
  <c r="CA27" i="2"/>
  <c r="BG27" i="2"/>
  <c r="AD27" i="2"/>
  <c r="U27" i="2" s="1"/>
  <c r="M27" i="2"/>
  <c r="G27" i="2"/>
  <c r="CC26" i="2"/>
  <c r="CA26" i="2"/>
  <c r="BG26" i="2"/>
  <c r="AD26" i="2"/>
  <c r="U26" i="2" s="1"/>
  <c r="M26" i="2"/>
  <c r="G26" i="2"/>
  <c r="CC25" i="2"/>
  <c r="CA25" i="2"/>
  <c r="BG25" i="2"/>
  <c r="AD25" i="2"/>
  <c r="U25" i="2" s="1"/>
  <c r="M25" i="2"/>
  <c r="G25" i="2"/>
  <c r="CC24" i="2"/>
  <c r="CA24" i="2"/>
  <c r="BG24" i="2"/>
  <c r="AD24" i="2"/>
  <c r="U24" i="2" s="1"/>
  <c r="M24" i="2"/>
  <c r="G24" i="2"/>
  <c r="CC23" i="2"/>
  <c r="CA23" i="2"/>
  <c r="BG23" i="2"/>
  <c r="AD23" i="2"/>
  <c r="U23" i="2" s="1"/>
  <c r="M23" i="2"/>
  <c r="G23" i="2"/>
  <c r="CC22" i="2"/>
  <c r="CA22" i="2"/>
  <c r="BG22" i="2"/>
  <c r="AD22" i="2"/>
  <c r="U22" i="2" s="1"/>
  <c r="M22" i="2"/>
  <c r="G22" i="2"/>
  <c r="CC21" i="2"/>
  <c r="CA21" i="2"/>
  <c r="BG21" i="2"/>
  <c r="AD21" i="2"/>
  <c r="U21" i="2" s="1"/>
  <c r="M21" i="2"/>
  <c r="G21" i="2"/>
  <c r="CC20" i="2"/>
  <c r="CA20" i="2"/>
  <c r="BG20" i="2"/>
  <c r="AD20" i="2"/>
  <c r="U20" i="2" s="1"/>
  <c r="M20" i="2"/>
  <c r="G20" i="2"/>
  <c r="CC19" i="2"/>
  <c r="CA19" i="2"/>
  <c r="BG19" i="2"/>
  <c r="AD19" i="2"/>
  <c r="U19" i="2" s="1"/>
  <c r="M19" i="2"/>
  <c r="G19" i="2"/>
  <c r="CC18" i="2"/>
  <c r="CA18" i="2"/>
  <c r="BG18" i="2"/>
  <c r="AD18" i="2"/>
  <c r="U18" i="2" s="1"/>
  <c r="M18" i="2"/>
  <c r="G18" i="2"/>
  <c r="CC17" i="2"/>
  <c r="CA17" i="2"/>
  <c r="BG17" i="2"/>
  <c r="AD17" i="2"/>
  <c r="U17" i="2" s="1"/>
  <c r="M17" i="2"/>
  <c r="G17" i="2"/>
  <c r="CC16" i="2"/>
  <c r="CA16" i="2"/>
  <c r="BG16" i="2"/>
  <c r="AD16" i="2"/>
  <c r="U16" i="2" s="1"/>
  <c r="M16" i="2"/>
  <c r="G16" i="2"/>
  <c r="CC15" i="2"/>
  <c r="CA15" i="2"/>
  <c r="BG15" i="2"/>
  <c r="AD15" i="2"/>
  <c r="U15" i="2" s="1"/>
  <c r="M15" i="2"/>
  <c r="G15" i="2"/>
  <c r="CC14" i="2"/>
  <c r="CA14" i="2"/>
  <c r="BG14" i="2"/>
  <c r="AD14" i="2"/>
  <c r="U14" i="2" s="1"/>
  <c r="M14" i="2"/>
  <c r="G14" i="2"/>
  <c r="A14" i="2"/>
  <c r="A15" i="2" s="1"/>
  <c r="A16" i="2" s="1"/>
  <c r="A17" i="2" s="1"/>
  <c r="A18" i="2" s="1"/>
  <c r="A19" i="2" s="1"/>
  <c r="A20" i="2" s="1"/>
  <c r="A21" i="2" s="1"/>
  <c r="A22" i="2" s="1"/>
  <c r="A23" i="2" s="1"/>
  <c r="A24" i="2" s="1"/>
  <c r="A25" i="2" s="1"/>
  <c r="A27" i="2" s="1"/>
  <c r="A31" i="2" s="1"/>
  <c r="A32" i="2" s="1"/>
  <c r="A33" i="2" s="1"/>
  <c r="A34" i="2" s="1"/>
  <c r="A35" i="2" s="1"/>
  <c r="A36" i="2" s="1"/>
  <c r="A38" i="2" s="1"/>
  <c r="A39" i="2" s="1"/>
  <c r="A50" i="2" s="1"/>
  <c r="A51" i="2" s="1"/>
  <c r="A52" i="2" s="1"/>
  <c r="A53" i="2" s="1"/>
  <c r="A54" i="2" s="1"/>
  <c r="A55" i="2" s="1"/>
  <c r="A56" i="2" s="1"/>
  <c r="A57" i="2" s="1"/>
  <c r="A64" i="2" s="1"/>
  <c r="A65" i="2" s="1"/>
  <c r="A66" i="2" s="1"/>
  <c r="A67" i="2" s="1"/>
  <c r="A68" i="2" s="1"/>
  <c r="A69" i="2" s="1"/>
  <c r="A70" i="2" s="1"/>
  <c r="A71" i="2" s="1"/>
  <c r="A72" i="2" s="1"/>
  <c r="A74" i="2" s="1"/>
  <c r="A77" i="2" s="1"/>
  <c r="A80" i="2" s="1"/>
  <c r="A82" i="2" s="1"/>
  <c r="A84" i="2" s="1"/>
  <c r="A85" i="2" s="1"/>
  <c r="A87" i="2" s="1"/>
  <c r="A89" i="2" s="1"/>
  <c r="A90" i="2" s="1"/>
  <c r="A91" i="2" s="1"/>
  <c r="CC13" i="2"/>
  <c r="CA13" i="2"/>
  <c r="BG13" i="2"/>
  <c r="AD13" i="2"/>
  <c r="U13" i="2" s="1"/>
  <c r="M13" i="2"/>
  <c r="G13" i="2"/>
  <c r="BG12" i="2"/>
  <c r="AD12" i="2"/>
  <c r="U12" i="2" s="1"/>
  <c r="M12" i="2"/>
  <c r="G12" i="2"/>
  <c r="BJ11" i="2"/>
  <c r="BI11" i="2"/>
  <c r="BH11" i="2"/>
  <c r="BF11" i="2"/>
  <c r="BE11" i="2"/>
  <c r="BD11" i="2"/>
  <c r="BC11" i="2"/>
  <c r="BB11" i="2"/>
  <c r="BA11" i="2"/>
  <c r="AZ11" i="2"/>
  <c r="AY11" i="2"/>
  <c r="AX11" i="2"/>
  <c r="AW11" i="2"/>
  <c r="AV11" i="2"/>
  <c r="AU11" i="2"/>
  <c r="AT11" i="2"/>
  <c r="AS11" i="2"/>
  <c r="AR11" i="2"/>
  <c r="AQ11" i="2"/>
  <c r="AP11" i="2"/>
  <c r="AO11" i="2"/>
  <c r="AN11" i="2"/>
  <c r="AM11" i="2"/>
  <c r="AL11" i="2"/>
  <c r="AK11" i="2"/>
  <c r="AJ11" i="2"/>
  <c r="AI11" i="2"/>
  <c r="AH11" i="2"/>
  <c r="AG11" i="2"/>
  <c r="AF11" i="2"/>
  <c r="AE11" i="2"/>
  <c r="AC11" i="2"/>
  <c r="AB11" i="2"/>
  <c r="AA11" i="2"/>
  <c r="Z11" i="2"/>
  <c r="Y11" i="2"/>
  <c r="X11" i="2"/>
  <c r="W11" i="2"/>
  <c r="V11" i="2"/>
  <c r="T11" i="2"/>
  <c r="S11" i="2"/>
  <c r="R11" i="2"/>
  <c r="Q11" i="2"/>
  <c r="P11" i="2"/>
  <c r="O11" i="2"/>
  <c r="N11" i="2"/>
  <c r="L11" i="2"/>
  <c r="K11" i="2"/>
  <c r="J11" i="2"/>
  <c r="I11" i="2"/>
  <c r="H11" i="2"/>
  <c r="D11" i="2"/>
  <c r="D78" i="2" l="1"/>
  <c r="F620" i="2"/>
  <c r="F650" i="2"/>
  <c r="E650" i="2" s="1"/>
  <c r="C650" i="2" s="1"/>
  <c r="F524" i="2"/>
  <c r="E32" i="4"/>
  <c r="C33" i="4"/>
  <c r="F287" i="2"/>
  <c r="F294" i="2"/>
  <c r="E294" i="2" s="1"/>
  <c r="C294" i="2" s="1"/>
  <c r="F440" i="2"/>
  <c r="E440" i="2" s="1"/>
  <c r="C440" i="2" s="1"/>
  <c r="O575" i="2"/>
  <c r="AO575" i="2"/>
  <c r="F640" i="2"/>
  <c r="F639" i="2"/>
  <c r="F514" i="2"/>
  <c r="E514" i="2" s="1"/>
  <c r="C514" i="2" s="1"/>
  <c r="F521" i="2"/>
  <c r="A92" i="2"/>
  <c r="A94" i="2" s="1"/>
  <c r="BG41" i="2"/>
  <c r="E146" i="2"/>
  <c r="C146" i="2" s="1"/>
  <c r="W536" i="2"/>
  <c r="F166" i="2"/>
  <c r="E166" i="2" s="1"/>
  <c r="C166" i="2" s="1"/>
  <c r="F574" i="2"/>
  <c r="E574" i="2" s="1"/>
  <c r="C574" i="2" s="1"/>
  <c r="F37" i="2"/>
  <c r="E37" i="2" s="1"/>
  <c r="C37" i="2" s="1"/>
  <c r="F628" i="2"/>
  <c r="E628" i="2" s="1"/>
  <c r="C628" i="2" s="1"/>
  <c r="F45" i="3"/>
  <c r="F95" i="3"/>
  <c r="F97" i="3"/>
  <c r="F53" i="3"/>
  <c r="F55" i="3"/>
  <c r="E55" i="3" s="1"/>
  <c r="C55" i="3" s="1"/>
  <c r="F57" i="3"/>
  <c r="E57" i="3" s="1"/>
  <c r="C57" i="3" s="1"/>
  <c r="F61" i="3"/>
  <c r="E61" i="3" s="1"/>
  <c r="C61" i="3" s="1"/>
  <c r="F63" i="3"/>
  <c r="E63" i="3" s="1"/>
  <c r="C63" i="3" s="1"/>
  <c r="F65" i="3"/>
  <c r="E65" i="3" s="1"/>
  <c r="C65" i="3" s="1"/>
  <c r="F68" i="3"/>
  <c r="F96" i="3"/>
  <c r="E96" i="3" s="1"/>
  <c r="C96" i="3" s="1"/>
  <c r="F100" i="3"/>
  <c r="F84" i="3"/>
  <c r="E84" i="3" s="1"/>
  <c r="C84" i="3" s="1"/>
  <c r="F40" i="3"/>
  <c r="E40" i="3" s="1"/>
  <c r="C40" i="3" s="1"/>
  <c r="F56" i="3"/>
  <c r="E56" i="3" s="1"/>
  <c r="C56" i="3" s="1"/>
  <c r="F60" i="3"/>
  <c r="E60" i="3" s="1"/>
  <c r="C60" i="3" s="1"/>
  <c r="F64" i="3"/>
  <c r="E64" i="3" s="1"/>
  <c r="C64" i="3" s="1"/>
  <c r="F71" i="3"/>
  <c r="F87" i="3"/>
  <c r="E87" i="3" s="1"/>
  <c r="C87" i="3" s="1"/>
  <c r="F108" i="3"/>
  <c r="E108" i="3" s="1"/>
  <c r="C108" i="3" s="1"/>
  <c r="F112" i="3"/>
  <c r="E112" i="3" s="1"/>
  <c r="C112" i="3" s="1"/>
  <c r="F80" i="3"/>
  <c r="E80" i="3" s="1"/>
  <c r="C80" i="3" s="1"/>
  <c r="F93" i="3"/>
  <c r="F37" i="3"/>
  <c r="E37" i="3" s="1"/>
  <c r="C37" i="3" s="1"/>
  <c r="F79" i="3"/>
  <c r="E79" i="3" s="1"/>
  <c r="C79" i="3" s="1"/>
  <c r="F69" i="3"/>
  <c r="E69" i="3" s="1"/>
  <c r="C69" i="3" s="1"/>
  <c r="F81" i="3"/>
  <c r="F111" i="3"/>
  <c r="E95" i="3"/>
  <c r="C95" i="3" s="1"/>
  <c r="F104" i="3"/>
  <c r="E104" i="3" s="1"/>
  <c r="C104" i="3" s="1"/>
  <c r="E71" i="3"/>
  <c r="C71" i="3" s="1"/>
  <c r="F85" i="3"/>
  <c r="E85" i="3" s="1"/>
  <c r="C85" i="3" s="1"/>
  <c r="F50" i="3"/>
  <c r="E50" i="3" s="1"/>
  <c r="C50" i="3" s="1"/>
  <c r="F73" i="3"/>
  <c r="F92" i="3"/>
  <c r="E92" i="3" s="1"/>
  <c r="C92" i="3" s="1"/>
  <c r="F77" i="3"/>
  <c r="E77" i="3" s="1"/>
  <c r="C77" i="3" s="1"/>
  <c r="F89" i="3"/>
  <c r="E89" i="3" s="1"/>
  <c r="C89" i="3" s="1"/>
  <c r="F103" i="3"/>
  <c r="E103" i="3" s="1"/>
  <c r="C103" i="3" s="1"/>
  <c r="E93" i="3"/>
  <c r="C93" i="3" s="1"/>
  <c r="F101" i="3"/>
  <c r="E101" i="3" s="1"/>
  <c r="C101" i="3" s="1"/>
  <c r="F109" i="3"/>
  <c r="E109" i="3" s="1"/>
  <c r="C109" i="3" s="1"/>
  <c r="E88" i="3"/>
  <c r="C88" i="3" s="1"/>
  <c r="F24" i="3"/>
  <c r="E24" i="3" s="1"/>
  <c r="C24" i="3" s="1"/>
  <c r="F35" i="3"/>
  <c r="E35" i="3" s="1"/>
  <c r="C35" i="3" s="1"/>
  <c r="F41" i="3"/>
  <c r="E41" i="3" s="1"/>
  <c r="C41" i="3" s="1"/>
  <c r="F43" i="3"/>
  <c r="E43" i="3" s="1"/>
  <c r="C43" i="3" s="1"/>
  <c r="F66" i="3"/>
  <c r="E66" i="3" s="1"/>
  <c r="C66" i="3" s="1"/>
  <c r="F74" i="3"/>
  <c r="E74" i="3" s="1"/>
  <c r="C74" i="3" s="1"/>
  <c r="F82" i="3"/>
  <c r="E82" i="3" s="1"/>
  <c r="C82" i="3" s="1"/>
  <c r="F90" i="3"/>
  <c r="E90" i="3" s="1"/>
  <c r="C90" i="3" s="1"/>
  <c r="F98" i="3"/>
  <c r="E98" i="3" s="1"/>
  <c r="C98" i="3" s="1"/>
  <c r="F106" i="3"/>
  <c r="E106" i="3" s="1"/>
  <c r="C106" i="3" s="1"/>
  <c r="F114" i="3"/>
  <c r="E114" i="3" s="1"/>
  <c r="C114" i="3" s="1"/>
  <c r="E72" i="3"/>
  <c r="C72" i="3" s="1"/>
  <c r="F49" i="3"/>
  <c r="E49" i="3" s="1"/>
  <c r="C49" i="3" s="1"/>
  <c r="F51" i="3"/>
  <c r="E51" i="3" s="1"/>
  <c r="C51" i="3" s="1"/>
  <c r="E111" i="3"/>
  <c r="C111" i="3" s="1"/>
  <c r="E68" i="3"/>
  <c r="C68" i="3" s="1"/>
  <c r="E76" i="3"/>
  <c r="C76" i="3" s="1"/>
  <c r="E100" i="3"/>
  <c r="C100" i="3" s="1"/>
  <c r="E73" i="3"/>
  <c r="C73" i="3" s="1"/>
  <c r="E81" i="3"/>
  <c r="C81" i="3" s="1"/>
  <c r="E97" i="3"/>
  <c r="C97" i="3" s="1"/>
  <c r="F105" i="3"/>
  <c r="E105" i="3" s="1"/>
  <c r="C105" i="3" s="1"/>
  <c r="F113" i="3"/>
  <c r="E113" i="3" s="1"/>
  <c r="C113" i="3" s="1"/>
  <c r="F70" i="3"/>
  <c r="E70" i="3" s="1"/>
  <c r="C70" i="3" s="1"/>
  <c r="F78" i="3"/>
  <c r="E78" i="3" s="1"/>
  <c r="C78" i="3" s="1"/>
  <c r="F86" i="3"/>
  <c r="E86" i="3" s="1"/>
  <c r="C86" i="3" s="1"/>
  <c r="F94" i="3"/>
  <c r="E94" i="3" s="1"/>
  <c r="C94" i="3" s="1"/>
  <c r="F102" i="3"/>
  <c r="E102" i="3" s="1"/>
  <c r="C102" i="3" s="1"/>
  <c r="F110" i="3"/>
  <c r="E110" i="3" s="1"/>
  <c r="C110" i="3" s="1"/>
  <c r="F42" i="3"/>
  <c r="E42" i="3" s="1"/>
  <c r="C42" i="3" s="1"/>
  <c r="F48" i="3"/>
  <c r="E48" i="3" s="1"/>
  <c r="C48" i="3" s="1"/>
  <c r="F67" i="3"/>
  <c r="E67" i="3" s="1"/>
  <c r="C67" i="3" s="1"/>
  <c r="F75" i="3"/>
  <c r="E75" i="3" s="1"/>
  <c r="C75" i="3" s="1"/>
  <c r="F83" i="3"/>
  <c r="E83" i="3" s="1"/>
  <c r="C83" i="3" s="1"/>
  <c r="F91" i="3"/>
  <c r="E91" i="3" s="1"/>
  <c r="C91" i="3" s="1"/>
  <c r="F99" i="3"/>
  <c r="E99" i="3" s="1"/>
  <c r="C99" i="3" s="1"/>
  <c r="F107" i="3"/>
  <c r="E107" i="3" s="1"/>
  <c r="C107" i="3" s="1"/>
  <c r="F115" i="3"/>
  <c r="E115" i="3" s="1"/>
  <c r="C115" i="3" s="1"/>
  <c r="F39" i="3"/>
  <c r="E39" i="3" s="1"/>
  <c r="C39" i="3" s="1"/>
  <c r="F46" i="3"/>
  <c r="E46" i="3" s="1"/>
  <c r="C46" i="3" s="1"/>
  <c r="F52" i="3"/>
  <c r="E52" i="3" s="1"/>
  <c r="C52" i="3" s="1"/>
  <c r="F54" i="3"/>
  <c r="E54" i="3" s="1"/>
  <c r="C54" i="3" s="1"/>
  <c r="F36" i="3"/>
  <c r="E36" i="3" s="1"/>
  <c r="C36" i="3" s="1"/>
  <c r="F47" i="3"/>
  <c r="E47" i="3" s="1"/>
  <c r="C47" i="3" s="1"/>
  <c r="F58" i="3"/>
  <c r="E58" i="3" s="1"/>
  <c r="C58" i="3" s="1"/>
  <c r="F62" i="3"/>
  <c r="E62" i="3" s="1"/>
  <c r="C62" i="3" s="1"/>
  <c r="F38" i="3"/>
  <c r="E38" i="3" s="1"/>
  <c r="C38" i="3" s="1"/>
  <c r="F44" i="3"/>
  <c r="E44" i="3" s="1"/>
  <c r="C44" i="3" s="1"/>
  <c r="F59" i="3"/>
  <c r="E59" i="3" s="1"/>
  <c r="C59" i="3" s="1"/>
  <c r="E45" i="3"/>
  <c r="C45" i="3" s="1"/>
  <c r="E53" i="3"/>
  <c r="C53" i="3" s="1"/>
  <c r="F15" i="3"/>
  <c r="E15" i="3" s="1"/>
  <c r="C15" i="3" s="1"/>
  <c r="F29" i="3"/>
  <c r="E29" i="3" s="1"/>
  <c r="C29" i="3" s="1"/>
  <c r="F32" i="3"/>
  <c r="E32" i="3" s="1"/>
  <c r="C32" i="3" s="1"/>
  <c r="F17" i="3"/>
  <c r="E17" i="3" s="1"/>
  <c r="C17" i="3" s="1"/>
  <c r="F26" i="3"/>
  <c r="E26" i="3" s="1"/>
  <c r="C26" i="3" s="1"/>
  <c r="F16" i="3"/>
  <c r="E16" i="3" s="1"/>
  <c r="C16" i="3" s="1"/>
  <c r="F22" i="3"/>
  <c r="E22" i="3" s="1"/>
  <c r="C22" i="3" s="1"/>
  <c r="F31" i="3"/>
  <c r="E31" i="3" s="1"/>
  <c r="C31" i="3" s="1"/>
  <c r="F30" i="3"/>
  <c r="E30" i="3" s="1"/>
  <c r="C30" i="3" s="1"/>
  <c r="F34" i="3"/>
  <c r="E34" i="3" s="1"/>
  <c r="C34" i="3" s="1"/>
  <c r="F19" i="3"/>
  <c r="E19" i="3" s="1"/>
  <c r="C19" i="3" s="1"/>
  <c r="F21" i="3"/>
  <c r="E21" i="3" s="1"/>
  <c r="C21" i="3" s="1"/>
  <c r="F20" i="3"/>
  <c r="E20" i="3" s="1"/>
  <c r="C20" i="3" s="1"/>
  <c r="F14" i="3"/>
  <c r="E14" i="3" s="1"/>
  <c r="C14" i="3" s="1"/>
  <c r="F18" i="3"/>
  <c r="E18" i="3" s="1"/>
  <c r="C18" i="3" s="1"/>
  <c r="F23" i="3"/>
  <c r="E23" i="3" s="1"/>
  <c r="C23" i="3" s="1"/>
  <c r="F33" i="3"/>
  <c r="E33" i="3" s="1"/>
  <c r="C33" i="3" s="1"/>
  <c r="BG9" i="3"/>
  <c r="G9" i="3"/>
  <c r="F12" i="3"/>
  <c r="E12" i="3" s="1"/>
  <c r="C12" i="3" s="1"/>
  <c r="F10" i="3"/>
  <c r="M9" i="3"/>
  <c r="AD9" i="3"/>
  <c r="F13" i="3"/>
  <c r="E13" i="3" s="1"/>
  <c r="C13" i="3" s="1"/>
  <c r="F11" i="3"/>
  <c r="E11" i="3" s="1"/>
  <c r="C11" i="3" s="1"/>
  <c r="F64" i="2"/>
  <c r="E64" i="2" s="1"/>
  <c r="C64" i="2" s="1"/>
  <c r="C121" i="2"/>
  <c r="F368" i="2"/>
  <c r="E368" i="2" s="1"/>
  <c r="C368" i="2" s="1"/>
  <c r="F496" i="2"/>
  <c r="F88" i="2"/>
  <c r="E88" i="2" s="1"/>
  <c r="C88" i="2" s="1"/>
  <c r="F101" i="2"/>
  <c r="F502" i="2"/>
  <c r="E502" i="2" s="1"/>
  <c r="C502" i="2" s="1"/>
  <c r="F581" i="2"/>
  <c r="E581" i="2" s="1"/>
  <c r="C581" i="2" s="1"/>
  <c r="D10" i="2"/>
  <c r="P10" i="2"/>
  <c r="P9" i="2" s="1"/>
  <c r="Y10" i="2"/>
  <c r="Y9" i="2" s="1"/>
  <c r="AH10" i="2"/>
  <c r="AH9" i="2" s="1"/>
  <c r="AP10" i="2"/>
  <c r="AP9" i="2" s="1"/>
  <c r="AX10" i="2"/>
  <c r="AX9" i="2" s="1"/>
  <c r="BF10" i="2"/>
  <c r="BF9" i="2" s="1"/>
  <c r="F600" i="2"/>
  <c r="E600" i="2" s="1"/>
  <c r="C600" i="2" s="1"/>
  <c r="F451" i="2"/>
  <c r="F459" i="2"/>
  <c r="F485" i="2"/>
  <c r="F510" i="2"/>
  <c r="F642" i="2"/>
  <c r="E642" i="2" s="1"/>
  <c r="C642" i="2" s="1"/>
  <c r="BA10" i="2"/>
  <c r="BA9" i="2" s="1"/>
  <c r="F256" i="2"/>
  <c r="F396" i="2"/>
  <c r="E396" i="2" s="1"/>
  <c r="C396" i="2" s="1"/>
  <c r="F616" i="2"/>
  <c r="F79" i="2"/>
  <c r="F193" i="2"/>
  <c r="E193" i="2" s="1"/>
  <c r="C193" i="2" s="1"/>
  <c r="AS10" i="2"/>
  <c r="AS9" i="2" s="1"/>
  <c r="F118" i="2"/>
  <c r="E118" i="2" s="1"/>
  <c r="C118" i="2" s="1"/>
  <c r="F278" i="2"/>
  <c r="E278" i="2" s="1"/>
  <c r="C278" i="2" s="1"/>
  <c r="F362" i="2"/>
  <c r="E362" i="2" s="1"/>
  <c r="C362" i="2" s="1"/>
  <c r="H575" i="2"/>
  <c r="Q575" i="2"/>
  <c r="Z575" i="2"/>
  <c r="AI575" i="2"/>
  <c r="AQ575" i="2"/>
  <c r="AY575" i="2"/>
  <c r="F587" i="2"/>
  <c r="E587" i="2" s="1"/>
  <c r="F86" i="2"/>
  <c r="E86" i="2" s="1"/>
  <c r="C86" i="2" s="1"/>
  <c r="F113" i="2"/>
  <c r="E113" i="2" s="1"/>
  <c r="C113" i="2" s="1"/>
  <c r="F374" i="2"/>
  <c r="F556" i="2"/>
  <c r="R575" i="2"/>
  <c r="BI575" i="2"/>
  <c r="BG575" i="2" s="1"/>
  <c r="F89" i="2"/>
  <c r="E89" i="2" s="1"/>
  <c r="C89" i="2" s="1"/>
  <c r="F94" i="2"/>
  <c r="F98" i="2"/>
  <c r="F112" i="2"/>
  <c r="E112" i="2" s="1"/>
  <c r="C112" i="2" s="1"/>
  <c r="F373" i="2"/>
  <c r="F417" i="2"/>
  <c r="F432" i="2"/>
  <c r="E432" i="2" s="1"/>
  <c r="C432" i="2" s="1"/>
  <c r="F506" i="2"/>
  <c r="E506" i="2" s="1"/>
  <c r="C506" i="2" s="1"/>
  <c r="F559" i="2"/>
  <c r="E559" i="2" s="1"/>
  <c r="C559" i="2" s="1"/>
  <c r="F563" i="2"/>
  <c r="E563" i="2" s="1"/>
  <c r="C563" i="2" s="1"/>
  <c r="F567" i="2"/>
  <c r="F593" i="2"/>
  <c r="E593" i="2" s="1"/>
  <c r="C593" i="2" s="1"/>
  <c r="V10" i="2"/>
  <c r="S162" i="2"/>
  <c r="Z10" i="2"/>
  <c r="Z9" i="2" s="1"/>
  <c r="F13" i="2"/>
  <c r="E13" i="2" s="1"/>
  <c r="C13" i="2" s="1"/>
  <c r="F26" i="2"/>
  <c r="E26" i="2" s="1"/>
  <c r="C26" i="2" s="1"/>
  <c r="F30" i="2"/>
  <c r="E30" i="2" s="1"/>
  <c r="C30" i="2" s="1"/>
  <c r="F55" i="2"/>
  <c r="F59" i="2"/>
  <c r="E59" i="2" s="1"/>
  <c r="C59" i="2" s="1"/>
  <c r="F125" i="2"/>
  <c r="E125" i="2" s="1"/>
  <c r="C125" i="2" s="1"/>
  <c r="F129" i="2"/>
  <c r="E129" i="2" s="1"/>
  <c r="C129" i="2" s="1"/>
  <c r="F178" i="2"/>
  <c r="E178" i="2" s="1"/>
  <c r="C178" i="2" s="1"/>
  <c r="F218" i="2"/>
  <c r="E218" i="2" s="1"/>
  <c r="C218" i="2" s="1"/>
  <c r="F402" i="2"/>
  <c r="E402" i="2" s="1"/>
  <c r="C402" i="2" s="1"/>
  <c r="BG415" i="2"/>
  <c r="F425" i="2"/>
  <c r="F636" i="2"/>
  <c r="E636" i="2" s="1"/>
  <c r="C636" i="2" s="1"/>
  <c r="F43" i="2"/>
  <c r="F195" i="2"/>
  <c r="F406" i="2"/>
  <c r="E406" i="2" s="1"/>
  <c r="C406" i="2" s="1"/>
  <c r="F492" i="2"/>
  <c r="E492" i="2" s="1"/>
  <c r="C492" i="2" s="1"/>
  <c r="F614" i="2"/>
  <c r="E614" i="2" s="1"/>
  <c r="C614" i="2" s="1"/>
  <c r="BD162" i="2"/>
  <c r="F509" i="2"/>
  <c r="L10" i="2"/>
  <c r="L9" i="2" s="1"/>
  <c r="AE10" i="2"/>
  <c r="AM10" i="2"/>
  <c r="AU10" i="2"/>
  <c r="AU9" i="2" s="1"/>
  <c r="BC10" i="2"/>
  <c r="BC9" i="2" s="1"/>
  <c r="F20" i="2"/>
  <c r="E20" i="2" s="1"/>
  <c r="C20" i="2" s="1"/>
  <c r="F70" i="2"/>
  <c r="E70" i="2" s="1"/>
  <c r="C70" i="2" s="1"/>
  <c r="F82" i="2"/>
  <c r="E82" i="2" s="1"/>
  <c r="C82" i="2" s="1"/>
  <c r="F198" i="2"/>
  <c r="F202" i="2"/>
  <c r="F242" i="2"/>
  <c r="F363" i="2"/>
  <c r="E363" i="2" s="1"/>
  <c r="C363" i="2" s="1"/>
  <c r="F617" i="2"/>
  <c r="E617" i="2" s="1"/>
  <c r="C617" i="2" s="1"/>
  <c r="P162" i="2"/>
  <c r="F512" i="2"/>
  <c r="E512" i="2" s="1"/>
  <c r="C512" i="2" s="1"/>
  <c r="F528" i="2"/>
  <c r="E528" i="2" s="1"/>
  <c r="C528" i="2" s="1"/>
  <c r="O10" i="2"/>
  <c r="O9" i="2" s="1"/>
  <c r="X10" i="2"/>
  <c r="X9" i="2" s="1"/>
  <c r="AG10" i="2"/>
  <c r="AG9" i="2" s="1"/>
  <c r="AO10" i="2"/>
  <c r="AO9" i="2" s="1"/>
  <c r="AW10" i="2"/>
  <c r="AW9" i="2" s="1"/>
  <c r="BE10" i="2"/>
  <c r="BE9" i="2" s="1"/>
  <c r="F27" i="2"/>
  <c r="E27" i="2" s="1"/>
  <c r="K10" i="2"/>
  <c r="K9" i="2" s="1"/>
  <c r="AC10" i="2"/>
  <c r="AC9" i="2" s="1"/>
  <c r="BB10" i="2"/>
  <c r="F100" i="2"/>
  <c r="F105" i="2"/>
  <c r="E105" i="2" s="1"/>
  <c r="C105" i="2" s="1"/>
  <c r="BG330" i="2"/>
  <c r="AD336" i="2"/>
  <c r="F338" i="2"/>
  <c r="E338" i="2" s="1"/>
  <c r="C338" i="2" s="1"/>
  <c r="F395" i="2"/>
  <c r="F403" i="2"/>
  <c r="F416" i="2"/>
  <c r="E416" i="2" s="1"/>
  <c r="C416" i="2" s="1"/>
  <c r="F426" i="2"/>
  <c r="F490" i="2"/>
  <c r="E490" i="2" s="1"/>
  <c r="C490" i="2" s="1"/>
  <c r="AS536" i="2"/>
  <c r="BA162" i="2"/>
  <c r="F12" i="2"/>
  <c r="E12" i="2" s="1"/>
  <c r="BG11" i="2"/>
  <c r="F173" i="2"/>
  <c r="F186" i="2"/>
  <c r="E186" i="2" s="1"/>
  <c r="C186" i="2" s="1"/>
  <c r="F197" i="2"/>
  <c r="E197" i="2" s="1"/>
  <c r="C197" i="2" s="1"/>
  <c r="F201" i="2"/>
  <c r="E201" i="2" s="1"/>
  <c r="C201" i="2" s="1"/>
  <c r="F250" i="2"/>
  <c r="E250" i="2" s="1"/>
  <c r="C250" i="2" s="1"/>
  <c r="F316" i="2"/>
  <c r="E316" i="2" s="1"/>
  <c r="C316" i="2" s="1"/>
  <c r="BG586" i="2"/>
  <c r="AA10" i="2"/>
  <c r="AA9" i="2" s="1"/>
  <c r="F34" i="2"/>
  <c r="F141" i="2"/>
  <c r="AE162" i="2"/>
  <c r="F515" i="2"/>
  <c r="E515" i="2" s="1"/>
  <c r="C515" i="2" s="1"/>
  <c r="F526" i="2"/>
  <c r="F531" i="2"/>
  <c r="E531" i="2" s="1"/>
  <c r="C531" i="2" s="1"/>
  <c r="F540" i="2"/>
  <c r="E540" i="2" s="1"/>
  <c r="C540" i="2" s="1"/>
  <c r="J162" i="2"/>
  <c r="F123" i="2"/>
  <c r="E123" i="2" s="1"/>
  <c r="C123" i="2" s="1"/>
  <c r="H10" i="2"/>
  <c r="H9" i="2" s="1"/>
  <c r="Q10" i="2"/>
  <c r="Q9" i="2" s="1"/>
  <c r="AI10" i="2"/>
  <c r="AI9" i="2" s="1"/>
  <c r="AQ10" i="2"/>
  <c r="AQ9" i="2" s="1"/>
  <c r="AY10" i="2"/>
  <c r="AY9" i="2" s="1"/>
  <c r="BJ10" i="2"/>
  <c r="BJ9" i="2" s="1"/>
  <c r="F32" i="2"/>
  <c r="E32" i="2" s="1"/>
  <c r="C32" i="2" s="1"/>
  <c r="F56" i="2"/>
  <c r="E56" i="2" s="1"/>
  <c r="C56" i="2" s="1"/>
  <c r="F60" i="2"/>
  <c r="F65" i="2"/>
  <c r="E65" i="2" s="1"/>
  <c r="C65" i="2" s="1"/>
  <c r="F66" i="2"/>
  <c r="E66" i="2" s="1"/>
  <c r="C66" i="2" s="1"/>
  <c r="F74" i="2"/>
  <c r="E74" i="2" s="1"/>
  <c r="C74" i="2" s="1"/>
  <c r="F84" i="2"/>
  <c r="E84" i="2" s="1"/>
  <c r="C84" i="2" s="1"/>
  <c r="F145" i="2"/>
  <c r="E145" i="2" s="1"/>
  <c r="C145" i="2" s="1"/>
  <c r="AN162" i="2"/>
  <c r="AV162" i="2"/>
  <c r="F168" i="2"/>
  <c r="E168" i="2" s="1"/>
  <c r="C168" i="2" s="1"/>
  <c r="F181" i="2"/>
  <c r="E181" i="2" s="1"/>
  <c r="C181" i="2" s="1"/>
  <c r="F185" i="2"/>
  <c r="E185" i="2" s="1"/>
  <c r="C185" i="2" s="1"/>
  <c r="F212" i="2"/>
  <c r="F292" i="2"/>
  <c r="E292" i="2" s="1"/>
  <c r="C292" i="2" s="1"/>
  <c r="F360" i="2"/>
  <c r="E360" i="2" s="1"/>
  <c r="C360" i="2" s="1"/>
  <c r="F381" i="2"/>
  <c r="E381" i="2" s="1"/>
  <c r="C381" i="2" s="1"/>
  <c r="F411" i="2"/>
  <c r="F469" i="2"/>
  <c r="F487" i="2"/>
  <c r="E487" i="2" s="1"/>
  <c r="C487" i="2" s="1"/>
  <c r="F548" i="2"/>
  <c r="E548" i="2" s="1"/>
  <c r="C548" i="2" s="1"/>
  <c r="AG536" i="2"/>
  <c r="L536" i="2"/>
  <c r="F619" i="2"/>
  <c r="E619" i="2" s="1"/>
  <c r="C619" i="2" s="1"/>
  <c r="F530" i="2"/>
  <c r="E530" i="2" s="1"/>
  <c r="C530" i="2" s="1"/>
  <c r="F547" i="2"/>
  <c r="AH536" i="2"/>
  <c r="F564" i="2"/>
  <c r="E564" i="2" s="1"/>
  <c r="C564" i="2" s="1"/>
  <c r="D575" i="2"/>
  <c r="AP575" i="2"/>
  <c r="BF575" i="2"/>
  <c r="F631" i="2"/>
  <c r="E631" i="2" s="1"/>
  <c r="F31" i="2"/>
  <c r="E31" i="2" s="1"/>
  <c r="C31" i="2" s="1"/>
  <c r="F80" i="2"/>
  <c r="F156" i="2"/>
  <c r="E156" i="2" s="1"/>
  <c r="C156" i="2" s="1"/>
  <c r="D162" i="2"/>
  <c r="Y162" i="2"/>
  <c r="AH162" i="2"/>
  <c r="AP162" i="2"/>
  <c r="AX162" i="2"/>
  <c r="BF162" i="2"/>
  <c r="F348" i="2"/>
  <c r="E348" i="2" s="1"/>
  <c r="C348" i="2" s="1"/>
  <c r="F355" i="2"/>
  <c r="E355" i="2" s="1"/>
  <c r="C355" i="2" s="1"/>
  <c r="F372" i="2"/>
  <c r="E372" i="2" s="1"/>
  <c r="C372" i="2" s="1"/>
  <c r="F389" i="2"/>
  <c r="E389" i="2" s="1"/>
  <c r="C389" i="2" s="1"/>
  <c r="F390" i="2"/>
  <c r="E390" i="2" s="1"/>
  <c r="C390" i="2" s="1"/>
  <c r="F414" i="2"/>
  <c r="E414" i="2" s="1"/>
  <c r="C414" i="2" s="1"/>
  <c r="F468" i="2"/>
  <c r="E468" i="2" s="1"/>
  <c r="C468" i="2" s="1"/>
  <c r="F476" i="2"/>
  <c r="E476" i="2" s="1"/>
  <c r="C476" i="2" s="1"/>
  <c r="F159" i="2"/>
  <c r="E159" i="2" s="1"/>
  <c r="C159" i="2" s="1"/>
  <c r="F191" i="2"/>
  <c r="F217" i="2"/>
  <c r="E217" i="2" s="1"/>
  <c r="C217" i="2" s="1"/>
  <c r="F225" i="2"/>
  <c r="E225" i="2" s="1"/>
  <c r="C225" i="2" s="1"/>
  <c r="F244" i="2"/>
  <c r="E244" i="2" s="1"/>
  <c r="C244" i="2" s="1"/>
  <c r="F305" i="2"/>
  <c r="E305" i="2" s="1"/>
  <c r="C305" i="2" s="1"/>
  <c r="F314" i="2"/>
  <c r="E314" i="2" s="1"/>
  <c r="C314" i="2" s="1"/>
  <c r="F343" i="2"/>
  <c r="E343" i="2" s="1"/>
  <c r="C343" i="2" s="1"/>
  <c r="F571" i="2"/>
  <c r="E571" i="2" s="1"/>
  <c r="C571" i="2" s="1"/>
  <c r="I575" i="2"/>
  <c r="AA575" i="2"/>
  <c r="AJ575" i="2"/>
  <c r="AR575" i="2"/>
  <c r="AZ575" i="2"/>
  <c r="F634" i="2"/>
  <c r="E634" i="2" s="1"/>
  <c r="C634" i="2" s="1"/>
  <c r="Q536" i="2"/>
  <c r="Z536" i="2"/>
  <c r="AI536" i="2"/>
  <c r="AQ536" i="2"/>
  <c r="AY536" i="2"/>
  <c r="J536" i="2"/>
  <c r="AL10" i="2"/>
  <c r="AL9" i="2" s="1"/>
  <c r="AV10" i="2"/>
  <c r="AV9" i="2" s="1"/>
  <c r="F25" i="2"/>
  <c r="E25" i="2" s="1"/>
  <c r="C25" i="2" s="1"/>
  <c r="F62" i="2"/>
  <c r="E62" i="2" s="1"/>
  <c r="C62" i="2" s="1"/>
  <c r="F95" i="2"/>
  <c r="F128" i="2"/>
  <c r="AK162" i="2"/>
  <c r="F170" i="2"/>
  <c r="E170" i="2" s="1"/>
  <c r="C170" i="2" s="1"/>
  <c r="F187" i="2"/>
  <c r="E187" i="2" s="1"/>
  <c r="C187" i="2" s="1"/>
  <c r="F209" i="2"/>
  <c r="E209" i="2" s="1"/>
  <c r="C209" i="2" s="1"/>
  <c r="F220" i="2"/>
  <c r="E220" i="2" s="1"/>
  <c r="C220" i="2" s="1"/>
  <c r="F224" i="2"/>
  <c r="E224" i="2" s="1"/>
  <c r="C224" i="2" s="1"/>
  <c r="F234" i="2"/>
  <c r="E234" i="2" s="1"/>
  <c r="C234" i="2" s="1"/>
  <c r="F251" i="2"/>
  <c r="E251" i="2" s="1"/>
  <c r="C251" i="2" s="1"/>
  <c r="X162" i="2"/>
  <c r="F308" i="2"/>
  <c r="E308" i="2" s="1"/>
  <c r="C308" i="2" s="1"/>
  <c r="F329" i="2"/>
  <c r="E329" i="2" s="1"/>
  <c r="C329" i="2" s="1"/>
  <c r="M410" i="2"/>
  <c r="F439" i="2"/>
  <c r="E439" i="2" s="1"/>
  <c r="C439" i="2" s="1"/>
  <c r="F445" i="2"/>
  <c r="E445" i="2" s="1"/>
  <c r="C445" i="2" s="1"/>
  <c r="F532" i="2"/>
  <c r="F533" i="2"/>
  <c r="E533" i="2" s="1"/>
  <c r="C533" i="2" s="1"/>
  <c r="I536" i="2"/>
  <c r="R536" i="2"/>
  <c r="AA536" i="2"/>
  <c r="AR536" i="2"/>
  <c r="AZ536" i="2"/>
  <c r="BI536" i="2"/>
  <c r="N536" i="2"/>
  <c r="AF536" i="2"/>
  <c r="AN536" i="2"/>
  <c r="AV536" i="2"/>
  <c r="BD536" i="2"/>
  <c r="F566" i="2"/>
  <c r="E566" i="2" s="1"/>
  <c r="C566" i="2" s="1"/>
  <c r="F570" i="2"/>
  <c r="E570" i="2" s="1"/>
  <c r="C570" i="2" s="1"/>
  <c r="F582" i="2"/>
  <c r="E582" i="2" s="1"/>
  <c r="C582" i="2" s="1"/>
  <c r="F590" i="2"/>
  <c r="E590" i="2" s="1"/>
  <c r="C590" i="2" s="1"/>
  <c r="F603" i="2"/>
  <c r="E603" i="2" s="1"/>
  <c r="C603" i="2" s="1"/>
  <c r="E546" i="2"/>
  <c r="C546" i="2" s="1"/>
  <c r="F518" i="2"/>
  <c r="E518" i="2" s="1"/>
  <c r="C518" i="2" s="1"/>
  <c r="F525" i="2"/>
  <c r="V536" i="2"/>
  <c r="BC536" i="2"/>
  <c r="F552" i="2"/>
  <c r="E552" i="2" s="1"/>
  <c r="C552" i="2" s="1"/>
  <c r="F623" i="2"/>
  <c r="E624" i="2"/>
  <c r="C624" i="2" s="1"/>
  <c r="F54" i="2"/>
  <c r="E54" i="2" s="1"/>
  <c r="C54" i="2" s="1"/>
  <c r="F364" i="2"/>
  <c r="E364" i="2" s="1"/>
  <c r="C364" i="2" s="1"/>
  <c r="F458" i="2"/>
  <c r="E458" i="2" s="1"/>
  <c r="C458" i="2" s="1"/>
  <c r="F475" i="2"/>
  <c r="E475" i="2" s="1"/>
  <c r="C475" i="2" s="1"/>
  <c r="F72" i="2"/>
  <c r="E72" i="2" s="1"/>
  <c r="C72" i="2" s="1"/>
  <c r="F53" i="2"/>
  <c r="E53" i="2" s="1"/>
  <c r="C53" i="2" s="1"/>
  <c r="F83" i="2"/>
  <c r="E83" i="2" s="1"/>
  <c r="C83" i="2" s="1"/>
  <c r="F106" i="2"/>
  <c r="E106" i="2" s="1"/>
  <c r="C106" i="2" s="1"/>
  <c r="F119" i="2"/>
  <c r="E119" i="2" s="1"/>
  <c r="C119" i="2" s="1"/>
  <c r="F142" i="2"/>
  <c r="E142" i="2" s="1"/>
  <c r="C142" i="2" s="1"/>
  <c r="F143" i="2"/>
  <c r="E143" i="2" s="1"/>
  <c r="C143" i="2" s="1"/>
  <c r="F148" i="2"/>
  <c r="E148" i="2" s="1"/>
  <c r="C148" i="2" s="1"/>
  <c r="F152" i="2"/>
  <c r="E152" i="2" s="1"/>
  <c r="C152" i="2" s="1"/>
  <c r="O162" i="2"/>
  <c r="AG162" i="2"/>
  <c r="AO162" i="2"/>
  <c r="AW162" i="2"/>
  <c r="BE162" i="2"/>
  <c r="F177" i="2"/>
  <c r="E177" i="2" s="1"/>
  <c r="C177" i="2" s="1"/>
  <c r="F204" i="2"/>
  <c r="E204" i="2" s="1"/>
  <c r="C204" i="2" s="1"/>
  <c r="F222" i="2"/>
  <c r="E222" i="2" s="1"/>
  <c r="C222" i="2" s="1"/>
  <c r="F237" i="2"/>
  <c r="E237" i="2" s="1"/>
  <c r="C237" i="2" s="1"/>
  <c r="F299" i="2"/>
  <c r="F310" i="2"/>
  <c r="E310" i="2" s="1"/>
  <c r="C310" i="2" s="1"/>
  <c r="F323" i="2"/>
  <c r="E323" i="2" s="1"/>
  <c r="C323" i="2" s="1"/>
  <c r="F337" i="2"/>
  <c r="E337" i="2" s="1"/>
  <c r="F342" i="2"/>
  <c r="F380" i="2"/>
  <c r="E380" i="2" s="1"/>
  <c r="C380" i="2" s="1"/>
  <c r="AM162" i="2"/>
  <c r="BC162" i="2"/>
  <c r="F462" i="2"/>
  <c r="E462" i="2" s="1"/>
  <c r="C462" i="2" s="1"/>
  <c r="F489" i="2"/>
  <c r="E489" i="2" s="1"/>
  <c r="C489" i="2" s="1"/>
  <c r="F500" i="2"/>
  <c r="E500" i="2" s="1"/>
  <c r="C500" i="2" s="1"/>
  <c r="F523" i="2"/>
  <c r="AB536" i="2"/>
  <c r="BA536" i="2"/>
  <c r="F561" i="2"/>
  <c r="E561" i="2" s="1"/>
  <c r="C561" i="2" s="1"/>
  <c r="F565" i="2"/>
  <c r="F569" i="2"/>
  <c r="E569" i="2" s="1"/>
  <c r="C569" i="2" s="1"/>
  <c r="F578" i="2"/>
  <c r="E578" i="2" s="1"/>
  <c r="C578" i="2" s="1"/>
  <c r="F584" i="2"/>
  <c r="E584" i="2" s="1"/>
  <c r="C584" i="2" s="1"/>
  <c r="AM575" i="2"/>
  <c r="F594" i="2"/>
  <c r="E594" i="2" s="1"/>
  <c r="C594" i="2" s="1"/>
  <c r="F607" i="2"/>
  <c r="E607" i="2" s="1"/>
  <c r="C607" i="2" s="1"/>
  <c r="F611" i="2"/>
  <c r="E611" i="2" s="1"/>
  <c r="C611" i="2" s="1"/>
  <c r="E618" i="2"/>
  <c r="C618" i="2" s="1"/>
  <c r="E202" i="2"/>
  <c r="C202" i="2" s="1"/>
  <c r="E426" i="2"/>
  <c r="C426" i="2" s="1"/>
  <c r="F453" i="2"/>
  <c r="E453" i="2" s="1"/>
  <c r="J575" i="2"/>
  <c r="S575" i="2"/>
  <c r="AB575" i="2"/>
  <c r="AK575" i="2"/>
  <c r="AS575" i="2"/>
  <c r="BA575" i="2"/>
  <c r="W575" i="2"/>
  <c r="AF575" i="2"/>
  <c r="F14" i="2"/>
  <c r="E14" i="2" s="1"/>
  <c r="C14" i="2" s="1"/>
  <c r="F24" i="2"/>
  <c r="E24" i="2" s="1"/>
  <c r="C24" i="2" s="1"/>
  <c r="F52" i="2"/>
  <c r="E52" i="2" s="1"/>
  <c r="C52" i="2" s="1"/>
  <c r="F57" i="2"/>
  <c r="E57" i="2" s="1"/>
  <c r="C57" i="2" s="1"/>
  <c r="F69" i="2"/>
  <c r="E69" i="2" s="1"/>
  <c r="C69" i="2" s="1"/>
  <c r="F99" i="2"/>
  <c r="E99" i="2" s="1"/>
  <c r="C99" i="2" s="1"/>
  <c r="F117" i="2"/>
  <c r="E117" i="2" s="1"/>
  <c r="C117" i="2" s="1"/>
  <c r="F127" i="2"/>
  <c r="E127" i="2" s="1"/>
  <c r="C127" i="2" s="1"/>
  <c r="F155" i="2"/>
  <c r="E155" i="2" s="1"/>
  <c r="C155" i="2" s="1"/>
  <c r="H162" i="2"/>
  <c r="F167" i="2"/>
  <c r="E167" i="2" s="1"/>
  <c r="C167" i="2" s="1"/>
  <c r="F176" i="2"/>
  <c r="E176" i="2" s="1"/>
  <c r="C176" i="2" s="1"/>
  <c r="F192" i="2"/>
  <c r="E192" i="2" s="1"/>
  <c r="C192" i="2" s="1"/>
  <c r="F232" i="2"/>
  <c r="E232" i="2" s="1"/>
  <c r="C232" i="2" s="1"/>
  <c r="F280" i="2"/>
  <c r="E280" i="2" s="1"/>
  <c r="C280" i="2" s="1"/>
  <c r="F285" i="2"/>
  <c r="E285" i="2" s="1"/>
  <c r="C285" i="2" s="1"/>
  <c r="F297" i="2"/>
  <c r="E297" i="2" s="1"/>
  <c r="C297" i="2" s="1"/>
  <c r="F318" i="2"/>
  <c r="E318" i="2" s="1"/>
  <c r="C318" i="2" s="1"/>
  <c r="F322" i="2"/>
  <c r="E322" i="2" s="1"/>
  <c r="C322" i="2" s="1"/>
  <c r="F353" i="2"/>
  <c r="E353" i="2" s="1"/>
  <c r="C353" i="2" s="1"/>
  <c r="F379" i="2"/>
  <c r="E379" i="2" s="1"/>
  <c r="C379" i="2" s="1"/>
  <c r="F393" i="2"/>
  <c r="E393" i="2" s="1"/>
  <c r="C393" i="2" s="1"/>
  <c r="F394" i="2"/>
  <c r="E394" i="2" s="1"/>
  <c r="C394" i="2" s="1"/>
  <c r="F398" i="2"/>
  <c r="E398" i="2" s="1"/>
  <c r="C398" i="2" s="1"/>
  <c r="F444" i="2"/>
  <c r="E444" i="2" s="1"/>
  <c r="C444" i="2" s="1"/>
  <c r="F448" i="2"/>
  <c r="E448" i="2" s="1"/>
  <c r="C448" i="2" s="1"/>
  <c r="F456" i="2"/>
  <c r="E456" i="2" s="1"/>
  <c r="C456" i="2" s="1"/>
  <c r="F460" i="2"/>
  <c r="E460" i="2" s="1"/>
  <c r="C460" i="2" s="1"/>
  <c r="F505" i="2"/>
  <c r="E505" i="2" s="1"/>
  <c r="C505" i="2" s="1"/>
  <c r="F511" i="2"/>
  <c r="E511" i="2" s="1"/>
  <c r="C511" i="2" s="1"/>
  <c r="F549" i="2"/>
  <c r="E549" i="2" s="1"/>
  <c r="C549" i="2" s="1"/>
  <c r="F577" i="2"/>
  <c r="U586" i="2"/>
  <c r="F606" i="2"/>
  <c r="E606" i="2" s="1"/>
  <c r="C606" i="2" s="1"/>
  <c r="E622" i="2"/>
  <c r="C622" i="2" s="1"/>
  <c r="F625" i="2"/>
  <c r="E625" i="2" s="1"/>
  <c r="C625" i="2" s="1"/>
  <c r="F627" i="2"/>
  <c r="E627" i="2" s="1"/>
  <c r="C627" i="2" s="1"/>
  <c r="BG630" i="2"/>
  <c r="E639" i="2"/>
  <c r="C639" i="2" s="1"/>
  <c r="F16" i="2"/>
  <c r="E16" i="2" s="1"/>
  <c r="C16" i="2" s="1"/>
  <c r="BF78" i="2"/>
  <c r="E141" i="2"/>
  <c r="C141" i="2" s="1"/>
  <c r="I162" i="2"/>
  <c r="R162" i="2"/>
  <c r="AA162" i="2"/>
  <c r="AJ162" i="2"/>
  <c r="AR162" i="2"/>
  <c r="AZ162" i="2"/>
  <c r="BI162" i="2"/>
  <c r="BI75" i="2" s="1"/>
  <c r="BI45" i="2" s="1"/>
  <c r="BG341" i="2"/>
  <c r="F527" i="2"/>
  <c r="E527" i="2" s="1"/>
  <c r="C527" i="2" s="1"/>
  <c r="AJ536" i="2"/>
  <c r="L575" i="2"/>
  <c r="AH575" i="2"/>
  <c r="AH535" i="2" s="1"/>
  <c r="AX575" i="2"/>
  <c r="F114" i="2"/>
  <c r="E114" i="2" s="1"/>
  <c r="C114" i="2" s="1"/>
  <c r="N162" i="2"/>
  <c r="AF162" i="2"/>
  <c r="AF10" i="2"/>
  <c r="AF9" i="2" s="1"/>
  <c r="BD10" i="2"/>
  <c r="BD9" i="2" s="1"/>
  <c r="J10" i="2"/>
  <c r="J9" i="2" s="1"/>
  <c r="S10" i="2"/>
  <c r="S9" i="2" s="1"/>
  <c r="AB10" i="2"/>
  <c r="AB9" i="2" s="1"/>
  <c r="AK10" i="2"/>
  <c r="AK9" i="2" s="1"/>
  <c r="BI10" i="2"/>
  <c r="BI9" i="2" s="1"/>
  <c r="F22" i="2"/>
  <c r="E22" i="2" s="1"/>
  <c r="C22" i="2" s="1"/>
  <c r="F23" i="2"/>
  <c r="E23" i="2" s="1"/>
  <c r="C23" i="2" s="1"/>
  <c r="F61" i="2"/>
  <c r="E61" i="2" s="1"/>
  <c r="C61" i="2" s="1"/>
  <c r="F68" i="2"/>
  <c r="E68" i="2" s="1"/>
  <c r="C68" i="2" s="1"/>
  <c r="F116" i="2"/>
  <c r="F130" i="2"/>
  <c r="E130" i="2" s="1"/>
  <c r="C130" i="2" s="1"/>
  <c r="F131" i="2"/>
  <c r="F150" i="2"/>
  <c r="E150" i="2" s="1"/>
  <c r="C150" i="2" s="1"/>
  <c r="F154" i="2"/>
  <c r="E154" i="2" s="1"/>
  <c r="C154" i="2" s="1"/>
  <c r="F158" i="2"/>
  <c r="E158" i="2" s="1"/>
  <c r="C158" i="2" s="1"/>
  <c r="AB162" i="2"/>
  <c r="AS162" i="2"/>
  <c r="BJ162" i="2"/>
  <c r="BJ75" i="2" s="1"/>
  <c r="BJ45" i="2" s="1"/>
  <c r="F216" i="2"/>
  <c r="E216" i="2" s="1"/>
  <c r="C216" i="2" s="1"/>
  <c r="F231" i="2"/>
  <c r="E231" i="2" s="1"/>
  <c r="C231" i="2" s="1"/>
  <c r="F235" i="2"/>
  <c r="E235" i="2" s="1"/>
  <c r="C235" i="2" s="1"/>
  <c r="F239" i="2"/>
  <c r="E239" i="2" s="1"/>
  <c r="C239" i="2" s="1"/>
  <c r="F279" i="2"/>
  <c r="E279" i="2" s="1"/>
  <c r="C279" i="2" s="1"/>
  <c r="F307" i="2"/>
  <c r="E307" i="2" s="1"/>
  <c r="C307" i="2" s="1"/>
  <c r="F312" i="2"/>
  <c r="E312" i="2" s="1"/>
  <c r="C312" i="2" s="1"/>
  <c r="F317" i="2"/>
  <c r="E317" i="2" s="1"/>
  <c r="C317" i="2" s="1"/>
  <c r="F331" i="2"/>
  <c r="E331" i="2" s="1"/>
  <c r="F387" i="2"/>
  <c r="E387" i="2" s="1"/>
  <c r="C387" i="2" s="1"/>
  <c r="F392" i="2"/>
  <c r="E392" i="2" s="1"/>
  <c r="C392" i="2" s="1"/>
  <c r="G415" i="2"/>
  <c r="F419" i="2"/>
  <c r="E419" i="2" s="1"/>
  <c r="C419" i="2" s="1"/>
  <c r="F434" i="2"/>
  <c r="E434" i="2" s="1"/>
  <c r="C434" i="2" s="1"/>
  <c r="F442" i="2"/>
  <c r="E442" i="2" s="1"/>
  <c r="C442" i="2" s="1"/>
  <c r="F443" i="2"/>
  <c r="E443" i="2" s="1"/>
  <c r="C443" i="2" s="1"/>
  <c r="G446" i="2"/>
  <c r="F504" i="2"/>
  <c r="E504" i="2" s="1"/>
  <c r="C504" i="2" s="1"/>
  <c r="O536" i="2"/>
  <c r="AO536" i="2"/>
  <c r="AW536" i="2"/>
  <c r="BE536" i="2"/>
  <c r="M538" i="2"/>
  <c r="AK536" i="2"/>
  <c r="BJ536" i="2"/>
  <c r="BJ535" i="2" s="1"/>
  <c r="F553" i="2"/>
  <c r="F551" i="2" s="1"/>
  <c r="E567" i="2"/>
  <c r="C567" i="2" s="1"/>
  <c r="F21" i="2"/>
  <c r="E21" i="2" s="1"/>
  <c r="C21" i="2" s="1"/>
  <c r="F28" i="2"/>
  <c r="E28" i="2" s="1"/>
  <c r="C28" i="2" s="1"/>
  <c r="E34" i="2"/>
  <c r="C34" i="2" s="1"/>
  <c r="F92" i="2"/>
  <c r="E92" i="2" s="1"/>
  <c r="C92" i="2" s="1"/>
  <c r="F107" i="2"/>
  <c r="E107" i="2" s="1"/>
  <c r="C107" i="2" s="1"/>
  <c r="F115" i="2"/>
  <c r="F144" i="2"/>
  <c r="E144" i="2" s="1"/>
  <c r="C144" i="2" s="1"/>
  <c r="K162" i="2"/>
  <c r="T162" i="2"/>
  <c r="AC162" i="2"/>
  <c r="F165" i="2"/>
  <c r="E165" i="2" s="1"/>
  <c r="C165" i="2" s="1"/>
  <c r="F208" i="2"/>
  <c r="E208" i="2" s="1"/>
  <c r="C208" i="2" s="1"/>
  <c r="F223" i="2"/>
  <c r="E223" i="2" s="1"/>
  <c r="C223" i="2" s="1"/>
  <c r="F243" i="2"/>
  <c r="E243" i="2" s="1"/>
  <c r="C243" i="2" s="1"/>
  <c r="F252" i="2"/>
  <c r="E252" i="2" s="1"/>
  <c r="C252" i="2" s="1"/>
  <c r="F288" i="2"/>
  <c r="E288" i="2" s="1"/>
  <c r="C288" i="2" s="1"/>
  <c r="F325" i="2"/>
  <c r="E325" i="2" s="1"/>
  <c r="C325" i="2" s="1"/>
  <c r="AQ162" i="2"/>
  <c r="AY162" i="2"/>
  <c r="F334" i="2"/>
  <c r="F386" i="2"/>
  <c r="E386" i="2" s="1"/>
  <c r="C386" i="2" s="1"/>
  <c r="F400" i="2"/>
  <c r="E400" i="2" s="1"/>
  <c r="C400" i="2" s="1"/>
  <c r="F433" i="2"/>
  <c r="E433" i="2" s="1"/>
  <c r="C433" i="2" s="1"/>
  <c r="F436" i="2"/>
  <c r="E436" i="2" s="1"/>
  <c r="C436" i="2" s="1"/>
  <c r="F441" i="2"/>
  <c r="E441" i="2" s="1"/>
  <c r="C441" i="2" s="1"/>
  <c r="E459" i="2"/>
  <c r="C459" i="2" s="1"/>
  <c r="F467" i="2"/>
  <c r="E467" i="2" s="1"/>
  <c r="C467" i="2" s="1"/>
  <c r="F491" i="2"/>
  <c r="E491" i="2" s="1"/>
  <c r="C491" i="2" s="1"/>
  <c r="F495" i="2"/>
  <c r="E495" i="2" s="1"/>
  <c r="C495" i="2" s="1"/>
  <c r="F508" i="2"/>
  <c r="E508" i="2" s="1"/>
  <c r="C508" i="2" s="1"/>
  <c r="F519" i="2"/>
  <c r="E519" i="2" s="1"/>
  <c r="C519" i="2" s="1"/>
  <c r="D536" i="2"/>
  <c r="Y536" i="2"/>
  <c r="AP536" i="2"/>
  <c r="AX536" i="2"/>
  <c r="AL536" i="2"/>
  <c r="AT536" i="2"/>
  <c r="BB536" i="2"/>
  <c r="E547" i="2"/>
  <c r="C547" i="2" s="1"/>
  <c r="M544" i="2"/>
  <c r="F558" i="2"/>
  <c r="E558" i="2" s="1"/>
  <c r="C558" i="2" s="1"/>
  <c r="F580" i="2"/>
  <c r="E580" i="2" s="1"/>
  <c r="C580" i="2" s="1"/>
  <c r="F585" i="2"/>
  <c r="E585" i="2" s="1"/>
  <c r="C585" i="2" s="1"/>
  <c r="F595" i="2"/>
  <c r="E595" i="2" s="1"/>
  <c r="C595" i="2" s="1"/>
  <c r="F604" i="2"/>
  <c r="K575" i="2"/>
  <c r="T575" i="2"/>
  <c r="AC575" i="2"/>
  <c r="F632" i="2"/>
  <c r="E632" i="2" s="1"/>
  <c r="C632" i="2" s="1"/>
  <c r="F637" i="2"/>
  <c r="E637" i="2" s="1"/>
  <c r="C637" i="2" s="1"/>
  <c r="E98" i="2"/>
  <c r="C98" i="2" s="1"/>
  <c r="F147" i="2"/>
  <c r="E147" i="2" s="1"/>
  <c r="C147" i="2" s="1"/>
  <c r="F169" i="2"/>
  <c r="E169" i="2" s="1"/>
  <c r="C169" i="2" s="1"/>
  <c r="E173" i="2"/>
  <c r="C173" i="2" s="1"/>
  <c r="M48" i="2"/>
  <c r="M46" i="2" s="1"/>
  <c r="F17" i="2"/>
  <c r="E17" i="2" s="1"/>
  <c r="C17" i="2" s="1"/>
  <c r="F36" i="2"/>
  <c r="E36" i="2" s="1"/>
  <c r="C36" i="2" s="1"/>
  <c r="F87" i="2"/>
  <c r="E87" i="2" s="1"/>
  <c r="C87" i="2" s="1"/>
  <c r="G29" i="2"/>
  <c r="BG29" i="2"/>
  <c r="AD48" i="2"/>
  <c r="AD46" i="2" s="1"/>
  <c r="E55" i="2"/>
  <c r="C55" i="2" s="1"/>
  <c r="AD41" i="2"/>
  <c r="U41" i="2" s="1"/>
  <c r="AE9" i="2"/>
  <c r="AM9" i="2"/>
  <c r="F77" i="2"/>
  <c r="F76" i="2" s="1"/>
  <c r="N10" i="2"/>
  <c r="N9" i="2" s="1"/>
  <c r="W10" i="2"/>
  <c r="W9" i="2" s="1"/>
  <c r="AN10" i="2"/>
  <c r="AN9" i="2" s="1"/>
  <c r="F18" i="2"/>
  <c r="E18" i="2" s="1"/>
  <c r="C18" i="2" s="1"/>
  <c r="BB9" i="2"/>
  <c r="F93" i="2"/>
  <c r="E93" i="2" s="1"/>
  <c r="C93" i="2" s="1"/>
  <c r="U485" i="2"/>
  <c r="AD484" i="2"/>
  <c r="U484" i="2" s="1"/>
  <c r="T10" i="2"/>
  <c r="T9" i="2" s="1"/>
  <c r="AT10" i="2"/>
  <c r="AT9" i="2" s="1"/>
  <c r="G11" i="2"/>
  <c r="F15" i="2"/>
  <c r="E15" i="2" s="1"/>
  <c r="C15" i="2" s="1"/>
  <c r="F19" i="2"/>
  <c r="E19" i="2" s="1"/>
  <c r="C19" i="2" s="1"/>
  <c r="M29" i="2"/>
  <c r="F40" i="2"/>
  <c r="E40" i="2" s="1"/>
  <c r="C40" i="2" s="1"/>
  <c r="F124" i="2"/>
  <c r="E124" i="2" s="1"/>
  <c r="C124" i="2" s="1"/>
  <c r="F151" i="2"/>
  <c r="E151" i="2" s="1"/>
  <c r="C151" i="2" s="1"/>
  <c r="M163" i="2"/>
  <c r="F174" i="2"/>
  <c r="E174" i="2" s="1"/>
  <c r="C174" i="2" s="1"/>
  <c r="F203" i="2"/>
  <c r="E203" i="2" s="1"/>
  <c r="C203" i="2" s="1"/>
  <c r="F211" i="2"/>
  <c r="E211" i="2" s="1"/>
  <c r="C211" i="2" s="1"/>
  <c r="F214" i="2"/>
  <c r="E214" i="2" s="1"/>
  <c r="C214" i="2" s="1"/>
  <c r="F221" i="2"/>
  <c r="E221" i="2" s="1"/>
  <c r="C221" i="2" s="1"/>
  <c r="F253" i="2"/>
  <c r="E253" i="2" s="1"/>
  <c r="C253" i="2" s="1"/>
  <c r="F254" i="2"/>
  <c r="E254" i="2" s="1"/>
  <c r="C254" i="2" s="1"/>
  <c r="F284" i="2"/>
  <c r="F295" i="2"/>
  <c r="E295" i="2" s="1"/>
  <c r="C295" i="2" s="1"/>
  <c r="F301" i="2"/>
  <c r="E301" i="2" s="1"/>
  <c r="C301" i="2" s="1"/>
  <c r="F340" i="2"/>
  <c r="E340" i="2" s="1"/>
  <c r="C340" i="2" s="1"/>
  <c r="F399" i="2"/>
  <c r="E399" i="2" s="1"/>
  <c r="C399" i="2" s="1"/>
  <c r="F408" i="2"/>
  <c r="E408" i="2" s="1"/>
  <c r="C408" i="2" s="1"/>
  <c r="BG452" i="2"/>
  <c r="E195" i="2"/>
  <c r="C195" i="2" s="1"/>
  <c r="F245" i="2"/>
  <c r="E245" i="2" s="1"/>
  <c r="C245" i="2" s="1"/>
  <c r="F249" i="2"/>
  <c r="E249" i="2" s="1"/>
  <c r="C249" i="2" s="1"/>
  <c r="F293" i="2"/>
  <c r="E293" i="2" s="1"/>
  <c r="C293" i="2" s="1"/>
  <c r="F300" i="2"/>
  <c r="E300" i="2" s="1"/>
  <c r="C300" i="2" s="1"/>
  <c r="BG48" i="2"/>
  <c r="BG46" i="2" s="1"/>
  <c r="F63" i="2"/>
  <c r="E63" i="2" s="1"/>
  <c r="C63" i="2" s="1"/>
  <c r="F71" i="2"/>
  <c r="E71" i="2" s="1"/>
  <c r="C71" i="2" s="1"/>
  <c r="F73" i="2"/>
  <c r="E73" i="2" s="1"/>
  <c r="C73" i="2" s="1"/>
  <c r="F90" i="2"/>
  <c r="E90" i="2" s="1"/>
  <c r="C90" i="2" s="1"/>
  <c r="F91" i="2"/>
  <c r="E91" i="2" s="1"/>
  <c r="C91" i="2" s="1"/>
  <c r="F96" i="2"/>
  <c r="E96" i="2" s="1"/>
  <c r="C96" i="2" s="1"/>
  <c r="F97" i="2"/>
  <c r="E97" i="2" s="1"/>
  <c r="C97" i="2" s="1"/>
  <c r="F120" i="2"/>
  <c r="E120" i="2" s="1"/>
  <c r="C120" i="2" s="1"/>
  <c r="E299" i="2"/>
  <c r="C299" i="2" s="1"/>
  <c r="V162" i="2"/>
  <c r="AL162" i="2"/>
  <c r="AT162" i="2"/>
  <c r="BB162" i="2"/>
  <c r="BG370" i="2"/>
  <c r="F149" i="2"/>
  <c r="E149" i="2" s="1"/>
  <c r="C149" i="2" s="1"/>
  <c r="F157" i="2"/>
  <c r="E157" i="2" s="1"/>
  <c r="C157" i="2" s="1"/>
  <c r="F164" i="2"/>
  <c r="F171" i="2"/>
  <c r="E171" i="2" s="1"/>
  <c r="C171" i="2" s="1"/>
  <c r="F179" i="2"/>
  <c r="E179" i="2" s="1"/>
  <c r="C179" i="2" s="1"/>
  <c r="F184" i="2"/>
  <c r="E184" i="2" s="1"/>
  <c r="C184" i="2" s="1"/>
  <c r="F200" i="2"/>
  <c r="E200" i="2" s="1"/>
  <c r="C200" i="2" s="1"/>
  <c r="F219" i="2"/>
  <c r="E219" i="2" s="1"/>
  <c r="C219" i="2" s="1"/>
  <c r="F233" i="2"/>
  <c r="E233" i="2" s="1"/>
  <c r="C233" i="2" s="1"/>
  <c r="F238" i="2"/>
  <c r="E238" i="2" s="1"/>
  <c r="C238" i="2" s="1"/>
  <c r="F248" i="2"/>
  <c r="E248" i="2" s="1"/>
  <c r="C248" i="2" s="1"/>
  <c r="E256" i="2"/>
  <c r="C256" i="2" s="1"/>
  <c r="F282" i="2"/>
  <c r="BG163" i="2"/>
  <c r="E242" i="2"/>
  <c r="C242" i="2" s="1"/>
  <c r="E287" i="2"/>
  <c r="C287" i="2" s="1"/>
  <c r="F332" i="2"/>
  <c r="E332" i="2" s="1"/>
  <c r="C332" i="2" s="1"/>
  <c r="G330" i="2"/>
  <c r="E342" i="2"/>
  <c r="C342" i="2" s="1"/>
  <c r="F347" i="2"/>
  <c r="E347" i="2" s="1"/>
  <c r="C347" i="2" s="1"/>
  <c r="U417" i="2"/>
  <c r="E417" i="2" s="1"/>
  <c r="C417" i="2" s="1"/>
  <c r="AD415" i="2"/>
  <c r="U415" i="2" s="1"/>
  <c r="F102" i="2"/>
  <c r="F161" i="2"/>
  <c r="E161" i="2" s="1"/>
  <c r="C161" i="2" s="1"/>
  <c r="F236" i="2"/>
  <c r="E236" i="2" s="1"/>
  <c r="C236" i="2" s="1"/>
  <c r="F255" i="2"/>
  <c r="E255" i="2" s="1"/>
  <c r="C255" i="2" s="1"/>
  <c r="F304" i="2"/>
  <c r="F311" i="2"/>
  <c r="E311" i="2" s="1"/>
  <c r="C311" i="2" s="1"/>
  <c r="F346" i="2"/>
  <c r="E346" i="2" s="1"/>
  <c r="C346" i="2" s="1"/>
  <c r="I10" i="2"/>
  <c r="I9" i="2" s="1"/>
  <c r="R10" i="2"/>
  <c r="R9" i="2" s="1"/>
  <c r="AJ10" i="2"/>
  <c r="AJ9" i="2" s="1"/>
  <c r="AR10" i="2"/>
  <c r="AR9" i="2" s="1"/>
  <c r="AZ10" i="2"/>
  <c r="AZ9" i="2" s="1"/>
  <c r="BH10" i="2"/>
  <c r="BH9" i="2" s="1"/>
  <c r="F33" i="2"/>
  <c r="E33" i="2" s="1"/>
  <c r="C33" i="2" s="1"/>
  <c r="F35" i="2"/>
  <c r="E35" i="2" s="1"/>
  <c r="C35" i="2" s="1"/>
  <c r="F42" i="2"/>
  <c r="E42" i="2" s="1"/>
  <c r="M41" i="2"/>
  <c r="F50" i="2"/>
  <c r="E50" i="2" s="1"/>
  <c r="C50" i="2" s="1"/>
  <c r="F58" i="2"/>
  <c r="E58" i="2" s="1"/>
  <c r="C58" i="2" s="1"/>
  <c r="F67" i="2"/>
  <c r="E67" i="2" s="1"/>
  <c r="C67" i="2" s="1"/>
  <c r="F85" i="2"/>
  <c r="E85" i="2" s="1"/>
  <c r="C85" i="2" s="1"/>
  <c r="BG78" i="2"/>
  <c r="F153" i="2"/>
  <c r="E153" i="2" s="1"/>
  <c r="C153" i="2" s="1"/>
  <c r="F160" i="2"/>
  <c r="E160" i="2" s="1"/>
  <c r="C160" i="2" s="1"/>
  <c r="Q162" i="2"/>
  <c r="Z162" i="2"/>
  <c r="AI162" i="2"/>
  <c r="BH162" i="2"/>
  <c r="BH75" i="2" s="1"/>
  <c r="BH45" i="2" s="1"/>
  <c r="F175" i="2"/>
  <c r="E175" i="2" s="1"/>
  <c r="C175" i="2" s="1"/>
  <c r="F215" i="2"/>
  <c r="E215" i="2" s="1"/>
  <c r="C215" i="2" s="1"/>
  <c r="F241" i="2"/>
  <c r="E241" i="2" s="1"/>
  <c r="C241" i="2" s="1"/>
  <c r="BG281" i="2"/>
  <c r="F303" i="2"/>
  <c r="F315" i="2"/>
  <c r="E315" i="2" s="1"/>
  <c r="C315" i="2" s="1"/>
  <c r="F321" i="2"/>
  <c r="E321" i="2" s="1"/>
  <c r="C321" i="2" s="1"/>
  <c r="F326" i="2"/>
  <c r="E326" i="2" s="1"/>
  <c r="C326" i="2" s="1"/>
  <c r="U421" i="2"/>
  <c r="AD420" i="2"/>
  <c r="U420" i="2" s="1"/>
  <c r="F357" i="2"/>
  <c r="E357" i="2" s="1"/>
  <c r="C357" i="2" s="1"/>
  <c r="F369" i="2"/>
  <c r="E369" i="2" s="1"/>
  <c r="C369" i="2" s="1"/>
  <c r="F375" i="2"/>
  <c r="E375" i="2" s="1"/>
  <c r="C375" i="2" s="1"/>
  <c r="F382" i="2"/>
  <c r="E382" i="2" s="1"/>
  <c r="C382" i="2" s="1"/>
  <c r="F388" i="2"/>
  <c r="E388" i="2" s="1"/>
  <c r="C388" i="2" s="1"/>
  <c r="F405" i="2"/>
  <c r="E405" i="2" s="1"/>
  <c r="C405" i="2" s="1"/>
  <c r="F407" i="2"/>
  <c r="E407" i="2" s="1"/>
  <c r="C407" i="2" s="1"/>
  <c r="BG410" i="2"/>
  <c r="BG420" i="2"/>
  <c r="M446" i="2"/>
  <c r="F471" i="2"/>
  <c r="E471" i="2" s="1"/>
  <c r="C471" i="2" s="1"/>
  <c r="F472" i="2"/>
  <c r="E472" i="2" s="1"/>
  <c r="C472" i="2" s="1"/>
  <c r="BG484" i="2"/>
  <c r="F517" i="2"/>
  <c r="E517" i="2" s="1"/>
  <c r="C517" i="2" s="1"/>
  <c r="BF536" i="2"/>
  <c r="F572" i="2"/>
  <c r="E572" i="2" s="1"/>
  <c r="C572" i="2" s="1"/>
  <c r="F573" i="2"/>
  <c r="E573" i="2" s="1"/>
  <c r="C573" i="2" s="1"/>
  <c r="AN575" i="2"/>
  <c r="AV575" i="2"/>
  <c r="F588" i="2"/>
  <c r="E588" i="2" s="1"/>
  <c r="C588" i="2" s="1"/>
  <c r="F589" i="2"/>
  <c r="E589" i="2" s="1"/>
  <c r="C589" i="2" s="1"/>
  <c r="F651" i="2"/>
  <c r="E651" i="2" s="1"/>
  <c r="C651" i="2" s="1"/>
  <c r="F529" i="2"/>
  <c r="E529" i="2" s="1"/>
  <c r="C529" i="2" s="1"/>
  <c r="BH536" i="2"/>
  <c r="BH535" i="2" s="1"/>
  <c r="F542" i="2"/>
  <c r="E542" i="2" s="1"/>
  <c r="C542" i="2" s="1"/>
  <c r="BG554" i="2"/>
  <c r="F328" i="2"/>
  <c r="E328" i="2" s="1"/>
  <c r="C328" i="2" s="1"/>
  <c r="F335" i="2"/>
  <c r="E335" i="2" s="1"/>
  <c r="C335" i="2" s="1"/>
  <c r="M336" i="2"/>
  <c r="F356" i="2"/>
  <c r="E356" i="2" s="1"/>
  <c r="C356" i="2" s="1"/>
  <c r="F361" i="2"/>
  <c r="E361" i="2" s="1"/>
  <c r="C361" i="2" s="1"/>
  <c r="F367" i="2"/>
  <c r="E367" i="2" s="1"/>
  <c r="C367" i="2" s="1"/>
  <c r="F385" i="2"/>
  <c r="E385" i="2" s="1"/>
  <c r="C385" i="2" s="1"/>
  <c r="F430" i="2"/>
  <c r="E430" i="2" s="1"/>
  <c r="C430" i="2" s="1"/>
  <c r="M437" i="2"/>
  <c r="F457" i="2"/>
  <c r="E457" i="2" s="1"/>
  <c r="C457" i="2" s="1"/>
  <c r="F466" i="2"/>
  <c r="E466" i="2" s="1"/>
  <c r="C466" i="2" s="1"/>
  <c r="F470" i="2"/>
  <c r="E470" i="2" s="1"/>
  <c r="C470" i="2" s="1"/>
  <c r="BG507" i="2"/>
  <c r="F516" i="2"/>
  <c r="E516" i="2" s="1"/>
  <c r="C516" i="2" s="1"/>
  <c r="F560" i="2"/>
  <c r="E560" i="2" s="1"/>
  <c r="C560" i="2" s="1"/>
  <c r="AL575" i="2"/>
  <c r="AT575" i="2"/>
  <c r="BB575" i="2"/>
  <c r="F602" i="2"/>
  <c r="E602" i="2" s="1"/>
  <c r="C602" i="2" s="1"/>
  <c r="F608" i="2"/>
  <c r="E608" i="2" s="1"/>
  <c r="C608" i="2" s="1"/>
  <c r="E609" i="2"/>
  <c r="C609" i="2" s="1"/>
  <c r="F615" i="2"/>
  <c r="E615" i="2" s="1"/>
  <c r="C615" i="2" s="1"/>
  <c r="F638" i="2"/>
  <c r="E638" i="2" s="1"/>
  <c r="C638" i="2" s="1"/>
  <c r="E524" i="2"/>
  <c r="C524" i="2" s="1"/>
  <c r="S536" i="2"/>
  <c r="V575" i="2"/>
  <c r="AE575" i="2"/>
  <c r="AU575" i="2"/>
  <c r="BC575" i="2"/>
  <c r="G576" i="2"/>
  <c r="M586" i="2"/>
  <c r="F612" i="2"/>
  <c r="E612" i="2" s="1"/>
  <c r="C612" i="2" s="1"/>
  <c r="F613" i="2"/>
  <c r="E613" i="2" s="1"/>
  <c r="C613" i="2" s="1"/>
  <c r="L162" i="2"/>
  <c r="AU162" i="2"/>
  <c r="F180" i="2"/>
  <c r="E180" i="2" s="1"/>
  <c r="C180" i="2" s="1"/>
  <c r="F194" i="2"/>
  <c r="E194" i="2" s="1"/>
  <c r="C194" i="2" s="1"/>
  <c r="F196" i="2"/>
  <c r="E196" i="2" s="1"/>
  <c r="C196" i="2" s="1"/>
  <c r="F240" i="2"/>
  <c r="E240" i="2" s="1"/>
  <c r="C240" i="2" s="1"/>
  <c r="F247" i="2"/>
  <c r="E247" i="2" s="1"/>
  <c r="C247" i="2" s="1"/>
  <c r="F286" i="2"/>
  <c r="E286" i="2" s="1"/>
  <c r="C286" i="2" s="1"/>
  <c r="F327" i="2"/>
  <c r="E327" i="2" s="1"/>
  <c r="C327" i="2" s="1"/>
  <c r="F359" i="2"/>
  <c r="E359" i="2" s="1"/>
  <c r="C359" i="2" s="1"/>
  <c r="F377" i="2"/>
  <c r="E377" i="2" s="1"/>
  <c r="C377" i="2" s="1"/>
  <c r="F378" i="2"/>
  <c r="E378" i="2" s="1"/>
  <c r="C378" i="2" s="1"/>
  <c r="F412" i="2"/>
  <c r="E412" i="2" s="1"/>
  <c r="C412" i="2" s="1"/>
  <c r="F413" i="2"/>
  <c r="E413" i="2" s="1"/>
  <c r="C413" i="2" s="1"/>
  <c r="F421" i="2"/>
  <c r="F422" i="2"/>
  <c r="E422" i="2" s="1"/>
  <c r="C422" i="2" s="1"/>
  <c r="F429" i="2"/>
  <c r="E429" i="2" s="1"/>
  <c r="C429" i="2" s="1"/>
  <c r="F461" i="2"/>
  <c r="E461" i="2" s="1"/>
  <c r="C461" i="2" s="1"/>
  <c r="F465" i="2"/>
  <c r="E465" i="2" s="1"/>
  <c r="C465" i="2" s="1"/>
  <c r="F474" i="2"/>
  <c r="E474" i="2" s="1"/>
  <c r="C474" i="2" s="1"/>
  <c r="M484" i="2"/>
  <c r="BG493" i="2"/>
  <c r="M493" i="2"/>
  <c r="AD507" i="2"/>
  <c r="U507" i="2" s="1"/>
  <c r="F522" i="2"/>
  <c r="AC536" i="2"/>
  <c r="X536" i="2"/>
  <c r="G551" i="2"/>
  <c r="K536" i="2"/>
  <c r="T536" i="2"/>
  <c r="N575" i="2"/>
  <c r="N535" i="2" s="1"/>
  <c r="BD575" i="2"/>
  <c r="M576" i="2"/>
  <c r="E601" i="2"/>
  <c r="C601" i="2" s="1"/>
  <c r="F283" i="2"/>
  <c r="E283" i="2" s="1"/>
  <c r="C283" i="2" s="1"/>
  <c r="F296" i="2"/>
  <c r="E296" i="2" s="1"/>
  <c r="C296" i="2" s="1"/>
  <c r="F302" i="2"/>
  <c r="E302" i="2" s="1"/>
  <c r="C302" i="2" s="1"/>
  <c r="BG336" i="2"/>
  <c r="F345" i="2"/>
  <c r="E345" i="2" s="1"/>
  <c r="C345" i="2" s="1"/>
  <c r="F354" i="2"/>
  <c r="E354" i="2" s="1"/>
  <c r="C354" i="2" s="1"/>
  <c r="M383" i="2"/>
  <c r="BG383" i="2"/>
  <c r="F391" i="2"/>
  <c r="E391" i="2" s="1"/>
  <c r="C391" i="2" s="1"/>
  <c r="G410" i="2"/>
  <c r="AD424" i="2"/>
  <c r="U424" i="2" s="1"/>
  <c r="AD446" i="2"/>
  <c r="U446" i="2" s="1"/>
  <c r="F449" i="2"/>
  <c r="E449" i="2" s="1"/>
  <c r="C449" i="2" s="1"/>
  <c r="BG463" i="2"/>
  <c r="F497" i="2"/>
  <c r="E497" i="2" s="1"/>
  <c r="C497" i="2" s="1"/>
  <c r="F513" i="2"/>
  <c r="E513" i="2" s="1"/>
  <c r="C513" i="2" s="1"/>
  <c r="AE536" i="2"/>
  <c r="AM536" i="2"/>
  <c r="AU536" i="2"/>
  <c r="BG538" i="2"/>
  <c r="H536" i="2"/>
  <c r="P536" i="2"/>
  <c r="F550" i="2"/>
  <c r="E550" i="2" s="1"/>
  <c r="C550" i="2" s="1"/>
  <c r="F557" i="2"/>
  <c r="E557" i="2" s="1"/>
  <c r="C557" i="2" s="1"/>
  <c r="F562" i="2"/>
  <c r="E562" i="2" s="1"/>
  <c r="C562" i="2" s="1"/>
  <c r="F568" i="2"/>
  <c r="E568" i="2" s="1"/>
  <c r="C568" i="2" s="1"/>
  <c r="X575" i="2"/>
  <c r="AG575" i="2"/>
  <c r="AW575" i="2"/>
  <c r="BE575" i="2"/>
  <c r="F598" i="2"/>
  <c r="E598" i="2" s="1"/>
  <c r="C598" i="2" s="1"/>
  <c r="F599" i="2"/>
  <c r="E599" i="2" s="1"/>
  <c r="C599" i="2" s="1"/>
  <c r="F641" i="2"/>
  <c r="E641" i="2" s="1"/>
  <c r="C641" i="2" s="1"/>
  <c r="F358" i="2"/>
  <c r="E358" i="2" s="1"/>
  <c r="C358" i="2" s="1"/>
  <c r="F365" i="2"/>
  <c r="E365" i="2" s="1"/>
  <c r="C365" i="2" s="1"/>
  <c r="F376" i="2"/>
  <c r="E376" i="2" s="1"/>
  <c r="C376" i="2" s="1"/>
  <c r="F409" i="2"/>
  <c r="E409" i="2" s="1"/>
  <c r="C409" i="2" s="1"/>
  <c r="BG424" i="2"/>
  <c r="M452" i="2"/>
  <c r="F473" i="2"/>
  <c r="E473" i="2" s="1"/>
  <c r="C473" i="2" s="1"/>
  <c r="F520" i="2"/>
  <c r="E520" i="2" s="1"/>
  <c r="C520" i="2" s="1"/>
  <c r="F534" i="2"/>
  <c r="E534" i="2" s="1"/>
  <c r="C534" i="2" s="1"/>
  <c r="BG544" i="2"/>
  <c r="F555" i="2"/>
  <c r="E555" i="2" s="1"/>
  <c r="C555" i="2" s="1"/>
  <c r="P575" i="2"/>
  <c r="Y575" i="2"/>
  <c r="F583" i="2"/>
  <c r="E583" i="2" s="1"/>
  <c r="C583" i="2" s="1"/>
  <c r="F591" i="2"/>
  <c r="E591" i="2" s="1"/>
  <c r="C591" i="2" s="1"/>
  <c r="F610" i="2"/>
  <c r="E610" i="2" s="1"/>
  <c r="C610" i="2" s="1"/>
  <c r="F621" i="2"/>
  <c r="E621" i="2" s="1"/>
  <c r="C621" i="2" s="1"/>
  <c r="F635" i="2"/>
  <c r="E635" i="2" s="1"/>
  <c r="C635" i="2" s="1"/>
  <c r="F652" i="2"/>
  <c r="E652" i="2" s="1"/>
  <c r="C652" i="2" s="1"/>
  <c r="D9" i="2"/>
  <c r="V9" i="2"/>
  <c r="F51" i="2"/>
  <c r="E51" i="2" s="1"/>
  <c r="C51" i="2" s="1"/>
  <c r="G48" i="2"/>
  <c r="G46" i="2" s="1"/>
  <c r="AD11" i="2"/>
  <c r="V46" i="2"/>
  <c r="E60" i="2"/>
  <c r="C60" i="2" s="1"/>
  <c r="AD29" i="2"/>
  <c r="U29" i="2" s="1"/>
  <c r="M11" i="2"/>
  <c r="G41" i="2"/>
  <c r="E43" i="2"/>
  <c r="C43" i="2" s="1"/>
  <c r="E191" i="2"/>
  <c r="C191" i="2" s="1"/>
  <c r="U77" i="2"/>
  <c r="AD76" i="2"/>
  <c r="U76" i="2" s="1"/>
  <c r="BD121" i="2"/>
  <c r="BE78" i="2"/>
  <c r="D46" i="2"/>
  <c r="F49" i="2"/>
  <c r="E80" i="2"/>
  <c r="C80" i="2" s="1"/>
  <c r="F81" i="2"/>
  <c r="E81" i="2" s="1"/>
  <c r="C81" i="2" s="1"/>
  <c r="E100" i="2"/>
  <c r="C100" i="2" s="1"/>
  <c r="S103" i="2"/>
  <c r="F126" i="2"/>
  <c r="E126" i="2" s="1"/>
  <c r="C126" i="2" s="1"/>
  <c r="E128" i="2"/>
  <c r="C128" i="2" s="1"/>
  <c r="F172" i="2"/>
  <c r="E172" i="2" s="1"/>
  <c r="C172" i="2" s="1"/>
  <c r="G163" i="2"/>
  <c r="U79" i="2"/>
  <c r="E79" i="2" s="1"/>
  <c r="W162" i="2"/>
  <c r="U164" i="2"/>
  <c r="AD163" i="2"/>
  <c r="U163" i="2" s="1"/>
  <c r="F199" i="2"/>
  <c r="E199" i="2" s="1"/>
  <c r="C199" i="2" s="1"/>
  <c r="F210" i="2"/>
  <c r="E210" i="2" s="1"/>
  <c r="C210" i="2" s="1"/>
  <c r="F188" i="2"/>
  <c r="E188" i="2" s="1"/>
  <c r="C188" i="2" s="1"/>
  <c r="F183" i="2"/>
  <c r="E183" i="2" s="1"/>
  <c r="C183" i="2" s="1"/>
  <c r="E198" i="2"/>
  <c r="C198" i="2" s="1"/>
  <c r="F246" i="2"/>
  <c r="E246" i="2" s="1"/>
  <c r="C246" i="2" s="1"/>
  <c r="F298" i="2"/>
  <c r="E298" i="2" s="1"/>
  <c r="C298" i="2" s="1"/>
  <c r="F182" i="2"/>
  <c r="E182" i="2" s="1"/>
  <c r="C182" i="2" s="1"/>
  <c r="F306" i="2"/>
  <c r="E306" i="2" s="1"/>
  <c r="C306" i="2" s="1"/>
  <c r="F313" i="2"/>
  <c r="E313" i="2" s="1"/>
  <c r="C313" i="2" s="1"/>
  <c r="F319" i="2"/>
  <c r="E319" i="2" s="1"/>
  <c r="C319" i="2" s="1"/>
  <c r="F320" i="2"/>
  <c r="E320" i="2" s="1"/>
  <c r="C320" i="2" s="1"/>
  <c r="U330" i="2"/>
  <c r="G281" i="2"/>
  <c r="F309" i="2"/>
  <c r="E309" i="2" s="1"/>
  <c r="C309" i="2" s="1"/>
  <c r="E334" i="2"/>
  <c r="C334" i="2" s="1"/>
  <c r="F339" i="2"/>
  <c r="E339" i="2" s="1"/>
  <c r="C339" i="2" s="1"/>
  <c r="G336" i="2"/>
  <c r="F344" i="2"/>
  <c r="E344" i="2" s="1"/>
  <c r="C344" i="2" s="1"/>
  <c r="G341" i="2"/>
  <c r="E374" i="2"/>
  <c r="C374" i="2" s="1"/>
  <c r="M420" i="2"/>
  <c r="F464" i="2"/>
  <c r="M463" i="2"/>
  <c r="F333" i="2"/>
  <c r="E333" i="2" s="1"/>
  <c r="C333" i="2" s="1"/>
  <c r="U336" i="2"/>
  <c r="F366" i="2"/>
  <c r="E366" i="2" s="1"/>
  <c r="C366" i="2" s="1"/>
  <c r="E373" i="2"/>
  <c r="C373" i="2" s="1"/>
  <c r="M281" i="2"/>
  <c r="M341" i="2"/>
  <c r="F371" i="2"/>
  <c r="G370" i="2"/>
  <c r="M370" i="2"/>
  <c r="E395" i="2"/>
  <c r="C395" i="2" s="1"/>
  <c r="F438" i="2"/>
  <c r="G437" i="2"/>
  <c r="F277" i="2"/>
  <c r="E277" i="2" s="1"/>
  <c r="C277" i="2" s="1"/>
  <c r="U282" i="2"/>
  <c r="AD281" i="2"/>
  <c r="U281" i="2" s="1"/>
  <c r="F324" i="2"/>
  <c r="E324" i="2" s="1"/>
  <c r="C324" i="2" s="1"/>
  <c r="M330" i="2"/>
  <c r="F349" i="2"/>
  <c r="E349" i="2" s="1"/>
  <c r="C349" i="2" s="1"/>
  <c r="F384" i="2"/>
  <c r="G383" i="2"/>
  <c r="E451" i="2"/>
  <c r="C451" i="2" s="1"/>
  <c r="U464" i="2"/>
  <c r="AD463" i="2"/>
  <c r="U463" i="2" s="1"/>
  <c r="AD370" i="2"/>
  <c r="U370" i="2" s="1"/>
  <c r="U384" i="2"/>
  <c r="U383" i="2" s="1"/>
  <c r="AD383" i="2"/>
  <c r="G420" i="2"/>
  <c r="G424" i="2"/>
  <c r="U438" i="2"/>
  <c r="AD437" i="2"/>
  <c r="U437" i="2" s="1"/>
  <c r="AD330" i="2"/>
  <c r="F401" i="2"/>
  <c r="E401" i="2" s="1"/>
  <c r="C401" i="2" s="1"/>
  <c r="BG437" i="2"/>
  <c r="F447" i="2"/>
  <c r="F450" i="2"/>
  <c r="E450" i="2" s="1"/>
  <c r="C450" i="2" s="1"/>
  <c r="F455" i="2"/>
  <c r="E455" i="2" s="1"/>
  <c r="C455" i="2" s="1"/>
  <c r="U496" i="2"/>
  <c r="AD493" i="2"/>
  <c r="U493" i="2" s="1"/>
  <c r="AD341" i="2"/>
  <c r="U341" i="2" s="1"/>
  <c r="G452" i="2"/>
  <c r="F454" i="2"/>
  <c r="E454" i="2" s="1"/>
  <c r="C454" i="2" s="1"/>
  <c r="F494" i="2"/>
  <c r="G493" i="2"/>
  <c r="M507" i="2"/>
  <c r="E403" i="2"/>
  <c r="C403" i="2" s="1"/>
  <c r="E469" i="2"/>
  <c r="C469" i="2" s="1"/>
  <c r="F404" i="2"/>
  <c r="E404" i="2" s="1"/>
  <c r="C404" i="2" s="1"/>
  <c r="U425" i="2"/>
  <c r="E425" i="2" s="1"/>
  <c r="M424" i="2"/>
  <c r="F427" i="2"/>
  <c r="E427" i="2" s="1"/>
  <c r="C427" i="2" s="1"/>
  <c r="F428" i="2"/>
  <c r="E428" i="2" s="1"/>
  <c r="C428" i="2" s="1"/>
  <c r="F431" i="2"/>
  <c r="E431" i="2" s="1"/>
  <c r="C431" i="2" s="1"/>
  <c r="G463" i="2"/>
  <c r="G484" i="2"/>
  <c r="F486" i="2"/>
  <c r="F397" i="2"/>
  <c r="E397" i="2" s="1"/>
  <c r="C397" i="2" s="1"/>
  <c r="U411" i="2"/>
  <c r="U410" i="2" s="1"/>
  <c r="AD410" i="2"/>
  <c r="M415" i="2"/>
  <c r="F418" i="2"/>
  <c r="E418" i="2" s="1"/>
  <c r="C418" i="2" s="1"/>
  <c r="BG446" i="2"/>
  <c r="U537" i="2"/>
  <c r="F539" i="2"/>
  <c r="F541" i="2"/>
  <c r="E541" i="2" s="1"/>
  <c r="C541" i="2" s="1"/>
  <c r="F543" i="2"/>
  <c r="E543" i="2" s="1"/>
  <c r="C543" i="2" s="1"/>
  <c r="U539" i="2"/>
  <c r="AD538" i="2"/>
  <c r="U538" i="2" s="1"/>
  <c r="F545" i="2"/>
  <c r="G544" i="2"/>
  <c r="F501" i="2"/>
  <c r="E501" i="2" s="1"/>
  <c r="C501" i="2" s="1"/>
  <c r="G507" i="2"/>
  <c r="U553" i="2"/>
  <c r="AD551" i="2"/>
  <c r="U551" i="2" s="1"/>
  <c r="E565" i="2"/>
  <c r="C565" i="2" s="1"/>
  <c r="AD452" i="2"/>
  <c r="U452" i="2" s="1"/>
  <c r="F537" i="2"/>
  <c r="G538" i="2"/>
  <c r="E556" i="2"/>
  <c r="C556" i="2" s="1"/>
  <c r="F488" i="2"/>
  <c r="E488" i="2" s="1"/>
  <c r="C488" i="2" s="1"/>
  <c r="E532" i="2"/>
  <c r="C532" i="2" s="1"/>
  <c r="AD544" i="2"/>
  <c r="U544" i="2" s="1"/>
  <c r="AD554" i="2"/>
  <c r="U554" i="2" s="1"/>
  <c r="AD576" i="2"/>
  <c r="F579" i="2"/>
  <c r="E579" i="2" s="1"/>
  <c r="C579" i="2" s="1"/>
  <c r="G586" i="2"/>
  <c r="BG596" i="2"/>
  <c r="E616" i="2"/>
  <c r="C616" i="2" s="1"/>
  <c r="M554" i="2"/>
  <c r="F633" i="2"/>
  <c r="E633" i="2" s="1"/>
  <c r="C633" i="2" s="1"/>
  <c r="F597" i="2"/>
  <c r="G596" i="2"/>
  <c r="G554" i="2"/>
  <c r="F605" i="2"/>
  <c r="E605" i="2" s="1"/>
  <c r="C605" i="2" s="1"/>
  <c r="E623" i="2"/>
  <c r="C623" i="2" s="1"/>
  <c r="E640" i="2"/>
  <c r="C640" i="2" s="1"/>
  <c r="U596" i="2"/>
  <c r="G630" i="2"/>
  <c r="M630" i="2"/>
  <c r="E604" i="2"/>
  <c r="C604" i="2" s="1"/>
  <c r="F592" i="2"/>
  <c r="E592" i="2" s="1"/>
  <c r="C592" i="2" s="1"/>
  <c r="E620" i="2"/>
  <c r="C620" i="2" s="1"/>
  <c r="M596" i="2"/>
  <c r="AD586" i="2"/>
  <c r="AD596" i="2"/>
  <c r="AD630" i="2"/>
  <c r="U630" i="2" s="1"/>
  <c r="D75" i="2" l="1"/>
  <c r="D45" i="2" s="1"/>
  <c r="S535" i="2"/>
  <c r="AK535" i="2"/>
  <c r="AL535" i="2"/>
  <c r="BF75" i="2"/>
  <c r="BF45" i="2" s="1"/>
  <c r="AQ535" i="2"/>
  <c r="E553" i="2"/>
  <c r="C553" i="2" s="1"/>
  <c r="AV535" i="2"/>
  <c r="E496" i="2"/>
  <c r="C496" i="2" s="1"/>
  <c r="E485" i="2"/>
  <c r="C485" i="2" s="1"/>
  <c r="AT535" i="2"/>
  <c r="O535" i="2"/>
  <c r="W535" i="2"/>
  <c r="AO535" i="2"/>
  <c r="BF535" i="2"/>
  <c r="BD535" i="2"/>
  <c r="Q535" i="2"/>
  <c r="E293" i="4"/>
  <c r="C32" i="4"/>
  <c r="C293" i="4" s="1"/>
  <c r="AY535" i="2"/>
  <c r="Z535" i="2"/>
  <c r="A96" i="2"/>
  <c r="A97" i="2" s="1"/>
  <c r="A98" i="2" s="1"/>
  <c r="A99" i="2" s="1"/>
  <c r="A101" i="2" s="1"/>
  <c r="A102" i="2" s="1"/>
  <c r="A103" i="2" s="1"/>
  <c r="A104" i="2" s="1"/>
  <c r="A105" i="2" s="1"/>
  <c r="A106" i="2" s="1"/>
  <c r="AI535" i="2"/>
  <c r="D535" i="2"/>
  <c r="E77" i="2"/>
  <c r="E76" i="2" s="1"/>
  <c r="E164" i="2"/>
  <c r="E163" i="2" s="1"/>
  <c r="H535" i="2"/>
  <c r="AC535" i="2"/>
  <c r="AW535" i="2"/>
  <c r="V535" i="2"/>
  <c r="AS535" i="2"/>
  <c r="R535" i="2"/>
  <c r="M536" i="2"/>
  <c r="I535" i="2"/>
  <c r="AE535" i="2"/>
  <c r="AP535" i="2"/>
  <c r="U9" i="3"/>
  <c r="E10" i="3"/>
  <c r="F9" i="3"/>
  <c r="AJ535" i="2"/>
  <c r="BI535" i="2"/>
  <c r="BI44" i="2" s="1"/>
  <c r="BI655" i="2" s="1"/>
  <c r="BC535" i="2"/>
  <c r="AG535" i="2"/>
  <c r="BE75" i="2"/>
  <c r="BE45" i="2" s="1"/>
  <c r="L535" i="2"/>
  <c r="M10" i="2"/>
  <c r="M9" i="2" s="1"/>
  <c r="G10" i="2"/>
  <c r="G9" i="2" s="1"/>
  <c r="F336" i="2"/>
  <c r="AA535" i="2"/>
  <c r="Y535" i="2"/>
  <c r="AR535" i="2"/>
  <c r="BG10" i="2"/>
  <c r="BG9" i="2" s="1"/>
  <c r="AF535" i="2"/>
  <c r="AU535" i="2"/>
  <c r="M575" i="2"/>
  <c r="AN535" i="2"/>
  <c r="BH44" i="2"/>
  <c r="BH655" i="2" s="1"/>
  <c r="AX535" i="2"/>
  <c r="AZ535" i="2"/>
  <c r="K535" i="2"/>
  <c r="BE535" i="2"/>
  <c r="F576" i="2"/>
  <c r="F29" i="2"/>
  <c r="BB535" i="2"/>
  <c r="BJ44" i="2"/>
  <c r="BJ655" i="2" s="1"/>
  <c r="J535" i="2"/>
  <c r="C337" i="2"/>
  <c r="C336" i="2" s="1"/>
  <c r="E336" i="2"/>
  <c r="E282" i="2"/>
  <c r="C282" i="2" s="1"/>
  <c r="T535" i="2"/>
  <c r="F410" i="2"/>
  <c r="BG536" i="2"/>
  <c r="BG535" i="2" s="1"/>
  <c r="E577" i="2"/>
  <c r="F11" i="2"/>
  <c r="F554" i="2"/>
  <c r="F420" i="2"/>
  <c r="U48" i="2"/>
  <c r="AM535" i="2"/>
  <c r="E421" i="2"/>
  <c r="BA535" i="2"/>
  <c r="AB535" i="2"/>
  <c r="E41" i="2"/>
  <c r="C41" i="2" s="1"/>
  <c r="C42" i="2"/>
  <c r="E537" i="2"/>
  <c r="C537" i="2" s="1"/>
  <c r="P535" i="2"/>
  <c r="F507" i="2"/>
  <c r="X535" i="2"/>
  <c r="F630" i="2"/>
  <c r="G575" i="2"/>
  <c r="F41" i="2"/>
  <c r="M162" i="2"/>
  <c r="BG162" i="2"/>
  <c r="BG75" i="2" s="1"/>
  <c r="BG45" i="2" s="1"/>
  <c r="C425" i="2"/>
  <c r="E424" i="2"/>
  <c r="C424" i="2" s="1"/>
  <c r="E486" i="2"/>
  <c r="C486" i="2" s="1"/>
  <c r="F484" i="2"/>
  <c r="C453" i="2"/>
  <c r="E452" i="2"/>
  <c r="C452" i="2" s="1"/>
  <c r="F163" i="2"/>
  <c r="AD536" i="2"/>
  <c r="F341" i="2"/>
  <c r="F452" i="2"/>
  <c r="E11" i="2"/>
  <c r="C12" i="2"/>
  <c r="F493" i="2"/>
  <c r="E494" i="2"/>
  <c r="E341" i="2"/>
  <c r="C341" i="2" s="1"/>
  <c r="C79" i="2"/>
  <c r="E78" i="2"/>
  <c r="C78" i="2" s="1"/>
  <c r="F538" i="2"/>
  <c r="E539" i="2"/>
  <c r="E545" i="2"/>
  <c r="F544" i="2"/>
  <c r="G536" i="2"/>
  <c r="E438" i="2"/>
  <c r="F437" i="2"/>
  <c r="AD162" i="2"/>
  <c r="U162" i="2" s="1"/>
  <c r="BC121" i="2"/>
  <c r="BD78" i="2"/>
  <c r="BD75" i="2" s="1"/>
  <c r="BD45" i="2" s="1"/>
  <c r="F586" i="2"/>
  <c r="E597" i="2"/>
  <c r="F596" i="2"/>
  <c r="E447" i="2"/>
  <c r="F446" i="2"/>
  <c r="R103" i="2"/>
  <c r="F383" i="2"/>
  <c r="E384" i="2"/>
  <c r="C587" i="2"/>
  <c r="C586" i="2" s="1"/>
  <c r="E586" i="2"/>
  <c r="C631" i="2"/>
  <c r="E630" i="2"/>
  <c r="C630" i="2" s="1"/>
  <c r="E507" i="2"/>
  <c r="C507" i="2" s="1"/>
  <c r="E415" i="2"/>
  <c r="C415" i="2" s="1"/>
  <c r="E554" i="2"/>
  <c r="C554" i="2" s="1"/>
  <c r="F415" i="2"/>
  <c r="F330" i="2"/>
  <c r="F463" i="2"/>
  <c r="E464" i="2"/>
  <c r="G162" i="2"/>
  <c r="E29" i="2"/>
  <c r="C29" i="2" s="1"/>
  <c r="AD575" i="2"/>
  <c r="U575" i="2" s="1"/>
  <c r="E411" i="2"/>
  <c r="F424" i="2"/>
  <c r="C331" i="2"/>
  <c r="E330" i="2"/>
  <c r="C330" i="2" s="1"/>
  <c r="F281" i="2"/>
  <c r="AD10" i="2"/>
  <c r="U576" i="2"/>
  <c r="E371" i="2"/>
  <c r="F370" i="2"/>
  <c r="E49" i="2"/>
  <c r="F48" i="2"/>
  <c r="F46" i="2" s="1"/>
  <c r="U46" i="2"/>
  <c r="U11" i="2"/>
  <c r="BD44" i="2" l="1"/>
  <c r="BD655" i="2" s="1"/>
  <c r="BF44" i="2"/>
  <c r="BF655" i="2" s="1"/>
  <c r="E551" i="2"/>
  <c r="C551" i="2" s="1"/>
  <c r="C164" i="2"/>
  <c r="C77" i="2"/>
  <c r="M535" i="2"/>
  <c r="A107" i="2"/>
  <c r="A108" i="2" s="1"/>
  <c r="A109" i="2" s="1"/>
  <c r="A111" i="2" s="1"/>
  <c r="A112" i="2" s="1"/>
  <c r="A113" i="2" s="1"/>
  <c r="C10" i="3"/>
  <c r="E9" i="3"/>
  <c r="BE44" i="2"/>
  <c r="BE655" i="2" s="1"/>
  <c r="BG44" i="2"/>
  <c r="BG655" i="2" s="1"/>
  <c r="F10" i="2"/>
  <c r="F9" i="2" s="1"/>
  <c r="E281" i="2"/>
  <c r="C281" i="2" s="1"/>
  <c r="G535" i="2"/>
  <c r="C577" i="2"/>
  <c r="E576" i="2"/>
  <c r="C576" i="2" s="1"/>
  <c r="C421" i="2"/>
  <c r="E420" i="2"/>
  <c r="C420" i="2" s="1"/>
  <c r="F575" i="2"/>
  <c r="F536" i="2"/>
  <c r="Q103" i="2"/>
  <c r="C371" i="2"/>
  <c r="E370" i="2"/>
  <c r="C370" i="2" s="1"/>
  <c r="C411" i="2"/>
  <c r="E410" i="2"/>
  <c r="C410" i="2" s="1"/>
  <c r="E544" i="2"/>
  <c r="C544" i="2" s="1"/>
  <c r="C545" i="2"/>
  <c r="E446" i="2"/>
  <c r="C446" i="2" s="1"/>
  <c r="C447" i="2"/>
  <c r="BB121" i="2"/>
  <c r="BC78" i="2"/>
  <c r="BC75" i="2" s="1"/>
  <c r="BC45" i="2" s="1"/>
  <c r="BC44" i="2" s="1"/>
  <c r="BC655" i="2" s="1"/>
  <c r="AD9" i="2"/>
  <c r="U10" i="2"/>
  <c r="C384" i="2"/>
  <c r="E383" i="2"/>
  <c r="C383" i="2" s="1"/>
  <c r="C597" i="2"/>
  <c r="E596" i="2"/>
  <c r="C596" i="2" s="1"/>
  <c r="F162" i="2"/>
  <c r="C464" i="2"/>
  <c r="E463" i="2"/>
  <c r="C463" i="2" s="1"/>
  <c r="C539" i="2"/>
  <c r="E538" i="2"/>
  <c r="C494" i="2"/>
  <c r="E493" i="2"/>
  <c r="C493" i="2" s="1"/>
  <c r="E10" i="2"/>
  <c r="C11" i="2"/>
  <c r="D44" i="2"/>
  <c r="C76" i="2"/>
  <c r="E437" i="2"/>
  <c r="C437" i="2" s="1"/>
  <c r="C438" i="2"/>
  <c r="C163" i="2"/>
  <c r="E484" i="2"/>
  <c r="C484" i="2" s="1"/>
  <c r="C49" i="2"/>
  <c r="E48" i="2"/>
  <c r="AD535" i="2"/>
  <c r="U535" i="2" s="1"/>
  <c r="U536" i="2"/>
  <c r="CC293" i="1"/>
  <c r="CA293" i="1"/>
  <c r="CC218" i="1"/>
  <c r="CA218" i="1"/>
  <c r="CC217" i="1"/>
  <c r="CA217" i="1"/>
  <c r="CC216" i="1"/>
  <c r="CA216" i="1"/>
  <c r="BG216" i="1"/>
  <c r="AD216" i="1"/>
  <c r="U216" i="1" s="1"/>
  <c r="M216" i="1"/>
  <c r="G216" i="1"/>
  <c r="CC215" i="1"/>
  <c r="CA215" i="1"/>
  <c r="BG215" i="1"/>
  <c r="AD215" i="1"/>
  <c r="U215" i="1" s="1"/>
  <c r="M215" i="1"/>
  <c r="G215" i="1"/>
  <c r="CC214" i="1"/>
  <c r="CA214" i="1"/>
  <c r="BG214" i="1"/>
  <c r="AD214" i="1"/>
  <c r="U214" i="1" s="1"/>
  <c r="M214" i="1"/>
  <c r="G214" i="1"/>
  <c r="CC213" i="1"/>
  <c r="CA213" i="1"/>
  <c r="BG213" i="1"/>
  <c r="AD213" i="1"/>
  <c r="M213" i="1"/>
  <c r="G213" i="1"/>
  <c r="CC212" i="1"/>
  <c r="CA212" i="1"/>
  <c r="BJ212" i="1"/>
  <c r="BI212" i="1"/>
  <c r="BH212" i="1"/>
  <c r="BF212" i="1"/>
  <c r="BE212" i="1"/>
  <c r="BD212" i="1"/>
  <c r="BC212" i="1"/>
  <c r="BB212" i="1"/>
  <c r="BA212" i="1"/>
  <c r="AZ212" i="1"/>
  <c r="AY212" i="1"/>
  <c r="AX212" i="1"/>
  <c r="AW212" i="1"/>
  <c r="AV212" i="1"/>
  <c r="AU212" i="1"/>
  <c r="AT212" i="1"/>
  <c r="AS212" i="1"/>
  <c r="AR212" i="1"/>
  <c r="AQ212" i="1"/>
  <c r="AP212" i="1"/>
  <c r="AO212" i="1"/>
  <c r="AN212" i="1"/>
  <c r="AM212" i="1"/>
  <c r="AL212" i="1"/>
  <c r="AK212" i="1"/>
  <c r="AJ212" i="1"/>
  <c r="AI212" i="1"/>
  <c r="AH212" i="1"/>
  <c r="AG212" i="1"/>
  <c r="AF212" i="1"/>
  <c r="AE212" i="1"/>
  <c r="AC212" i="1"/>
  <c r="AB212" i="1"/>
  <c r="AA212" i="1"/>
  <c r="Z212" i="1"/>
  <c r="Y212" i="1"/>
  <c r="X212" i="1"/>
  <c r="W212" i="1"/>
  <c r="V212" i="1"/>
  <c r="T212" i="1"/>
  <c r="S212" i="1"/>
  <c r="R212" i="1"/>
  <c r="Q212" i="1"/>
  <c r="P212" i="1"/>
  <c r="O212" i="1"/>
  <c r="N212" i="1"/>
  <c r="L212" i="1"/>
  <c r="K212" i="1"/>
  <c r="J212" i="1"/>
  <c r="I212" i="1"/>
  <c r="H212" i="1"/>
  <c r="D212" i="1"/>
  <c r="CC211" i="1"/>
  <c r="CA211" i="1"/>
  <c r="BG211" i="1"/>
  <c r="AD211" i="1"/>
  <c r="U211" i="1" s="1"/>
  <c r="M211" i="1"/>
  <c r="G211" i="1"/>
  <c r="CC210" i="1"/>
  <c r="CA210" i="1"/>
  <c r="BG210" i="1"/>
  <c r="AD210" i="1"/>
  <c r="U210" i="1" s="1"/>
  <c r="M210" i="1"/>
  <c r="G210" i="1"/>
  <c r="CC209" i="1"/>
  <c r="CA209" i="1"/>
  <c r="BG209" i="1"/>
  <c r="AD209" i="1"/>
  <c r="U209" i="1" s="1"/>
  <c r="M209" i="1"/>
  <c r="G209" i="1"/>
  <c r="CC208" i="1"/>
  <c r="CA208" i="1"/>
  <c r="BJ208" i="1"/>
  <c r="BI208" i="1"/>
  <c r="BH208" i="1"/>
  <c r="BF208" i="1"/>
  <c r="BE208" i="1"/>
  <c r="BD208" i="1"/>
  <c r="BC208" i="1"/>
  <c r="BB208" i="1"/>
  <c r="BA208" i="1"/>
  <c r="AZ208" i="1"/>
  <c r="AY208" i="1"/>
  <c r="AX208" i="1"/>
  <c r="AW208" i="1"/>
  <c r="AV208" i="1"/>
  <c r="AU208" i="1"/>
  <c r="AT208" i="1"/>
  <c r="AS208" i="1"/>
  <c r="AR208" i="1"/>
  <c r="AQ208" i="1"/>
  <c r="AP208" i="1"/>
  <c r="AO208" i="1"/>
  <c r="AN208" i="1"/>
  <c r="AM208" i="1"/>
  <c r="AL208" i="1"/>
  <c r="AK208" i="1"/>
  <c r="AJ208" i="1"/>
  <c r="AI208" i="1"/>
  <c r="AH208" i="1"/>
  <c r="AG208" i="1"/>
  <c r="AF208" i="1"/>
  <c r="AE208" i="1"/>
  <c r="AC208" i="1"/>
  <c r="AB208" i="1"/>
  <c r="AA208" i="1"/>
  <c r="Z208" i="1"/>
  <c r="Y208" i="1"/>
  <c r="X208" i="1"/>
  <c r="W208" i="1"/>
  <c r="V208" i="1"/>
  <c r="T208" i="1"/>
  <c r="S208" i="1"/>
  <c r="R208" i="1"/>
  <c r="Q208" i="1"/>
  <c r="P208" i="1"/>
  <c r="O208" i="1"/>
  <c r="N208" i="1"/>
  <c r="L208" i="1"/>
  <c r="K208" i="1"/>
  <c r="J208" i="1"/>
  <c r="I208" i="1"/>
  <c r="H208" i="1"/>
  <c r="D208" i="1"/>
  <c r="CC207" i="1"/>
  <c r="CA207" i="1"/>
  <c r="BG207" i="1"/>
  <c r="AD207" i="1"/>
  <c r="U207" i="1" s="1"/>
  <c r="M207" i="1"/>
  <c r="G207" i="1"/>
  <c r="CC206" i="1"/>
  <c r="CA206" i="1"/>
  <c r="BG206" i="1"/>
  <c r="AD206" i="1"/>
  <c r="U206" i="1" s="1"/>
  <c r="M206" i="1"/>
  <c r="G206" i="1"/>
  <c r="CC205" i="1"/>
  <c r="CA205" i="1"/>
  <c r="BG205" i="1"/>
  <c r="AD205" i="1"/>
  <c r="U205" i="1" s="1"/>
  <c r="M205" i="1"/>
  <c r="G205" i="1"/>
  <c r="CC204" i="1"/>
  <c r="CA204" i="1"/>
  <c r="BG204" i="1"/>
  <c r="AD204" i="1"/>
  <c r="U204" i="1" s="1"/>
  <c r="M204" i="1"/>
  <c r="G204" i="1"/>
  <c r="CC203" i="1"/>
  <c r="CA203" i="1"/>
  <c r="BG203" i="1"/>
  <c r="AD203" i="1"/>
  <c r="U203" i="1" s="1"/>
  <c r="M203" i="1"/>
  <c r="G203" i="1"/>
  <c r="CC202" i="1"/>
  <c r="CA202" i="1"/>
  <c r="BG202" i="1"/>
  <c r="AD202" i="1"/>
  <c r="U202" i="1" s="1"/>
  <c r="M202" i="1"/>
  <c r="G202" i="1"/>
  <c r="CC201" i="1"/>
  <c r="CA201" i="1"/>
  <c r="BG201" i="1"/>
  <c r="AD201" i="1"/>
  <c r="M201" i="1"/>
  <c r="G201" i="1"/>
  <c r="CC200" i="1"/>
  <c r="CA200" i="1"/>
  <c r="BG200" i="1"/>
  <c r="AD200" i="1"/>
  <c r="U200" i="1" s="1"/>
  <c r="M200" i="1"/>
  <c r="G200" i="1"/>
  <c r="CC199" i="1"/>
  <c r="CA199" i="1"/>
  <c r="BJ199" i="1"/>
  <c r="BI199" i="1"/>
  <c r="BH199" i="1"/>
  <c r="BF199" i="1"/>
  <c r="BE199" i="1"/>
  <c r="BD199" i="1"/>
  <c r="BC199" i="1"/>
  <c r="BB199" i="1"/>
  <c r="BA199" i="1"/>
  <c r="AZ199" i="1"/>
  <c r="AY199" i="1"/>
  <c r="AX199" i="1"/>
  <c r="AW199" i="1"/>
  <c r="AV199" i="1"/>
  <c r="AU199" i="1"/>
  <c r="AT199" i="1"/>
  <c r="AS199" i="1"/>
  <c r="AR199" i="1"/>
  <c r="AQ199" i="1"/>
  <c r="AP199" i="1"/>
  <c r="AO199" i="1"/>
  <c r="AN199" i="1"/>
  <c r="AM199" i="1"/>
  <c r="AL199" i="1"/>
  <c r="AK199" i="1"/>
  <c r="AJ199" i="1"/>
  <c r="AI199" i="1"/>
  <c r="AH199" i="1"/>
  <c r="AG199" i="1"/>
  <c r="AF199" i="1"/>
  <c r="AE199" i="1"/>
  <c r="AC199" i="1"/>
  <c r="AB199" i="1"/>
  <c r="AA199" i="1"/>
  <c r="Z199" i="1"/>
  <c r="Y199" i="1"/>
  <c r="X199" i="1"/>
  <c r="W199" i="1"/>
  <c r="V199" i="1"/>
  <c r="T199" i="1"/>
  <c r="S199" i="1"/>
  <c r="R199" i="1"/>
  <c r="Q199" i="1"/>
  <c r="P199" i="1"/>
  <c r="O199" i="1"/>
  <c r="N199" i="1"/>
  <c r="L199" i="1"/>
  <c r="K199" i="1"/>
  <c r="J199" i="1"/>
  <c r="I199" i="1"/>
  <c r="H199" i="1"/>
  <c r="D199" i="1"/>
  <c r="CC198" i="1"/>
  <c r="CA198" i="1"/>
  <c r="BG198" i="1"/>
  <c r="AD198" i="1"/>
  <c r="U198" i="1" s="1"/>
  <c r="M198" i="1"/>
  <c r="G198" i="1"/>
  <c r="CC197" i="1"/>
  <c r="CA197" i="1"/>
  <c r="BG197" i="1"/>
  <c r="AD197" i="1"/>
  <c r="U197" i="1" s="1"/>
  <c r="M197" i="1"/>
  <c r="G197" i="1"/>
  <c r="CC196" i="1"/>
  <c r="CA196" i="1"/>
  <c r="BG196" i="1"/>
  <c r="AD196" i="1"/>
  <c r="U196" i="1" s="1"/>
  <c r="M196" i="1"/>
  <c r="G196" i="1"/>
  <c r="CC195" i="1"/>
  <c r="CA195" i="1"/>
  <c r="BG195" i="1"/>
  <c r="AD195" i="1"/>
  <c r="U195" i="1" s="1"/>
  <c r="M195" i="1"/>
  <c r="G195" i="1"/>
  <c r="CC194" i="1"/>
  <c r="CA194" i="1"/>
  <c r="BG194" i="1"/>
  <c r="AD194" i="1"/>
  <c r="U194" i="1" s="1"/>
  <c r="M194" i="1"/>
  <c r="G194" i="1"/>
  <c r="CC193" i="1"/>
  <c r="CA193" i="1"/>
  <c r="BG193" i="1"/>
  <c r="AD193" i="1"/>
  <c r="U193" i="1" s="1"/>
  <c r="M193" i="1"/>
  <c r="G193" i="1"/>
  <c r="CC192" i="1"/>
  <c r="CA192" i="1"/>
  <c r="BG192" i="1"/>
  <c r="AD192" i="1"/>
  <c r="U192" i="1" s="1"/>
  <c r="M192" i="1"/>
  <c r="G192" i="1"/>
  <c r="CC191" i="1"/>
  <c r="CA191" i="1"/>
  <c r="BG191" i="1"/>
  <c r="BF191" i="1"/>
  <c r="BE191" i="1"/>
  <c r="BD191" i="1"/>
  <c r="BD190" i="1" s="1"/>
  <c r="BC191" i="1"/>
  <c r="BB191" i="1"/>
  <c r="BA191" i="1"/>
  <c r="AZ191" i="1"/>
  <c r="AY191" i="1"/>
  <c r="AX191" i="1"/>
  <c r="AW191" i="1"/>
  <c r="AV191" i="1"/>
  <c r="AV190" i="1" s="1"/>
  <c r="AU191" i="1"/>
  <c r="AT191" i="1"/>
  <c r="AS191" i="1"/>
  <c r="AR191" i="1"/>
  <c r="AQ191" i="1"/>
  <c r="AP191" i="1"/>
  <c r="AO191" i="1"/>
  <c r="AN191" i="1"/>
  <c r="AN190" i="1" s="1"/>
  <c r="AM191" i="1"/>
  <c r="AL191" i="1"/>
  <c r="AK191" i="1"/>
  <c r="AJ191" i="1"/>
  <c r="AI191" i="1"/>
  <c r="AH191" i="1"/>
  <c r="AG191" i="1"/>
  <c r="AF191" i="1"/>
  <c r="AF190" i="1" s="1"/>
  <c r="AE191" i="1"/>
  <c r="AC191" i="1"/>
  <c r="AB191" i="1"/>
  <c r="AA191" i="1"/>
  <c r="Z191" i="1"/>
  <c r="Y191" i="1"/>
  <c r="X191" i="1"/>
  <c r="W191" i="1"/>
  <c r="W190" i="1" s="1"/>
  <c r="V191" i="1"/>
  <c r="T191" i="1"/>
  <c r="S191" i="1"/>
  <c r="R191" i="1"/>
  <c r="Q191" i="1"/>
  <c r="P191" i="1"/>
  <c r="O191" i="1"/>
  <c r="N191" i="1"/>
  <c r="N190" i="1" s="1"/>
  <c r="L191" i="1"/>
  <c r="K191" i="1"/>
  <c r="J191" i="1"/>
  <c r="I191" i="1"/>
  <c r="H191" i="1"/>
  <c r="D191" i="1"/>
  <c r="CC190" i="1"/>
  <c r="CA190" i="1"/>
  <c r="CC189" i="1"/>
  <c r="CA189" i="1"/>
  <c r="BG189" i="1"/>
  <c r="AD189" i="1"/>
  <c r="U189" i="1" s="1"/>
  <c r="M189" i="1"/>
  <c r="G189" i="1"/>
  <c r="CC185" i="1"/>
  <c r="CA185" i="1"/>
  <c r="BG185" i="1"/>
  <c r="AD185" i="1"/>
  <c r="U185" i="1" s="1"/>
  <c r="M185" i="1"/>
  <c r="G185" i="1"/>
  <c r="CC184" i="1"/>
  <c r="CA184" i="1"/>
  <c r="BG184" i="1"/>
  <c r="AD184" i="1"/>
  <c r="U184" i="1" s="1"/>
  <c r="M184" i="1"/>
  <c r="G184" i="1"/>
  <c r="CC183" i="1"/>
  <c r="CA183" i="1"/>
  <c r="BG183" i="1"/>
  <c r="AD183" i="1"/>
  <c r="M183" i="1"/>
  <c r="G183" i="1"/>
  <c r="CC182" i="1"/>
  <c r="CA182" i="1"/>
  <c r="BJ182" i="1"/>
  <c r="BI182" i="1"/>
  <c r="BH182" i="1"/>
  <c r="BF182" i="1"/>
  <c r="BE182" i="1"/>
  <c r="BD182" i="1"/>
  <c r="BC182" i="1"/>
  <c r="BB182" i="1"/>
  <c r="BA182" i="1"/>
  <c r="AZ182" i="1"/>
  <c r="AY182" i="1"/>
  <c r="AX182" i="1"/>
  <c r="AW182" i="1"/>
  <c r="AV182" i="1"/>
  <c r="AU182" i="1"/>
  <c r="AT182" i="1"/>
  <c r="AS182" i="1"/>
  <c r="AR182" i="1"/>
  <c r="AQ182" i="1"/>
  <c r="AP182" i="1"/>
  <c r="AO182" i="1"/>
  <c r="AN182" i="1"/>
  <c r="AM182" i="1"/>
  <c r="AL182" i="1"/>
  <c r="AK182" i="1"/>
  <c r="AJ182" i="1"/>
  <c r="AI182" i="1"/>
  <c r="AH182" i="1"/>
  <c r="AG182" i="1"/>
  <c r="AF182" i="1"/>
  <c r="AE182" i="1"/>
  <c r="AC182" i="1"/>
  <c r="AB182" i="1"/>
  <c r="AA182" i="1"/>
  <c r="Z182" i="1"/>
  <c r="Y182" i="1"/>
  <c r="X182" i="1"/>
  <c r="W182" i="1"/>
  <c r="V182" i="1"/>
  <c r="T182" i="1"/>
  <c r="S182" i="1"/>
  <c r="R182" i="1"/>
  <c r="Q182" i="1"/>
  <c r="P182" i="1"/>
  <c r="O182" i="1"/>
  <c r="N182" i="1"/>
  <c r="L182" i="1"/>
  <c r="K182" i="1"/>
  <c r="J182" i="1"/>
  <c r="I182" i="1"/>
  <c r="H182" i="1"/>
  <c r="D182" i="1"/>
  <c r="CC181" i="1"/>
  <c r="CA181" i="1"/>
  <c r="BG181" i="1"/>
  <c r="AD181" i="1"/>
  <c r="U181" i="1" s="1"/>
  <c r="M181" i="1"/>
  <c r="G181" i="1"/>
  <c r="CC180" i="1"/>
  <c r="CA180" i="1"/>
  <c r="CC179" i="1"/>
  <c r="CA179" i="1"/>
  <c r="BG179" i="1"/>
  <c r="AD179" i="1"/>
  <c r="U179" i="1" s="1"/>
  <c r="M179" i="1"/>
  <c r="G179" i="1"/>
  <c r="CC178" i="1"/>
  <c r="CA178" i="1"/>
  <c r="BG178" i="1"/>
  <c r="AD178" i="1"/>
  <c r="U178" i="1" s="1"/>
  <c r="M178" i="1"/>
  <c r="G178" i="1"/>
  <c r="CC177" i="1"/>
  <c r="CA177" i="1"/>
  <c r="BG177" i="1"/>
  <c r="AD177" i="1"/>
  <c r="U177" i="1" s="1"/>
  <c r="M177" i="1"/>
  <c r="G177" i="1"/>
  <c r="CC176" i="1"/>
  <c r="CA176" i="1"/>
  <c r="BG176" i="1"/>
  <c r="AD176" i="1"/>
  <c r="U176" i="1" s="1"/>
  <c r="M176" i="1"/>
  <c r="G176" i="1"/>
  <c r="CC175" i="1"/>
  <c r="CA175" i="1"/>
  <c r="BG175" i="1"/>
  <c r="AD175" i="1"/>
  <c r="U175" i="1" s="1"/>
  <c r="M175" i="1"/>
  <c r="G175" i="1"/>
  <c r="CC174" i="1"/>
  <c r="CA174" i="1"/>
  <c r="BG174" i="1"/>
  <c r="AD174" i="1"/>
  <c r="U174" i="1" s="1"/>
  <c r="M174" i="1"/>
  <c r="G174" i="1"/>
  <c r="CC173" i="1"/>
  <c r="CA173" i="1"/>
  <c r="BJ173" i="1"/>
  <c r="BI173" i="1"/>
  <c r="BH173" i="1"/>
  <c r="BF173" i="1"/>
  <c r="BE173" i="1"/>
  <c r="BD173" i="1"/>
  <c r="BC173" i="1"/>
  <c r="BB173" i="1"/>
  <c r="BA173" i="1"/>
  <c r="AZ173" i="1"/>
  <c r="AY173" i="1"/>
  <c r="AX173" i="1"/>
  <c r="AW173" i="1"/>
  <c r="AV173" i="1"/>
  <c r="AU173" i="1"/>
  <c r="AT173" i="1"/>
  <c r="AS173" i="1"/>
  <c r="AR173" i="1"/>
  <c r="AQ173" i="1"/>
  <c r="AP173" i="1"/>
  <c r="AO173" i="1"/>
  <c r="AN173" i="1"/>
  <c r="AM173" i="1"/>
  <c r="AL173" i="1"/>
  <c r="AK173" i="1"/>
  <c r="AJ173" i="1"/>
  <c r="AI173" i="1"/>
  <c r="AH173" i="1"/>
  <c r="AG173" i="1"/>
  <c r="AF173" i="1"/>
  <c r="AE173" i="1"/>
  <c r="AC173" i="1"/>
  <c r="AB173" i="1"/>
  <c r="AA173" i="1"/>
  <c r="Z173" i="1"/>
  <c r="Y173" i="1"/>
  <c r="X173" i="1"/>
  <c r="W173" i="1"/>
  <c r="V173" i="1"/>
  <c r="T173" i="1"/>
  <c r="S173" i="1"/>
  <c r="R173" i="1"/>
  <c r="Q173" i="1"/>
  <c r="P173" i="1"/>
  <c r="O173" i="1"/>
  <c r="N173" i="1"/>
  <c r="L173" i="1"/>
  <c r="K173" i="1"/>
  <c r="J173" i="1"/>
  <c r="I173" i="1"/>
  <c r="H173" i="1"/>
  <c r="D173" i="1"/>
  <c r="CC172" i="1"/>
  <c r="CA172" i="1"/>
  <c r="BG172" i="1"/>
  <c r="AD172" i="1"/>
  <c r="U172" i="1" s="1"/>
  <c r="M172" i="1"/>
  <c r="G172" i="1"/>
  <c r="CC171" i="1"/>
  <c r="CA171" i="1"/>
  <c r="BG171" i="1"/>
  <c r="AD171" i="1"/>
  <c r="U171" i="1" s="1"/>
  <c r="M171" i="1"/>
  <c r="G171" i="1"/>
  <c r="CC170" i="1"/>
  <c r="CA170" i="1"/>
  <c r="BG170" i="1"/>
  <c r="AD170" i="1"/>
  <c r="U170" i="1" s="1"/>
  <c r="M170" i="1"/>
  <c r="G170" i="1"/>
  <c r="CC169" i="1"/>
  <c r="CA169" i="1"/>
  <c r="BJ169" i="1"/>
  <c r="BI169" i="1"/>
  <c r="BH169" i="1"/>
  <c r="BF169" i="1"/>
  <c r="BE169" i="1"/>
  <c r="BD169" i="1"/>
  <c r="BC169" i="1"/>
  <c r="BB169" i="1"/>
  <c r="BA169" i="1"/>
  <c r="AZ169" i="1"/>
  <c r="AY169" i="1"/>
  <c r="AX169" i="1"/>
  <c r="AW169" i="1"/>
  <c r="AV169" i="1"/>
  <c r="AU169" i="1"/>
  <c r="AT169" i="1"/>
  <c r="AS169" i="1"/>
  <c r="AR169" i="1"/>
  <c r="AQ169" i="1"/>
  <c r="AP169" i="1"/>
  <c r="AO169" i="1"/>
  <c r="AN169" i="1"/>
  <c r="AM169" i="1"/>
  <c r="AL169" i="1"/>
  <c r="AK169" i="1"/>
  <c r="AJ169" i="1"/>
  <c r="AI169" i="1"/>
  <c r="AH169" i="1"/>
  <c r="AG169" i="1"/>
  <c r="AF169" i="1"/>
  <c r="AE169" i="1"/>
  <c r="AC169" i="1"/>
  <c r="AB169" i="1"/>
  <c r="AA169" i="1"/>
  <c r="Z169" i="1"/>
  <c r="Y169" i="1"/>
  <c r="X169" i="1"/>
  <c r="W169" i="1"/>
  <c r="V169" i="1"/>
  <c r="T169" i="1"/>
  <c r="S169" i="1"/>
  <c r="R169" i="1"/>
  <c r="Q169" i="1"/>
  <c r="P169" i="1"/>
  <c r="O169" i="1"/>
  <c r="N169" i="1"/>
  <c r="L169" i="1"/>
  <c r="K169" i="1"/>
  <c r="J169" i="1"/>
  <c r="I169" i="1"/>
  <c r="H169" i="1"/>
  <c r="D169" i="1"/>
  <c r="CC168" i="1"/>
  <c r="CA168" i="1"/>
  <c r="BG168" i="1"/>
  <c r="AD168" i="1"/>
  <c r="U168" i="1" s="1"/>
  <c r="M168" i="1"/>
  <c r="G168" i="1"/>
  <c r="CC167" i="1"/>
  <c r="CA167" i="1"/>
  <c r="CC166" i="1"/>
  <c r="CA166" i="1"/>
  <c r="CC165" i="1"/>
  <c r="CA165" i="1"/>
  <c r="BG165" i="1"/>
  <c r="AD165" i="1"/>
  <c r="U165" i="1" s="1"/>
  <c r="M165" i="1"/>
  <c r="G165" i="1"/>
  <c r="CC164" i="1"/>
  <c r="CA164" i="1"/>
  <c r="BG164" i="1"/>
  <c r="AD164" i="1"/>
  <c r="U164" i="1" s="1"/>
  <c r="M164" i="1"/>
  <c r="G164" i="1"/>
  <c r="CC162" i="1"/>
  <c r="CA162" i="1"/>
  <c r="BG162" i="1"/>
  <c r="AD162" i="1"/>
  <c r="U162" i="1" s="1"/>
  <c r="M162" i="1"/>
  <c r="G162" i="1"/>
  <c r="CC161" i="1"/>
  <c r="CA161" i="1"/>
  <c r="BG161" i="1"/>
  <c r="AD161" i="1"/>
  <c r="U161" i="1" s="1"/>
  <c r="M161" i="1"/>
  <c r="G161" i="1"/>
  <c r="CC160" i="1"/>
  <c r="CA160" i="1"/>
  <c r="BJ160" i="1"/>
  <c r="BI160" i="1"/>
  <c r="BH160" i="1"/>
  <c r="BF160" i="1"/>
  <c r="BE160" i="1"/>
  <c r="BD160" i="1"/>
  <c r="BC160" i="1"/>
  <c r="BB160" i="1"/>
  <c r="BA160" i="1"/>
  <c r="AZ160" i="1"/>
  <c r="AY160" i="1"/>
  <c r="AX160" i="1"/>
  <c r="AW160" i="1"/>
  <c r="AV160" i="1"/>
  <c r="AU160" i="1"/>
  <c r="AT160" i="1"/>
  <c r="AS160" i="1"/>
  <c r="AR160" i="1"/>
  <c r="AQ160" i="1"/>
  <c r="AP160" i="1"/>
  <c r="AO160" i="1"/>
  <c r="AN160" i="1"/>
  <c r="AM160" i="1"/>
  <c r="AL160" i="1"/>
  <c r="AK160" i="1"/>
  <c r="AJ160" i="1"/>
  <c r="AI160" i="1"/>
  <c r="AH160" i="1"/>
  <c r="AG160" i="1"/>
  <c r="AF160" i="1"/>
  <c r="AE160" i="1"/>
  <c r="AC160" i="1"/>
  <c r="AB160" i="1"/>
  <c r="AA160" i="1"/>
  <c r="Z160" i="1"/>
  <c r="Y160" i="1"/>
  <c r="X160" i="1"/>
  <c r="W160" i="1"/>
  <c r="V160" i="1"/>
  <c r="T160" i="1"/>
  <c r="S160" i="1"/>
  <c r="R160" i="1"/>
  <c r="Q160" i="1"/>
  <c r="P160" i="1"/>
  <c r="O160" i="1"/>
  <c r="N160" i="1"/>
  <c r="L160" i="1"/>
  <c r="K160" i="1"/>
  <c r="J160" i="1"/>
  <c r="I160" i="1"/>
  <c r="H160" i="1"/>
  <c r="D160" i="1"/>
  <c r="CC159" i="1"/>
  <c r="CA159" i="1"/>
  <c r="BG159" i="1"/>
  <c r="AD159" i="1"/>
  <c r="U159" i="1" s="1"/>
  <c r="M159" i="1"/>
  <c r="G159" i="1"/>
  <c r="CC158" i="1"/>
  <c r="CA158" i="1"/>
  <c r="BG158" i="1"/>
  <c r="AD158" i="1"/>
  <c r="U158" i="1" s="1"/>
  <c r="M158" i="1"/>
  <c r="G158" i="1"/>
  <c r="CC157" i="1"/>
  <c r="CA157" i="1"/>
  <c r="BG157" i="1"/>
  <c r="AD157" i="1"/>
  <c r="U157" i="1" s="1"/>
  <c r="M157" i="1"/>
  <c r="G157" i="1"/>
  <c r="CC156" i="1"/>
  <c r="CA156" i="1"/>
  <c r="CC155" i="1"/>
  <c r="CA155" i="1"/>
  <c r="BG155" i="1"/>
  <c r="AD155" i="1"/>
  <c r="U155" i="1" s="1"/>
  <c r="M155" i="1"/>
  <c r="G155" i="1"/>
  <c r="CC154" i="1"/>
  <c r="CA154" i="1"/>
  <c r="BG154" i="1"/>
  <c r="AD154" i="1"/>
  <c r="U154" i="1" s="1"/>
  <c r="M154" i="1"/>
  <c r="G154" i="1"/>
  <c r="CC152" i="1"/>
  <c r="CA152" i="1"/>
  <c r="BG152" i="1"/>
  <c r="AD152" i="1"/>
  <c r="U152" i="1" s="1"/>
  <c r="M152" i="1"/>
  <c r="G152" i="1"/>
  <c r="CC151" i="1"/>
  <c r="CA151" i="1"/>
  <c r="BJ151" i="1"/>
  <c r="BI151" i="1"/>
  <c r="BH151" i="1"/>
  <c r="BF151" i="1"/>
  <c r="BE151" i="1"/>
  <c r="BD151" i="1"/>
  <c r="BC151" i="1"/>
  <c r="BB151" i="1"/>
  <c r="BA151" i="1"/>
  <c r="AZ151" i="1"/>
  <c r="AY151" i="1"/>
  <c r="AX151" i="1"/>
  <c r="AW151" i="1"/>
  <c r="AV151" i="1"/>
  <c r="AU151" i="1"/>
  <c r="AT151" i="1"/>
  <c r="AS151" i="1"/>
  <c r="AR151" i="1"/>
  <c r="AQ151" i="1"/>
  <c r="AP151" i="1"/>
  <c r="AO151" i="1"/>
  <c r="AN151" i="1"/>
  <c r="AM151" i="1"/>
  <c r="AL151" i="1"/>
  <c r="AK151" i="1"/>
  <c r="AJ151" i="1"/>
  <c r="AI151" i="1"/>
  <c r="AH151" i="1"/>
  <c r="AG151" i="1"/>
  <c r="AF151" i="1"/>
  <c r="AE151" i="1"/>
  <c r="AC151" i="1"/>
  <c r="AB151" i="1"/>
  <c r="AA151" i="1"/>
  <c r="Z151" i="1"/>
  <c r="Y151" i="1"/>
  <c r="X151" i="1"/>
  <c r="W151" i="1"/>
  <c r="V151" i="1"/>
  <c r="T151" i="1"/>
  <c r="S151" i="1"/>
  <c r="R151" i="1"/>
  <c r="Q151" i="1"/>
  <c r="P151" i="1"/>
  <c r="O151" i="1"/>
  <c r="N151" i="1"/>
  <c r="L151" i="1"/>
  <c r="K151" i="1"/>
  <c r="J151" i="1"/>
  <c r="I151" i="1"/>
  <c r="H151" i="1"/>
  <c r="D151" i="1"/>
  <c r="CC150" i="1"/>
  <c r="CA150" i="1"/>
  <c r="BG150" i="1"/>
  <c r="AD150" i="1"/>
  <c r="U150" i="1" s="1"/>
  <c r="M150" i="1"/>
  <c r="G150" i="1"/>
  <c r="CC149" i="1"/>
  <c r="CA149" i="1"/>
  <c r="BG149" i="1"/>
  <c r="AD149" i="1"/>
  <c r="U149" i="1" s="1"/>
  <c r="M149" i="1"/>
  <c r="G149" i="1"/>
  <c r="CC148" i="1"/>
  <c r="CA148" i="1"/>
  <c r="BG148" i="1"/>
  <c r="AD148" i="1"/>
  <c r="U148" i="1" s="1"/>
  <c r="M148" i="1"/>
  <c r="G148" i="1"/>
  <c r="CC147" i="1"/>
  <c r="CA147" i="1"/>
  <c r="BJ147" i="1"/>
  <c r="BI147" i="1"/>
  <c r="BH147" i="1"/>
  <c r="BF147" i="1"/>
  <c r="BE147" i="1"/>
  <c r="BD147" i="1"/>
  <c r="BC147" i="1"/>
  <c r="BB147" i="1"/>
  <c r="BA147" i="1"/>
  <c r="AZ147" i="1"/>
  <c r="AY147" i="1"/>
  <c r="AX147" i="1"/>
  <c r="AW147" i="1"/>
  <c r="AV147" i="1"/>
  <c r="AU147" i="1"/>
  <c r="AT147" i="1"/>
  <c r="AS147" i="1"/>
  <c r="AR147" i="1"/>
  <c r="AQ147" i="1"/>
  <c r="AP147" i="1"/>
  <c r="AO147" i="1"/>
  <c r="AN147" i="1"/>
  <c r="AM147" i="1"/>
  <c r="AL147" i="1"/>
  <c r="AK147" i="1"/>
  <c r="AJ147" i="1"/>
  <c r="AI147" i="1"/>
  <c r="AH147" i="1"/>
  <c r="AG147" i="1"/>
  <c r="AF147" i="1"/>
  <c r="AE147" i="1"/>
  <c r="AC147" i="1"/>
  <c r="AB147" i="1"/>
  <c r="AA147" i="1"/>
  <c r="Z147" i="1"/>
  <c r="Y147" i="1"/>
  <c r="X147" i="1"/>
  <c r="W147" i="1"/>
  <c r="V147" i="1"/>
  <c r="T147" i="1"/>
  <c r="S147" i="1"/>
  <c r="R147" i="1"/>
  <c r="Q147" i="1"/>
  <c r="P147" i="1"/>
  <c r="O147" i="1"/>
  <c r="N147" i="1"/>
  <c r="L147" i="1"/>
  <c r="K147" i="1"/>
  <c r="J147" i="1"/>
  <c r="I147" i="1"/>
  <c r="H147" i="1"/>
  <c r="D147" i="1"/>
  <c r="CC146" i="1"/>
  <c r="CA146" i="1"/>
  <c r="BG146" i="1"/>
  <c r="AD146" i="1"/>
  <c r="U146" i="1" s="1"/>
  <c r="M146" i="1"/>
  <c r="G146" i="1"/>
  <c r="CC145" i="1"/>
  <c r="CA145" i="1"/>
  <c r="BG145" i="1"/>
  <c r="AD145" i="1"/>
  <c r="U145" i="1" s="1"/>
  <c r="M145" i="1"/>
  <c r="G145" i="1"/>
  <c r="CC144" i="1"/>
  <c r="CA144" i="1"/>
  <c r="BG144" i="1"/>
  <c r="AD144" i="1"/>
  <c r="U144" i="1" s="1"/>
  <c r="M144" i="1"/>
  <c r="G144" i="1"/>
  <c r="CC143" i="1"/>
  <c r="CA143" i="1"/>
  <c r="BJ143" i="1"/>
  <c r="BI143" i="1"/>
  <c r="BH143" i="1"/>
  <c r="BF143" i="1"/>
  <c r="BE143" i="1"/>
  <c r="BD143" i="1"/>
  <c r="BC143" i="1"/>
  <c r="BB143" i="1"/>
  <c r="BA143" i="1"/>
  <c r="AZ143" i="1"/>
  <c r="AY143" i="1"/>
  <c r="AX143" i="1"/>
  <c r="AW143" i="1"/>
  <c r="AV143" i="1"/>
  <c r="AU143" i="1"/>
  <c r="AT143" i="1"/>
  <c r="AS143" i="1"/>
  <c r="AR143" i="1"/>
  <c r="AQ143" i="1"/>
  <c r="AP143" i="1"/>
  <c r="AO143" i="1"/>
  <c r="AN143" i="1"/>
  <c r="AM143" i="1"/>
  <c r="AL143" i="1"/>
  <c r="AK143" i="1"/>
  <c r="AJ143" i="1"/>
  <c r="AI143" i="1"/>
  <c r="AH143" i="1"/>
  <c r="AG143" i="1"/>
  <c r="AF143" i="1"/>
  <c r="AE143" i="1"/>
  <c r="AC143" i="1"/>
  <c r="AB143" i="1"/>
  <c r="AA143" i="1"/>
  <c r="Z143" i="1"/>
  <c r="Y143" i="1"/>
  <c r="X143" i="1"/>
  <c r="W143" i="1"/>
  <c r="V143" i="1"/>
  <c r="T143" i="1"/>
  <c r="S143" i="1"/>
  <c r="R143" i="1"/>
  <c r="Q143" i="1"/>
  <c r="P143" i="1"/>
  <c r="O143" i="1"/>
  <c r="N143" i="1"/>
  <c r="L143" i="1"/>
  <c r="K143" i="1"/>
  <c r="J143" i="1"/>
  <c r="I143" i="1"/>
  <c r="H143" i="1"/>
  <c r="D143" i="1"/>
  <c r="CC141" i="1"/>
  <c r="CA141" i="1"/>
  <c r="BG141" i="1"/>
  <c r="BG140" i="1" s="1"/>
  <c r="AD141" i="1"/>
  <c r="M141" i="1"/>
  <c r="M140" i="1" s="1"/>
  <c r="G141" i="1"/>
  <c r="G140" i="1" s="1"/>
  <c r="CC140" i="1"/>
  <c r="CA140" i="1"/>
  <c r="D140" i="1"/>
  <c r="CC139" i="1"/>
  <c r="CA139" i="1"/>
  <c r="CC138" i="1"/>
  <c r="CA138" i="1"/>
  <c r="BG138" i="1"/>
  <c r="AD138" i="1"/>
  <c r="U138" i="1" s="1"/>
  <c r="M138" i="1"/>
  <c r="G138" i="1"/>
  <c r="CC137" i="1"/>
  <c r="CA137" i="1"/>
  <c r="BG137" i="1"/>
  <c r="AD137" i="1"/>
  <c r="U137" i="1" s="1"/>
  <c r="M137" i="1"/>
  <c r="G137" i="1"/>
  <c r="CC136" i="1"/>
  <c r="CA136" i="1"/>
  <c r="BG136" i="1"/>
  <c r="AD136" i="1"/>
  <c r="U136" i="1" s="1"/>
  <c r="M136" i="1"/>
  <c r="G136" i="1"/>
  <c r="CC135" i="1"/>
  <c r="CA135" i="1"/>
  <c r="BJ135" i="1"/>
  <c r="BI135" i="1"/>
  <c r="BH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C135" i="1"/>
  <c r="AB135" i="1"/>
  <c r="AA135" i="1"/>
  <c r="Z135" i="1"/>
  <c r="Y135" i="1"/>
  <c r="X135" i="1"/>
  <c r="W135" i="1"/>
  <c r="V135" i="1"/>
  <c r="T135" i="1"/>
  <c r="S135" i="1"/>
  <c r="R135" i="1"/>
  <c r="Q135" i="1"/>
  <c r="P135" i="1"/>
  <c r="O135" i="1"/>
  <c r="N135" i="1"/>
  <c r="L135" i="1"/>
  <c r="K135" i="1"/>
  <c r="J135" i="1"/>
  <c r="I135" i="1"/>
  <c r="H135" i="1"/>
  <c r="D135" i="1"/>
  <c r="CC134" i="1"/>
  <c r="CA134" i="1"/>
  <c r="BG134" i="1"/>
  <c r="AD134" i="1"/>
  <c r="U134" i="1" s="1"/>
  <c r="M134" i="1"/>
  <c r="G134" i="1"/>
  <c r="CC133" i="1"/>
  <c r="CA133" i="1"/>
  <c r="U133" i="1"/>
  <c r="C133" i="1"/>
  <c r="CC132" i="1"/>
  <c r="CA132" i="1"/>
  <c r="BG132" i="1"/>
  <c r="AD132" i="1"/>
  <c r="U132" i="1" s="1"/>
  <c r="M132" i="1"/>
  <c r="G132" i="1"/>
  <c r="CC131" i="1"/>
  <c r="CA131" i="1"/>
  <c r="BG131" i="1"/>
  <c r="AD131" i="1"/>
  <c r="U131" i="1" s="1"/>
  <c r="M131" i="1"/>
  <c r="G131" i="1"/>
  <c r="CC130" i="1"/>
  <c r="CA130" i="1"/>
  <c r="BG130" i="1"/>
  <c r="AD130" i="1"/>
  <c r="U130" i="1" s="1"/>
  <c r="M130" i="1"/>
  <c r="G130" i="1"/>
  <c r="CC129" i="1"/>
  <c r="CA129" i="1"/>
  <c r="BG129" i="1"/>
  <c r="AD129" i="1"/>
  <c r="U129" i="1" s="1"/>
  <c r="M129" i="1"/>
  <c r="G129" i="1"/>
  <c r="CC128" i="1"/>
  <c r="CA128" i="1"/>
  <c r="BG128" i="1"/>
  <c r="AD128" i="1"/>
  <c r="U128" i="1" s="1"/>
  <c r="M128" i="1"/>
  <c r="G128" i="1"/>
  <c r="CC127" i="1"/>
  <c r="CA127" i="1"/>
  <c r="BJ127" i="1"/>
  <c r="BI127" i="1"/>
  <c r="BH127" i="1"/>
  <c r="BF127" i="1"/>
  <c r="BE127" i="1"/>
  <c r="BD127" i="1"/>
  <c r="BC127" i="1"/>
  <c r="BB127" i="1"/>
  <c r="BA127" i="1"/>
  <c r="AZ127" i="1"/>
  <c r="AY127" i="1"/>
  <c r="AX127" i="1"/>
  <c r="AW127" i="1"/>
  <c r="AV127" i="1"/>
  <c r="AU127" i="1"/>
  <c r="AT127" i="1"/>
  <c r="AS127" i="1"/>
  <c r="AR127" i="1"/>
  <c r="AQ127" i="1"/>
  <c r="AP127" i="1"/>
  <c r="AO127" i="1"/>
  <c r="AN127" i="1"/>
  <c r="AM127" i="1"/>
  <c r="AL127" i="1"/>
  <c r="AK127" i="1"/>
  <c r="AJ127" i="1"/>
  <c r="AI127" i="1"/>
  <c r="AH127" i="1"/>
  <c r="AG127" i="1"/>
  <c r="AF127" i="1"/>
  <c r="AE127" i="1"/>
  <c r="AC127" i="1"/>
  <c r="AB127" i="1"/>
  <c r="AA127" i="1"/>
  <c r="Z127" i="1"/>
  <c r="Y127" i="1"/>
  <c r="X127" i="1"/>
  <c r="W127" i="1"/>
  <c r="V127" i="1"/>
  <c r="T127" i="1"/>
  <c r="S127" i="1"/>
  <c r="R127" i="1"/>
  <c r="Q127" i="1"/>
  <c r="P127" i="1"/>
  <c r="O127" i="1"/>
  <c r="N127" i="1"/>
  <c r="L127" i="1"/>
  <c r="K127" i="1"/>
  <c r="J127" i="1"/>
  <c r="I127" i="1"/>
  <c r="H127" i="1"/>
  <c r="D127" i="1"/>
  <c r="CC126" i="1"/>
  <c r="CA126" i="1"/>
  <c r="CC125" i="1"/>
  <c r="CA125" i="1"/>
  <c r="BG125" i="1"/>
  <c r="AD125" i="1"/>
  <c r="M125" i="1"/>
  <c r="G125" i="1"/>
  <c r="CC124" i="1"/>
  <c r="CA124" i="1"/>
  <c r="BJ124" i="1"/>
  <c r="BI124" i="1"/>
  <c r="BH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C124" i="1"/>
  <c r="AB124" i="1"/>
  <c r="AA124" i="1"/>
  <c r="Z124" i="1"/>
  <c r="Y124" i="1"/>
  <c r="X124" i="1"/>
  <c r="W124" i="1"/>
  <c r="V124" i="1"/>
  <c r="T124" i="1"/>
  <c r="S124" i="1"/>
  <c r="R124" i="1"/>
  <c r="Q124" i="1"/>
  <c r="P124" i="1"/>
  <c r="O124" i="1"/>
  <c r="N124" i="1"/>
  <c r="L124" i="1"/>
  <c r="K124" i="1"/>
  <c r="J124" i="1"/>
  <c r="I124" i="1"/>
  <c r="H124" i="1"/>
  <c r="D124" i="1"/>
  <c r="CC123" i="1"/>
  <c r="CA123" i="1"/>
  <c r="BG123" i="1"/>
  <c r="AD123" i="1"/>
  <c r="U123" i="1" s="1"/>
  <c r="M123" i="1"/>
  <c r="G123" i="1"/>
  <c r="CC122" i="1"/>
  <c r="CA122" i="1"/>
  <c r="BJ122" i="1"/>
  <c r="BI122" i="1"/>
  <c r="BH122" i="1"/>
  <c r="BF122" i="1"/>
  <c r="BE122" i="1"/>
  <c r="BD122" i="1"/>
  <c r="BC122" i="1"/>
  <c r="BB122" i="1"/>
  <c r="BA122" i="1"/>
  <c r="AZ122" i="1"/>
  <c r="AY122" i="1"/>
  <c r="AX122" i="1"/>
  <c r="AW122" i="1"/>
  <c r="AV122" i="1"/>
  <c r="AU122" i="1"/>
  <c r="AT122" i="1"/>
  <c r="AS122" i="1"/>
  <c r="AR122" i="1"/>
  <c r="AQ122" i="1"/>
  <c r="AP122" i="1"/>
  <c r="AO122" i="1"/>
  <c r="AN122" i="1"/>
  <c r="AM122" i="1"/>
  <c r="AL122" i="1"/>
  <c r="AK122" i="1"/>
  <c r="AJ122" i="1"/>
  <c r="AI122" i="1"/>
  <c r="AH122" i="1"/>
  <c r="AG122" i="1"/>
  <c r="AF122" i="1"/>
  <c r="AE122" i="1"/>
  <c r="AC122" i="1"/>
  <c r="AB122" i="1"/>
  <c r="AA122" i="1"/>
  <c r="Z122" i="1"/>
  <c r="Y122" i="1"/>
  <c r="X122" i="1"/>
  <c r="W122" i="1"/>
  <c r="V122" i="1"/>
  <c r="T122" i="1"/>
  <c r="S122" i="1"/>
  <c r="R122" i="1"/>
  <c r="Q122" i="1"/>
  <c r="P122" i="1"/>
  <c r="O122" i="1"/>
  <c r="N122" i="1"/>
  <c r="L122" i="1"/>
  <c r="K122" i="1"/>
  <c r="J122" i="1"/>
  <c r="I122" i="1"/>
  <c r="H122" i="1"/>
  <c r="D122" i="1"/>
  <c r="CC121" i="1"/>
  <c r="CA121" i="1"/>
  <c r="CC119" i="1"/>
  <c r="CA119" i="1"/>
  <c r="BG119" i="1"/>
  <c r="AD119" i="1"/>
  <c r="U119" i="1" s="1"/>
  <c r="M119" i="1"/>
  <c r="G119" i="1"/>
  <c r="CC117" i="1"/>
  <c r="CA117" i="1"/>
  <c r="BG117" i="1"/>
  <c r="AD117" i="1"/>
  <c r="M117" i="1"/>
  <c r="G117" i="1"/>
  <c r="CC116" i="1"/>
  <c r="CA116" i="1"/>
  <c r="D116" i="1"/>
  <c r="CC115" i="1"/>
  <c r="CA115" i="1"/>
  <c r="BG115" i="1"/>
  <c r="AD115" i="1"/>
  <c r="U115" i="1" s="1"/>
  <c r="M115" i="1"/>
  <c r="G115" i="1"/>
  <c r="CC113" i="1"/>
  <c r="CA113" i="1"/>
  <c r="BG113" i="1"/>
  <c r="AD113" i="1"/>
  <c r="U113" i="1" s="1"/>
  <c r="M113" i="1"/>
  <c r="G113" i="1"/>
  <c r="CC112" i="1"/>
  <c r="CA112" i="1"/>
  <c r="BG112" i="1"/>
  <c r="AD112" i="1"/>
  <c r="U112" i="1" s="1"/>
  <c r="M112" i="1"/>
  <c r="G112" i="1"/>
  <c r="CC111" i="1"/>
  <c r="CA111" i="1"/>
  <c r="BJ111" i="1"/>
  <c r="BI111" i="1"/>
  <c r="BH111" i="1"/>
  <c r="BF111" i="1"/>
  <c r="BE111" i="1"/>
  <c r="BD111" i="1"/>
  <c r="BC111" i="1"/>
  <c r="BB111" i="1"/>
  <c r="BA111" i="1"/>
  <c r="AZ111" i="1"/>
  <c r="AY111" i="1"/>
  <c r="AX111" i="1"/>
  <c r="AW111" i="1"/>
  <c r="AV111" i="1"/>
  <c r="AU111" i="1"/>
  <c r="AT111" i="1"/>
  <c r="AS111" i="1"/>
  <c r="AR111" i="1"/>
  <c r="AQ111" i="1"/>
  <c r="AP111" i="1"/>
  <c r="AO111" i="1"/>
  <c r="AN111" i="1"/>
  <c r="AM111" i="1"/>
  <c r="AL111" i="1"/>
  <c r="AK111" i="1"/>
  <c r="AJ111" i="1"/>
  <c r="AI111" i="1"/>
  <c r="AH111" i="1"/>
  <c r="AG111" i="1"/>
  <c r="AF111" i="1"/>
  <c r="AE111" i="1"/>
  <c r="AC111" i="1"/>
  <c r="AB111" i="1"/>
  <c r="AA111" i="1"/>
  <c r="Z111" i="1"/>
  <c r="Y111" i="1"/>
  <c r="X111" i="1"/>
  <c r="W111" i="1"/>
  <c r="V111" i="1"/>
  <c r="T111" i="1"/>
  <c r="S111" i="1"/>
  <c r="R111" i="1"/>
  <c r="Q111" i="1"/>
  <c r="P111" i="1"/>
  <c r="O111" i="1"/>
  <c r="N111" i="1"/>
  <c r="L111" i="1"/>
  <c r="K111" i="1"/>
  <c r="J111" i="1"/>
  <c r="I111" i="1"/>
  <c r="H111" i="1"/>
  <c r="D111" i="1"/>
  <c r="CC110" i="1"/>
  <c r="CA110" i="1"/>
  <c r="BG110" i="1"/>
  <c r="AD110" i="1"/>
  <c r="U110" i="1" s="1"/>
  <c r="M110" i="1"/>
  <c r="G110" i="1"/>
  <c r="CC109" i="1"/>
  <c r="CA109" i="1"/>
  <c r="BG109" i="1"/>
  <c r="AD109" i="1"/>
  <c r="U109" i="1" s="1"/>
  <c r="M109" i="1"/>
  <c r="G109" i="1"/>
  <c r="CC105" i="1"/>
  <c r="CA105" i="1"/>
  <c r="BG105" i="1"/>
  <c r="AD105" i="1"/>
  <c r="U105" i="1" s="1"/>
  <c r="M105" i="1"/>
  <c r="G105" i="1"/>
  <c r="CC104" i="1"/>
  <c r="CA104" i="1"/>
  <c r="BG104" i="1"/>
  <c r="AD104" i="1"/>
  <c r="U104" i="1" s="1"/>
  <c r="M104" i="1"/>
  <c r="G104" i="1"/>
  <c r="CC103" i="1"/>
  <c r="CA103" i="1"/>
  <c r="BJ103" i="1"/>
  <c r="BI103" i="1"/>
  <c r="BH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C103" i="1"/>
  <c r="AB103" i="1"/>
  <c r="AA103" i="1"/>
  <c r="Z103" i="1"/>
  <c r="Y103" i="1"/>
  <c r="X103" i="1"/>
  <c r="W103" i="1"/>
  <c r="V103" i="1"/>
  <c r="T103" i="1"/>
  <c r="S103" i="1"/>
  <c r="R103" i="1"/>
  <c r="Q103" i="1"/>
  <c r="P103" i="1"/>
  <c r="O103" i="1"/>
  <c r="N103" i="1"/>
  <c r="L103" i="1"/>
  <c r="K103" i="1"/>
  <c r="J103" i="1"/>
  <c r="I103" i="1"/>
  <c r="H103" i="1"/>
  <c r="D103" i="1"/>
  <c r="CC102" i="1"/>
  <c r="CA102" i="1"/>
  <c r="BG102" i="1"/>
  <c r="AD102" i="1"/>
  <c r="U102" i="1" s="1"/>
  <c r="M102" i="1"/>
  <c r="G102" i="1"/>
  <c r="CC101" i="1"/>
  <c r="CA101" i="1"/>
  <c r="BG101" i="1"/>
  <c r="AD101" i="1"/>
  <c r="M101" i="1"/>
  <c r="G101" i="1"/>
  <c r="CC100" i="1"/>
  <c r="CA100" i="1"/>
  <c r="BG100" i="1"/>
  <c r="AD100" i="1"/>
  <c r="U100" i="1" s="1"/>
  <c r="M100" i="1"/>
  <c r="G100" i="1"/>
  <c r="CC99" i="1"/>
  <c r="CA99" i="1"/>
  <c r="BJ99" i="1"/>
  <c r="BI99" i="1"/>
  <c r="BH99" i="1"/>
  <c r="BF99" i="1"/>
  <c r="BE99" i="1"/>
  <c r="BD99" i="1"/>
  <c r="BC99" i="1"/>
  <c r="BB99" i="1"/>
  <c r="BA99" i="1"/>
  <c r="AZ99" i="1"/>
  <c r="AY99" i="1"/>
  <c r="AX99" i="1"/>
  <c r="AW99" i="1"/>
  <c r="AV99" i="1"/>
  <c r="AU99" i="1"/>
  <c r="AT99" i="1"/>
  <c r="AS99" i="1"/>
  <c r="AR99" i="1"/>
  <c r="AQ99" i="1"/>
  <c r="AP99" i="1"/>
  <c r="AO99" i="1"/>
  <c r="AN99" i="1"/>
  <c r="AM99" i="1"/>
  <c r="AL99" i="1"/>
  <c r="AK99" i="1"/>
  <c r="AJ99" i="1"/>
  <c r="AI99" i="1"/>
  <c r="AH99" i="1"/>
  <c r="AG99" i="1"/>
  <c r="AF99" i="1"/>
  <c r="AE99" i="1"/>
  <c r="AC99" i="1"/>
  <c r="AB99" i="1"/>
  <c r="AA99" i="1"/>
  <c r="Z99" i="1"/>
  <c r="Y99" i="1"/>
  <c r="X99" i="1"/>
  <c r="W99" i="1"/>
  <c r="V99" i="1"/>
  <c r="T99" i="1"/>
  <c r="S99" i="1"/>
  <c r="R99" i="1"/>
  <c r="Q99" i="1"/>
  <c r="P99" i="1"/>
  <c r="O99" i="1"/>
  <c r="N99" i="1"/>
  <c r="L99" i="1"/>
  <c r="K99" i="1"/>
  <c r="J99" i="1"/>
  <c r="I99" i="1"/>
  <c r="H99" i="1"/>
  <c r="D99" i="1"/>
  <c r="CC98" i="1"/>
  <c r="CA98" i="1"/>
  <c r="BG98" i="1"/>
  <c r="AD98" i="1"/>
  <c r="U98" i="1" s="1"/>
  <c r="M98" i="1"/>
  <c r="G98" i="1"/>
  <c r="CC97" i="1"/>
  <c r="CA97" i="1"/>
  <c r="BG97" i="1"/>
  <c r="AD97" i="1"/>
  <c r="U97" i="1" s="1"/>
  <c r="M97" i="1"/>
  <c r="G97" i="1"/>
  <c r="CC96" i="1"/>
  <c r="CA96" i="1"/>
  <c r="BG96" i="1"/>
  <c r="AD96" i="1"/>
  <c r="U96" i="1" s="1"/>
  <c r="M96" i="1"/>
  <c r="G96" i="1"/>
  <c r="CC95" i="1"/>
  <c r="CA95" i="1"/>
  <c r="BJ95" i="1"/>
  <c r="BI95" i="1"/>
  <c r="BH95" i="1"/>
  <c r="BF95" i="1"/>
  <c r="BE95" i="1"/>
  <c r="BD95" i="1"/>
  <c r="BC95" i="1"/>
  <c r="BB95" i="1"/>
  <c r="BA95" i="1"/>
  <c r="AZ95" i="1"/>
  <c r="AY95" i="1"/>
  <c r="AX95" i="1"/>
  <c r="AW95" i="1"/>
  <c r="AV95" i="1"/>
  <c r="AU95" i="1"/>
  <c r="AT95" i="1"/>
  <c r="AS95" i="1"/>
  <c r="AR95" i="1"/>
  <c r="AQ95" i="1"/>
  <c r="AP95" i="1"/>
  <c r="AO95" i="1"/>
  <c r="AN95" i="1"/>
  <c r="AM95" i="1"/>
  <c r="AL95" i="1"/>
  <c r="AK95" i="1"/>
  <c r="AJ95" i="1"/>
  <c r="AI95" i="1"/>
  <c r="AH95" i="1"/>
  <c r="AG95" i="1"/>
  <c r="AF95" i="1"/>
  <c r="AE95" i="1"/>
  <c r="AC95" i="1"/>
  <c r="AB95" i="1"/>
  <c r="AA95" i="1"/>
  <c r="Z95" i="1"/>
  <c r="Y95" i="1"/>
  <c r="X95" i="1"/>
  <c r="W95" i="1"/>
  <c r="V95" i="1"/>
  <c r="T95" i="1"/>
  <c r="S95" i="1"/>
  <c r="R95" i="1"/>
  <c r="Q95" i="1"/>
  <c r="P95" i="1"/>
  <c r="O95" i="1"/>
  <c r="N95" i="1"/>
  <c r="L95" i="1"/>
  <c r="K95" i="1"/>
  <c r="J95" i="1"/>
  <c r="I95" i="1"/>
  <c r="H95" i="1"/>
  <c r="D95" i="1"/>
  <c r="CC94" i="1"/>
  <c r="CA94" i="1"/>
  <c r="BG94" i="1"/>
  <c r="AD94" i="1"/>
  <c r="U94" i="1" s="1"/>
  <c r="M94" i="1"/>
  <c r="G94" i="1"/>
  <c r="CC90" i="1"/>
  <c r="CA90" i="1"/>
  <c r="BG90" i="1"/>
  <c r="AD90" i="1"/>
  <c r="U90" i="1" s="1"/>
  <c r="M90" i="1"/>
  <c r="G90" i="1"/>
  <c r="CC89" i="1"/>
  <c r="CA89" i="1"/>
  <c r="BG89" i="1"/>
  <c r="AD89" i="1"/>
  <c r="U89" i="1" s="1"/>
  <c r="M89" i="1"/>
  <c r="G89" i="1"/>
  <c r="CC86" i="1"/>
  <c r="CA86" i="1"/>
  <c r="BG86" i="1"/>
  <c r="AD86" i="1"/>
  <c r="U86" i="1" s="1"/>
  <c r="M86" i="1"/>
  <c r="L86" i="1"/>
  <c r="L84" i="1" s="1"/>
  <c r="K86" i="1"/>
  <c r="K84" i="1" s="1"/>
  <c r="G86" i="1"/>
  <c r="CC85" i="1"/>
  <c r="CA85" i="1"/>
  <c r="BG85" i="1"/>
  <c r="AD85" i="1"/>
  <c r="U85" i="1" s="1"/>
  <c r="M85" i="1"/>
  <c r="G85" i="1"/>
  <c r="CC84" i="1"/>
  <c r="CA84" i="1"/>
  <c r="BJ84" i="1"/>
  <c r="BI84" i="1"/>
  <c r="BH84" i="1"/>
  <c r="BF84" i="1"/>
  <c r="BE84" i="1"/>
  <c r="BD84" i="1"/>
  <c r="BC84" i="1"/>
  <c r="BB84" i="1"/>
  <c r="BA84" i="1"/>
  <c r="AZ84" i="1"/>
  <c r="AY84" i="1"/>
  <c r="AX84" i="1"/>
  <c r="AW84" i="1"/>
  <c r="AV84" i="1"/>
  <c r="AU84" i="1"/>
  <c r="AT84" i="1"/>
  <c r="AS84" i="1"/>
  <c r="AR84" i="1"/>
  <c r="AQ84" i="1"/>
  <c r="AP84" i="1"/>
  <c r="AO84" i="1"/>
  <c r="AN84" i="1"/>
  <c r="AM84" i="1"/>
  <c r="AL84" i="1"/>
  <c r="AK84" i="1"/>
  <c r="AJ84" i="1"/>
  <c r="AI84" i="1"/>
  <c r="AH84" i="1"/>
  <c r="AG84" i="1"/>
  <c r="AF84" i="1"/>
  <c r="AE84" i="1"/>
  <c r="AC84" i="1"/>
  <c r="AB84" i="1"/>
  <c r="AA84" i="1"/>
  <c r="Z84" i="1"/>
  <c r="Y84" i="1"/>
  <c r="X84" i="1"/>
  <c r="W84" i="1"/>
  <c r="V84" i="1"/>
  <c r="T84" i="1"/>
  <c r="S84" i="1"/>
  <c r="R84" i="1"/>
  <c r="Q84" i="1"/>
  <c r="P84" i="1"/>
  <c r="O84" i="1"/>
  <c r="N84" i="1"/>
  <c r="J84" i="1"/>
  <c r="I84" i="1"/>
  <c r="H84" i="1"/>
  <c r="D84" i="1"/>
  <c r="CC83" i="1"/>
  <c r="CA83" i="1"/>
  <c r="BG83" i="1"/>
  <c r="AD83" i="1"/>
  <c r="U83" i="1" s="1"/>
  <c r="M83" i="1"/>
  <c r="G83" i="1"/>
  <c r="CC82" i="1"/>
  <c r="CA82" i="1"/>
  <c r="BG82" i="1"/>
  <c r="AD82" i="1"/>
  <c r="U82" i="1" s="1"/>
  <c r="M82" i="1"/>
  <c r="G82" i="1"/>
  <c r="CC81" i="1"/>
  <c r="CA81" i="1"/>
  <c r="BG81" i="1"/>
  <c r="AD81" i="1"/>
  <c r="U81" i="1" s="1"/>
  <c r="M81" i="1"/>
  <c r="G81" i="1"/>
  <c r="CC80" i="1"/>
  <c r="CA80" i="1"/>
  <c r="BG80" i="1"/>
  <c r="AD80" i="1"/>
  <c r="U80" i="1" s="1"/>
  <c r="M80" i="1"/>
  <c r="G80" i="1"/>
  <c r="CC77" i="1"/>
  <c r="CA77" i="1"/>
  <c r="BG77" i="1"/>
  <c r="AD77" i="1"/>
  <c r="U77" i="1" s="1"/>
  <c r="M77" i="1"/>
  <c r="G77" i="1"/>
  <c r="CC76" i="1"/>
  <c r="CA76" i="1"/>
  <c r="BG76" i="1"/>
  <c r="AD76" i="1"/>
  <c r="U76" i="1" s="1"/>
  <c r="M76" i="1"/>
  <c r="G76" i="1"/>
  <c r="CC75" i="1"/>
  <c r="CA75" i="1"/>
  <c r="BG75" i="1"/>
  <c r="AD75" i="1"/>
  <c r="U75" i="1" s="1"/>
  <c r="M75" i="1"/>
  <c r="G75" i="1"/>
  <c r="CC74" i="1"/>
  <c r="CA74" i="1"/>
  <c r="BG74" i="1"/>
  <c r="AD74" i="1"/>
  <c r="U74" i="1" s="1"/>
  <c r="M74" i="1"/>
  <c r="G74" i="1"/>
  <c r="CC73" i="1"/>
  <c r="CA73" i="1"/>
  <c r="BG73" i="1"/>
  <c r="AD73" i="1"/>
  <c r="U73" i="1" s="1"/>
  <c r="M73" i="1"/>
  <c r="G73" i="1"/>
  <c r="CC72" i="1"/>
  <c r="CA72" i="1"/>
  <c r="BG72" i="1"/>
  <c r="AD72" i="1"/>
  <c r="U72" i="1" s="1"/>
  <c r="M72" i="1"/>
  <c r="G72" i="1"/>
  <c r="CC71" i="1"/>
  <c r="CA71" i="1"/>
  <c r="BG71" i="1"/>
  <c r="AD71" i="1"/>
  <c r="U71" i="1" s="1"/>
  <c r="M71" i="1"/>
  <c r="G71" i="1"/>
  <c r="CC70" i="1"/>
  <c r="CA70" i="1"/>
  <c r="BG70" i="1"/>
  <c r="AD70" i="1"/>
  <c r="U70" i="1" s="1"/>
  <c r="M70" i="1"/>
  <c r="G70" i="1"/>
  <c r="CC69" i="1"/>
  <c r="CA69" i="1"/>
  <c r="BG69" i="1"/>
  <c r="AD69" i="1"/>
  <c r="U69" i="1" s="1"/>
  <c r="M69" i="1"/>
  <c r="G69" i="1"/>
  <c r="CC68" i="1"/>
  <c r="CA68" i="1"/>
  <c r="BG68" i="1"/>
  <c r="AD68" i="1"/>
  <c r="U68" i="1" s="1"/>
  <c r="M68" i="1"/>
  <c r="G68" i="1"/>
  <c r="CC67" i="1"/>
  <c r="CA67" i="1"/>
  <c r="BG67" i="1"/>
  <c r="AD67" i="1"/>
  <c r="U67" i="1" s="1"/>
  <c r="M67" i="1"/>
  <c r="G67" i="1"/>
  <c r="CC66" i="1"/>
  <c r="CA66" i="1"/>
  <c r="BG66" i="1"/>
  <c r="AD66" i="1"/>
  <c r="U66" i="1" s="1"/>
  <c r="M66" i="1"/>
  <c r="G66" i="1"/>
  <c r="CC65" i="1"/>
  <c r="CA65" i="1"/>
  <c r="BG65" i="1"/>
  <c r="AD65" i="1"/>
  <c r="U65" i="1" s="1"/>
  <c r="M65" i="1"/>
  <c r="G65" i="1"/>
  <c r="CC64" i="1"/>
  <c r="CA64" i="1"/>
  <c r="BG64" i="1"/>
  <c r="AD64" i="1"/>
  <c r="U64" i="1" s="1"/>
  <c r="M64" i="1"/>
  <c r="G64" i="1"/>
  <c r="CC63" i="1"/>
  <c r="CA63" i="1"/>
  <c r="BG63" i="1"/>
  <c r="AD63" i="1"/>
  <c r="U63" i="1" s="1"/>
  <c r="M63" i="1"/>
  <c r="G63" i="1"/>
  <c r="CC59" i="1"/>
  <c r="CA59" i="1"/>
  <c r="BG59" i="1"/>
  <c r="AD59" i="1"/>
  <c r="U59" i="1" s="1"/>
  <c r="M59" i="1"/>
  <c r="G59" i="1"/>
  <c r="CC58" i="1"/>
  <c r="CA58" i="1"/>
  <c r="BG58" i="1"/>
  <c r="AD58" i="1"/>
  <c r="U58" i="1" s="1"/>
  <c r="M58" i="1"/>
  <c r="G58" i="1"/>
  <c r="CC57" i="1"/>
  <c r="CA57" i="1"/>
  <c r="BJ57" i="1"/>
  <c r="BI57" i="1"/>
  <c r="BH57" i="1"/>
  <c r="BF57" i="1"/>
  <c r="BE57" i="1"/>
  <c r="BD57" i="1"/>
  <c r="BC57" i="1"/>
  <c r="BB57" i="1"/>
  <c r="BA57" i="1"/>
  <c r="AZ57" i="1"/>
  <c r="AY57" i="1"/>
  <c r="AX57" i="1"/>
  <c r="AW57" i="1"/>
  <c r="AV57" i="1"/>
  <c r="AU57" i="1"/>
  <c r="AT57" i="1"/>
  <c r="AS57" i="1"/>
  <c r="AR57" i="1"/>
  <c r="AQ57" i="1"/>
  <c r="AP57" i="1"/>
  <c r="AO57" i="1"/>
  <c r="AN57" i="1"/>
  <c r="AM57" i="1"/>
  <c r="AL57" i="1"/>
  <c r="AK57" i="1"/>
  <c r="AJ57" i="1"/>
  <c r="AI57" i="1"/>
  <c r="AH57" i="1"/>
  <c r="AG57" i="1"/>
  <c r="AF57" i="1"/>
  <c r="AE57" i="1"/>
  <c r="AC57" i="1"/>
  <c r="AB57" i="1"/>
  <c r="AA57" i="1"/>
  <c r="Z57" i="1"/>
  <c r="Y57" i="1"/>
  <c r="X57" i="1"/>
  <c r="W57" i="1"/>
  <c r="V57" i="1"/>
  <c r="T57" i="1"/>
  <c r="S57" i="1"/>
  <c r="R57" i="1"/>
  <c r="Q57" i="1"/>
  <c r="P57" i="1"/>
  <c r="O57" i="1"/>
  <c r="N57" i="1"/>
  <c r="L57" i="1"/>
  <c r="K57" i="1"/>
  <c r="J57" i="1"/>
  <c r="I57" i="1"/>
  <c r="H57" i="1"/>
  <c r="D57" i="1"/>
  <c r="CC56" i="1"/>
  <c r="CA56" i="1"/>
  <c r="CC55" i="1"/>
  <c r="CA55" i="1"/>
  <c r="BG55" i="1"/>
  <c r="AD55" i="1"/>
  <c r="U55" i="1" s="1"/>
  <c r="M55" i="1"/>
  <c r="G55" i="1"/>
  <c r="CC54" i="1"/>
  <c r="CA54" i="1"/>
  <c r="BG54" i="1"/>
  <c r="AD54" i="1"/>
  <c r="U54" i="1" s="1"/>
  <c r="M54" i="1"/>
  <c r="G54" i="1"/>
  <c r="CC53" i="1"/>
  <c r="CA53" i="1"/>
  <c r="BG53" i="1"/>
  <c r="AD53" i="1"/>
  <c r="U53" i="1" s="1"/>
  <c r="M53" i="1"/>
  <c r="G53" i="1"/>
  <c r="CC44" i="1"/>
  <c r="CA44" i="1"/>
  <c r="BG44" i="1"/>
  <c r="AD44" i="1"/>
  <c r="U44" i="1" s="1"/>
  <c r="M44" i="1"/>
  <c r="G44" i="1"/>
  <c r="CC43" i="1"/>
  <c r="CA43" i="1"/>
  <c r="BG43" i="1"/>
  <c r="AD43" i="1"/>
  <c r="U43" i="1" s="1"/>
  <c r="M43" i="1"/>
  <c r="G43" i="1"/>
  <c r="CC42" i="1"/>
  <c r="CA42" i="1"/>
  <c r="BG42" i="1"/>
  <c r="AD42" i="1"/>
  <c r="M42" i="1"/>
  <c r="G42" i="1"/>
  <c r="CC41" i="1"/>
  <c r="CA41" i="1"/>
  <c r="BJ41" i="1"/>
  <c r="BI41" i="1"/>
  <c r="BH41" i="1"/>
  <c r="BF41" i="1"/>
  <c r="BB41" i="1"/>
  <c r="AY41" i="1"/>
  <c r="AW41" i="1"/>
  <c r="AS41" i="1"/>
  <c r="AP41" i="1"/>
  <c r="AN41" i="1"/>
  <c r="AI41" i="1"/>
  <c r="AG41" i="1"/>
  <c r="AE41" i="1"/>
  <c r="Y41" i="1"/>
  <c r="W41" i="1"/>
  <c r="CC40" i="1"/>
  <c r="CA40" i="1"/>
  <c r="CC39" i="1"/>
  <c r="CA39" i="1"/>
  <c r="CC38" i="1"/>
  <c r="CA38" i="1"/>
  <c r="BG38" i="1"/>
  <c r="AD38" i="1"/>
  <c r="U38" i="1" s="1"/>
  <c r="M38" i="1"/>
  <c r="G38" i="1"/>
  <c r="CC37" i="1"/>
  <c r="CA37" i="1"/>
  <c r="BG37" i="1"/>
  <c r="AD37" i="1"/>
  <c r="U37" i="1" s="1"/>
  <c r="M37" i="1"/>
  <c r="G37" i="1"/>
  <c r="CC36" i="1"/>
  <c r="CA36" i="1"/>
  <c r="BJ36" i="1"/>
  <c r="BJ34" i="1" s="1"/>
  <c r="BI36" i="1"/>
  <c r="BI34" i="1" s="1"/>
  <c r="BH36" i="1"/>
  <c r="BH34" i="1" s="1"/>
  <c r="BF36" i="1"/>
  <c r="BF34" i="1" s="1"/>
  <c r="BE36" i="1"/>
  <c r="BE34" i="1" s="1"/>
  <c r="BD36" i="1"/>
  <c r="BD34" i="1" s="1"/>
  <c r="BC36" i="1"/>
  <c r="BC34" i="1" s="1"/>
  <c r="BB36" i="1"/>
  <c r="BB34" i="1" s="1"/>
  <c r="BA36" i="1"/>
  <c r="BA34" i="1" s="1"/>
  <c r="AZ36" i="1"/>
  <c r="AZ34" i="1" s="1"/>
  <c r="AY36" i="1"/>
  <c r="AY34" i="1" s="1"/>
  <c r="AX36" i="1"/>
  <c r="AX34" i="1" s="1"/>
  <c r="AW36" i="1"/>
  <c r="AW34" i="1" s="1"/>
  <c r="AV36" i="1"/>
  <c r="AV34" i="1" s="1"/>
  <c r="AU36" i="1"/>
  <c r="AU34" i="1" s="1"/>
  <c r="AT36" i="1"/>
  <c r="AT34" i="1" s="1"/>
  <c r="AS36" i="1"/>
  <c r="AS34" i="1" s="1"/>
  <c r="AR36" i="1"/>
  <c r="AR34" i="1" s="1"/>
  <c r="AQ36" i="1"/>
  <c r="AQ34" i="1" s="1"/>
  <c r="AP36" i="1"/>
  <c r="AP34" i="1" s="1"/>
  <c r="AO36" i="1"/>
  <c r="AO34" i="1" s="1"/>
  <c r="AN36" i="1"/>
  <c r="AN34" i="1" s="1"/>
  <c r="AM36" i="1"/>
  <c r="AM34" i="1" s="1"/>
  <c r="AL36" i="1"/>
  <c r="AL34" i="1" s="1"/>
  <c r="AK36" i="1"/>
  <c r="AK34" i="1" s="1"/>
  <c r="AJ36" i="1"/>
  <c r="AJ34" i="1" s="1"/>
  <c r="AI36" i="1"/>
  <c r="AI34" i="1" s="1"/>
  <c r="AH36" i="1"/>
  <c r="AH34" i="1" s="1"/>
  <c r="AG36" i="1"/>
  <c r="AG34" i="1" s="1"/>
  <c r="AF36" i="1"/>
  <c r="AF34" i="1" s="1"/>
  <c r="AE36" i="1"/>
  <c r="AE34" i="1" s="1"/>
  <c r="AC36" i="1"/>
  <c r="AC34" i="1" s="1"/>
  <c r="AB36" i="1"/>
  <c r="AB34" i="1" s="1"/>
  <c r="AA36" i="1"/>
  <c r="AA34" i="1" s="1"/>
  <c r="Z36" i="1"/>
  <c r="Z34" i="1" s="1"/>
  <c r="Y36" i="1"/>
  <c r="Y34" i="1" s="1"/>
  <c r="X36" i="1"/>
  <c r="X34" i="1" s="1"/>
  <c r="W36" i="1"/>
  <c r="W34" i="1" s="1"/>
  <c r="V36" i="1"/>
  <c r="T36" i="1"/>
  <c r="T34" i="1" s="1"/>
  <c r="S36" i="1"/>
  <c r="S34" i="1" s="1"/>
  <c r="R36" i="1"/>
  <c r="R34" i="1" s="1"/>
  <c r="Q36" i="1"/>
  <c r="Q34" i="1" s="1"/>
  <c r="P36" i="1"/>
  <c r="P34" i="1" s="1"/>
  <c r="O36" i="1"/>
  <c r="O34" i="1" s="1"/>
  <c r="N36" i="1"/>
  <c r="N34" i="1" s="1"/>
  <c r="L36" i="1"/>
  <c r="L34" i="1" s="1"/>
  <c r="K36" i="1"/>
  <c r="K34" i="1" s="1"/>
  <c r="J36" i="1"/>
  <c r="J34" i="1" s="1"/>
  <c r="I36" i="1"/>
  <c r="I34" i="1" s="1"/>
  <c r="H36" i="1"/>
  <c r="H34" i="1" s="1"/>
  <c r="D36" i="1"/>
  <c r="CC35" i="1"/>
  <c r="CA35" i="1"/>
  <c r="U35" i="1"/>
  <c r="C35" i="1"/>
  <c r="CC34" i="1"/>
  <c r="CA34" i="1"/>
  <c r="CC33" i="1"/>
  <c r="CA33" i="1"/>
  <c r="CC32" i="1"/>
  <c r="CA32" i="1"/>
  <c r="CC31" i="1"/>
  <c r="CA31" i="1"/>
  <c r="BG31" i="1"/>
  <c r="AD31" i="1"/>
  <c r="U31" i="1" s="1"/>
  <c r="M31" i="1"/>
  <c r="G31" i="1"/>
  <c r="CC30" i="1"/>
  <c r="CA30" i="1"/>
  <c r="BG30" i="1"/>
  <c r="AD30" i="1"/>
  <c r="M30" i="1"/>
  <c r="G30" i="1"/>
  <c r="CC29" i="1"/>
  <c r="CA29" i="1"/>
  <c r="BJ29" i="1"/>
  <c r="BI29" i="1"/>
  <c r="BH29" i="1"/>
  <c r="BF29" i="1"/>
  <c r="BE29" i="1"/>
  <c r="BD29" i="1"/>
  <c r="BC29" i="1"/>
  <c r="BB29" i="1"/>
  <c r="BA29" i="1"/>
  <c r="AZ29" i="1"/>
  <c r="AY29" i="1"/>
  <c r="AX29" i="1"/>
  <c r="AW29" i="1"/>
  <c r="AV29" i="1"/>
  <c r="AU29" i="1"/>
  <c r="AT29" i="1"/>
  <c r="AS29" i="1"/>
  <c r="AR29" i="1"/>
  <c r="AQ29" i="1"/>
  <c r="AP29" i="1"/>
  <c r="AO29" i="1"/>
  <c r="AN29" i="1"/>
  <c r="AM29" i="1"/>
  <c r="AL29" i="1"/>
  <c r="AK29" i="1"/>
  <c r="AJ29" i="1"/>
  <c r="AI29" i="1"/>
  <c r="AH29" i="1"/>
  <c r="AG29" i="1"/>
  <c r="AF29" i="1"/>
  <c r="AE29" i="1"/>
  <c r="AC29" i="1"/>
  <c r="AB29" i="1"/>
  <c r="AA29" i="1"/>
  <c r="Z29" i="1"/>
  <c r="Y29" i="1"/>
  <c r="X29" i="1"/>
  <c r="W29" i="1"/>
  <c r="V29" i="1"/>
  <c r="T29" i="1"/>
  <c r="S29" i="1"/>
  <c r="R29" i="1"/>
  <c r="Q29" i="1"/>
  <c r="P29" i="1"/>
  <c r="O29" i="1"/>
  <c r="N29" i="1"/>
  <c r="L29" i="1"/>
  <c r="K29" i="1"/>
  <c r="J29" i="1"/>
  <c r="I29" i="1"/>
  <c r="H29" i="1"/>
  <c r="D29" i="1"/>
  <c r="CC28" i="1"/>
  <c r="CA28" i="1"/>
  <c r="BG28" i="1"/>
  <c r="AD28" i="1"/>
  <c r="U28" i="1" s="1"/>
  <c r="M28" i="1"/>
  <c r="G28" i="1"/>
  <c r="CC27" i="1"/>
  <c r="CA27" i="1"/>
  <c r="BG27" i="1"/>
  <c r="AD27" i="1"/>
  <c r="U27" i="1" s="1"/>
  <c r="M27" i="1"/>
  <c r="G27" i="1"/>
  <c r="CC26" i="1"/>
  <c r="CA26" i="1"/>
  <c r="BG26" i="1"/>
  <c r="AD26" i="1"/>
  <c r="U26" i="1" s="1"/>
  <c r="M26" i="1"/>
  <c r="G26" i="1"/>
  <c r="CC25" i="1"/>
  <c r="CA25" i="1"/>
  <c r="BG25" i="1"/>
  <c r="AD25" i="1"/>
  <c r="U25" i="1" s="1"/>
  <c r="M25" i="1"/>
  <c r="G25" i="1"/>
  <c r="CC24" i="1"/>
  <c r="CA24" i="1"/>
  <c r="BG24" i="1"/>
  <c r="AD24" i="1"/>
  <c r="U24" i="1" s="1"/>
  <c r="M24" i="1"/>
  <c r="G24" i="1"/>
  <c r="CC23" i="1"/>
  <c r="CA23" i="1"/>
  <c r="BJ23" i="1"/>
  <c r="BI23" i="1"/>
  <c r="BH23" i="1"/>
  <c r="BF23" i="1"/>
  <c r="BE23" i="1"/>
  <c r="BD23" i="1"/>
  <c r="BC23" i="1"/>
  <c r="BB23" i="1"/>
  <c r="BA23" i="1"/>
  <c r="AZ23" i="1"/>
  <c r="AY23" i="1"/>
  <c r="AX23" i="1"/>
  <c r="AW23" i="1"/>
  <c r="AV23" i="1"/>
  <c r="AU23" i="1"/>
  <c r="AT23" i="1"/>
  <c r="AS23" i="1"/>
  <c r="AR23" i="1"/>
  <c r="AQ23" i="1"/>
  <c r="AP23" i="1"/>
  <c r="AO23" i="1"/>
  <c r="AN23" i="1"/>
  <c r="AM23" i="1"/>
  <c r="AL23" i="1"/>
  <c r="AK23" i="1"/>
  <c r="AJ23" i="1"/>
  <c r="AI23" i="1"/>
  <c r="AH23" i="1"/>
  <c r="AG23" i="1"/>
  <c r="AF23" i="1"/>
  <c r="AE23" i="1"/>
  <c r="AC23" i="1"/>
  <c r="AB23" i="1"/>
  <c r="AA23" i="1"/>
  <c r="Z23" i="1"/>
  <c r="Y23" i="1"/>
  <c r="X23" i="1"/>
  <c r="W23" i="1"/>
  <c r="V23" i="1"/>
  <c r="T23" i="1"/>
  <c r="S23" i="1"/>
  <c r="R23" i="1"/>
  <c r="Q23" i="1"/>
  <c r="P23" i="1"/>
  <c r="O23" i="1"/>
  <c r="N23" i="1"/>
  <c r="L23" i="1"/>
  <c r="K23" i="1"/>
  <c r="J23" i="1"/>
  <c r="I23" i="1"/>
  <c r="H23" i="1"/>
  <c r="D23" i="1"/>
  <c r="CC22" i="1"/>
  <c r="CA22" i="1"/>
  <c r="BG22" i="1"/>
  <c r="AD22" i="1"/>
  <c r="U22" i="1" s="1"/>
  <c r="M22" i="1"/>
  <c r="G22" i="1"/>
  <c r="CC21" i="1"/>
  <c r="CA21" i="1"/>
  <c r="BG21" i="1"/>
  <c r="AD21" i="1"/>
  <c r="U21" i="1" s="1"/>
  <c r="M21" i="1"/>
  <c r="G21" i="1"/>
  <c r="CC20" i="1"/>
  <c r="CA20" i="1"/>
  <c r="BG20" i="1"/>
  <c r="AD20" i="1"/>
  <c r="U20" i="1" s="1"/>
  <c r="M20" i="1"/>
  <c r="G20" i="1"/>
  <c r="CC19" i="1"/>
  <c r="CA19" i="1"/>
  <c r="BG19" i="1"/>
  <c r="AD19" i="1"/>
  <c r="U19" i="1" s="1"/>
  <c r="M19" i="1"/>
  <c r="G19" i="1"/>
  <c r="CC18" i="1"/>
  <c r="CA18" i="1"/>
  <c r="BG18" i="1"/>
  <c r="AD18" i="1"/>
  <c r="U18" i="1" s="1"/>
  <c r="M18" i="1"/>
  <c r="G18" i="1"/>
  <c r="CC17" i="1"/>
  <c r="CA17" i="1"/>
  <c r="BG17" i="1"/>
  <c r="AD17" i="1"/>
  <c r="U17" i="1" s="1"/>
  <c r="M17" i="1"/>
  <c r="G17" i="1"/>
  <c r="CC16" i="1"/>
  <c r="CA16" i="1"/>
  <c r="BG16" i="1"/>
  <c r="AD16" i="1"/>
  <c r="U16" i="1" s="1"/>
  <c r="M16" i="1"/>
  <c r="G16" i="1"/>
  <c r="CC15" i="1"/>
  <c r="CA15" i="1"/>
  <c r="BG15" i="1"/>
  <c r="AD15" i="1"/>
  <c r="U15" i="1" s="1"/>
  <c r="M15" i="1"/>
  <c r="G15" i="1"/>
  <c r="CC14" i="1"/>
  <c r="CA14" i="1"/>
  <c r="BG14" i="1"/>
  <c r="AD14" i="1"/>
  <c r="U14" i="1" s="1"/>
  <c r="M14" i="1"/>
  <c r="G14" i="1"/>
  <c r="CC13" i="1"/>
  <c r="CA13" i="1"/>
  <c r="BG13" i="1"/>
  <c r="AD13" i="1"/>
  <c r="U13" i="1" s="1"/>
  <c r="M13" i="1"/>
  <c r="G13" i="1"/>
  <c r="A14" i="1"/>
  <c r="A15" i="1" s="1"/>
  <c r="A16" i="1" s="1"/>
  <c r="A17" i="1" s="1"/>
  <c r="A18" i="1" s="1"/>
  <c r="A19" i="1" s="1"/>
  <c r="A20" i="1" s="1"/>
  <c r="A25" i="1" s="1"/>
  <c r="A26" i="1" s="1"/>
  <c r="A43" i="1" s="1"/>
  <c r="A45" i="1" s="1"/>
  <c r="A47" i="1" s="1"/>
  <c r="A49" i="1" s="1"/>
  <c r="A50" i="1" s="1"/>
  <c r="A51" i="1" s="1"/>
  <c r="A52" i="1" s="1"/>
  <c r="A53" i="1" s="1"/>
  <c r="A59" i="1" s="1"/>
  <c r="A60" i="1" s="1"/>
  <c r="A61" i="1" s="1"/>
  <c r="A63" i="1" s="1"/>
  <c r="A66" i="1" s="1"/>
  <c r="A67" i="1" s="1"/>
  <c r="BG12" i="1"/>
  <c r="AD12" i="1"/>
  <c r="U12" i="1" s="1"/>
  <c r="M12" i="1"/>
  <c r="G12" i="1"/>
  <c r="BJ11" i="1"/>
  <c r="BI11" i="1"/>
  <c r="BH11" i="1"/>
  <c r="BF11" i="1"/>
  <c r="BE11" i="1"/>
  <c r="BD11" i="1"/>
  <c r="BC11" i="1"/>
  <c r="BB11" i="1"/>
  <c r="BA11" i="1"/>
  <c r="AZ11" i="1"/>
  <c r="AY11" i="1"/>
  <c r="AX11" i="1"/>
  <c r="AW11" i="1"/>
  <c r="AV11" i="1"/>
  <c r="AU11" i="1"/>
  <c r="AT11" i="1"/>
  <c r="AS11" i="1"/>
  <c r="AR11" i="1"/>
  <c r="AQ11" i="1"/>
  <c r="AP11" i="1"/>
  <c r="AO11" i="1"/>
  <c r="AN11" i="1"/>
  <c r="AM11" i="1"/>
  <c r="AL11" i="1"/>
  <c r="AK11" i="1"/>
  <c r="AJ11" i="1"/>
  <c r="AI11" i="1"/>
  <c r="AH11" i="1"/>
  <c r="AG11" i="1"/>
  <c r="AF11" i="1"/>
  <c r="AE11" i="1"/>
  <c r="AC11" i="1"/>
  <c r="AB11" i="1"/>
  <c r="AA11" i="1"/>
  <c r="Z11" i="1"/>
  <c r="Y11" i="1"/>
  <c r="X11" i="1"/>
  <c r="W11" i="1"/>
  <c r="V11" i="1"/>
  <c r="T11" i="1"/>
  <c r="S11" i="1"/>
  <c r="R11" i="1"/>
  <c r="Q11" i="1"/>
  <c r="P11" i="1"/>
  <c r="O11" i="1"/>
  <c r="N11" i="1"/>
  <c r="L11" i="1"/>
  <c r="K11" i="1"/>
  <c r="J11" i="1"/>
  <c r="I11" i="1"/>
  <c r="H11" i="1"/>
  <c r="D11" i="1"/>
  <c r="K190" i="1" l="1"/>
  <c r="T190" i="1"/>
  <c r="AC190" i="1"/>
  <c r="AL190" i="1"/>
  <c r="AT190" i="1"/>
  <c r="BB190" i="1"/>
  <c r="BJ190" i="1"/>
  <c r="O190" i="1"/>
  <c r="X190" i="1"/>
  <c r="AG190" i="1"/>
  <c r="AO190" i="1"/>
  <c r="AW190" i="1"/>
  <c r="BE190" i="1"/>
  <c r="BH190" i="1"/>
  <c r="D190" i="1"/>
  <c r="P190" i="1"/>
  <c r="Y190" i="1"/>
  <c r="AH190" i="1"/>
  <c r="AP190" i="1"/>
  <c r="AX190" i="1"/>
  <c r="BF190" i="1"/>
  <c r="BI190" i="1"/>
  <c r="H190" i="1"/>
  <c r="Q190" i="1"/>
  <c r="Z190" i="1"/>
  <c r="AI190" i="1"/>
  <c r="AQ190" i="1"/>
  <c r="AY190" i="1"/>
  <c r="I190" i="1"/>
  <c r="R190" i="1"/>
  <c r="AA190" i="1"/>
  <c r="AJ190" i="1"/>
  <c r="AR190" i="1"/>
  <c r="AZ190" i="1"/>
  <c r="A114" i="2"/>
  <c r="A115" i="2" s="1"/>
  <c r="A117" i="2" s="1"/>
  <c r="A121" i="2" s="1"/>
  <c r="A123" i="2" s="1"/>
  <c r="A131" i="2" s="1"/>
  <c r="M116" i="1"/>
  <c r="J190" i="1"/>
  <c r="S190" i="1"/>
  <c r="AB190" i="1"/>
  <c r="AK190" i="1"/>
  <c r="AS190" i="1"/>
  <c r="BA190" i="1"/>
  <c r="L190" i="1"/>
  <c r="V190" i="1"/>
  <c r="AE190" i="1"/>
  <c r="AM190" i="1"/>
  <c r="AU190" i="1"/>
  <c r="BC190" i="1"/>
  <c r="G116" i="1"/>
  <c r="U117" i="1"/>
  <c r="U116" i="1" s="1"/>
  <c r="AD116" i="1"/>
  <c r="BG116" i="1"/>
  <c r="U141" i="1"/>
  <c r="U140" i="1" s="1"/>
  <c r="AD140" i="1"/>
  <c r="C9" i="3"/>
  <c r="F535" i="2"/>
  <c r="X41" i="1"/>
  <c r="AH41" i="1"/>
  <c r="AQ41" i="1"/>
  <c r="BA41" i="1"/>
  <c r="Z41" i="1"/>
  <c r="AK41" i="1"/>
  <c r="AT41" i="1"/>
  <c r="BC41" i="1"/>
  <c r="AB41" i="1"/>
  <c r="AL41" i="1"/>
  <c r="AU41" i="1"/>
  <c r="BD41" i="1"/>
  <c r="AC41" i="1"/>
  <c r="AM41" i="1"/>
  <c r="AV41" i="1"/>
  <c r="BE41" i="1"/>
  <c r="V41" i="1"/>
  <c r="AF41" i="1"/>
  <c r="AO41" i="1"/>
  <c r="AX41" i="1"/>
  <c r="F215" i="1"/>
  <c r="E215" i="1" s="1"/>
  <c r="C215" i="1" s="1"/>
  <c r="D655" i="2"/>
  <c r="U9" i="2"/>
  <c r="C538" i="2"/>
  <c r="E536" i="2"/>
  <c r="E162" i="2"/>
  <c r="BA121" i="2"/>
  <c r="BB78" i="2"/>
  <c r="BB75" i="2" s="1"/>
  <c r="BB45" i="2" s="1"/>
  <c r="BB44" i="2" s="1"/>
  <c r="BB655" i="2" s="1"/>
  <c r="E9" i="2"/>
  <c r="C10" i="2"/>
  <c r="E46" i="2"/>
  <c r="C48" i="2"/>
  <c r="P103" i="2"/>
  <c r="E575" i="2"/>
  <c r="C575" i="2" s="1"/>
  <c r="Q56" i="1"/>
  <c r="Z56" i="1"/>
  <c r="AI56" i="1"/>
  <c r="AI39" i="1" s="1"/>
  <c r="AI33" i="1" s="1"/>
  <c r="AQ56" i="1"/>
  <c r="AY56" i="1"/>
  <c r="AY39" i="1" s="1"/>
  <c r="AY33" i="1" s="1"/>
  <c r="BH56" i="1"/>
  <c r="BH39" i="1" s="1"/>
  <c r="BH33" i="1" s="1"/>
  <c r="F171" i="1"/>
  <c r="E171" i="1" s="1"/>
  <c r="C171" i="1" s="1"/>
  <c r="O56" i="1"/>
  <c r="X56" i="1"/>
  <c r="AG56" i="1"/>
  <c r="AG39" i="1" s="1"/>
  <c r="AG33" i="1" s="1"/>
  <c r="AO56" i="1"/>
  <c r="AW56" i="1"/>
  <c r="AW39" i="1" s="1"/>
  <c r="AW33" i="1" s="1"/>
  <c r="BE56" i="1"/>
  <c r="R41" i="1"/>
  <c r="V56" i="1"/>
  <c r="V39" i="1" s="1"/>
  <c r="AE56" i="1"/>
  <c r="AE39" i="1" s="1"/>
  <c r="AE33" i="1" s="1"/>
  <c r="AM56" i="1"/>
  <c r="AU56" i="1"/>
  <c r="BC56" i="1"/>
  <c r="N56" i="1"/>
  <c r="W56" i="1"/>
  <c r="W39" i="1" s="1"/>
  <c r="W33" i="1" s="1"/>
  <c r="AF56" i="1"/>
  <c r="AN56" i="1"/>
  <c r="AN39" i="1" s="1"/>
  <c r="AN33" i="1" s="1"/>
  <c r="AV56" i="1"/>
  <c r="BD56" i="1"/>
  <c r="D56" i="1"/>
  <c r="AP56" i="1"/>
  <c r="AP39" i="1" s="1"/>
  <c r="AP33" i="1" s="1"/>
  <c r="BF56" i="1"/>
  <c r="BF39" i="1" s="1"/>
  <c r="BF33" i="1" s="1"/>
  <c r="H56" i="1"/>
  <c r="A68" i="1"/>
  <c r="R56" i="1"/>
  <c r="AA56" i="1"/>
  <c r="AJ56" i="1"/>
  <c r="AR56" i="1"/>
  <c r="AZ56" i="1"/>
  <c r="BI56" i="1"/>
  <c r="BI39" i="1" s="1"/>
  <c r="BI33" i="1" s="1"/>
  <c r="AA41" i="1"/>
  <c r="AJ41" i="1"/>
  <c r="AR41" i="1"/>
  <c r="AZ41" i="1"/>
  <c r="T56" i="1"/>
  <c r="AC56" i="1"/>
  <c r="AL56" i="1"/>
  <c r="AT56" i="1"/>
  <c r="BB56" i="1"/>
  <c r="BB39" i="1" s="1"/>
  <c r="BB33" i="1" s="1"/>
  <c r="I41" i="1"/>
  <c r="J41" i="1"/>
  <c r="S41" i="1"/>
  <c r="K41" i="1"/>
  <c r="T41" i="1"/>
  <c r="L41" i="1"/>
  <c r="N41" i="1"/>
  <c r="O41" i="1"/>
  <c r="P41" i="1"/>
  <c r="H41" i="1"/>
  <c r="Q41" i="1"/>
  <c r="I56" i="1"/>
  <c r="K56" i="1"/>
  <c r="D41" i="1"/>
  <c r="BH10" i="1"/>
  <c r="BH9" i="1" s="1"/>
  <c r="L56" i="1"/>
  <c r="L10" i="1"/>
  <c r="L9" i="1" s="1"/>
  <c r="BI10" i="1"/>
  <c r="BI9" i="1" s="1"/>
  <c r="Y167" i="1"/>
  <c r="F158" i="1"/>
  <c r="E158" i="1" s="1"/>
  <c r="C158" i="1" s="1"/>
  <c r="F43" i="1"/>
  <c r="E43" i="1" s="1"/>
  <c r="C43" i="1" s="1"/>
  <c r="F112" i="1"/>
  <c r="E112" i="1" s="1"/>
  <c r="F67" i="1"/>
  <c r="E67" i="1" s="1"/>
  <c r="C67" i="1" s="1"/>
  <c r="F76" i="1"/>
  <c r="E76" i="1" s="1"/>
  <c r="C76" i="1" s="1"/>
  <c r="BF10" i="1"/>
  <c r="BF9" i="1" s="1"/>
  <c r="F216" i="1"/>
  <c r="E216" i="1" s="1"/>
  <c r="C216" i="1" s="1"/>
  <c r="K10" i="1"/>
  <c r="K9" i="1" s="1"/>
  <c r="T10" i="1"/>
  <c r="T9" i="1" s="1"/>
  <c r="AC10" i="1"/>
  <c r="AC9" i="1" s="1"/>
  <c r="AL10" i="1"/>
  <c r="AL9" i="1" s="1"/>
  <c r="AT10" i="1"/>
  <c r="AT9" i="1" s="1"/>
  <c r="BB10" i="1"/>
  <c r="BB9" i="1" s="1"/>
  <c r="F17" i="1"/>
  <c r="E17" i="1" s="1"/>
  <c r="C17" i="1" s="1"/>
  <c r="J10" i="1"/>
  <c r="J9" i="1" s="1"/>
  <c r="N10" i="1"/>
  <c r="N9" i="1" s="1"/>
  <c r="AF10" i="1"/>
  <c r="AF9" i="1" s="1"/>
  <c r="AN10" i="1"/>
  <c r="AN9" i="1" s="1"/>
  <c r="BD10" i="1"/>
  <c r="BD9" i="1" s="1"/>
  <c r="F63" i="1"/>
  <c r="E63" i="1" s="1"/>
  <c r="C63" i="1" s="1"/>
  <c r="AJ167" i="1"/>
  <c r="S10" i="1"/>
  <c r="S9" i="1" s="1"/>
  <c r="AK10" i="1"/>
  <c r="AK9" i="1" s="1"/>
  <c r="H10" i="1"/>
  <c r="H9" i="1" s="1"/>
  <c r="Z10" i="1"/>
  <c r="Z9" i="1" s="1"/>
  <c r="F138" i="1"/>
  <c r="E138" i="1" s="1"/>
  <c r="C138" i="1" s="1"/>
  <c r="F201" i="1"/>
  <c r="F69" i="1"/>
  <c r="E69" i="1" s="1"/>
  <c r="C69" i="1" s="1"/>
  <c r="F100" i="1"/>
  <c r="E100" i="1" s="1"/>
  <c r="AA167" i="1"/>
  <c r="F14" i="1"/>
  <c r="E14" i="1" s="1"/>
  <c r="C14" i="1" s="1"/>
  <c r="AE10" i="1"/>
  <c r="AE9" i="1" s="1"/>
  <c r="AM10" i="1"/>
  <c r="AM9" i="1" s="1"/>
  <c r="AU10" i="1"/>
  <c r="AU9" i="1" s="1"/>
  <c r="BC10" i="1"/>
  <c r="BC9" i="1" s="1"/>
  <c r="AG10" i="1"/>
  <c r="AG9" i="1" s="1"/>
  <c r="AO10" i="1"/>
  <c r="AO9" i="1" s="1"/>
  <c r="AW10" i="1"/>
  <c r="AW9" i="1" s="1"/>
  <c r="BE10" i="1"/>
  <c r="BE9" i="1" s="1"/>
  <c r="J167" i="1"/>
  <c r="BJ167" i="1"/>
  <c r="BJ166" i="1" s="1"/>
  <c r="P10" i="1"/>
  <c r="P9" i="1" s="1"/>
  <c r="AP10" i="1"/>
  <c r="AP9" i="1" s="1"/>
  <c r="AT167" i="1"/>
  <c r="F214" i="1"/>
  <c r="E214" i="1" s="1"/>
  <c r="C214" i="1" s="1"/>
  <c r="F68" i="1"/>
  <c r="E68" i="1" s="1"/>
  <c r="C68" i="1" s="1"/>
  <c r="F77" i="1"/>
  <c r="E77" i="1" s="1"/>
  <c r="C77" i="1" s="1"/>
  <c r="Q167" i="1"/>
  <c r="F44" i="1"/>
  <c r="E44" i="1" s="1"/>
  <c r="C44" i="1" s="1"/>
  <c r="F81" i="1"/>
  <c r="E81" i="1" s="1"/>
  <c r="C81" i="1" s="1"/>
  <c r="F89" i="1"/>
  <c r="E89" i="1" s="1"/>
  <c r="C89" i="1" s="1"/>
  <c r="F159" i="1"/>
  <c r="E159" i="1" s="1"/>
  <c r="C159" i="1" s="1"/>
  <c r="F211" i="1"/>
  <c r="E211" i="1" s="1"/>
  <c r="C211" i="1" s="1"/>
  <c r="F213" i="1"/>
  <c r="BG212" i="1"/>
  <c r="M29" i="1"/>
  <c r="F59" i="1"/>
  <c r="E59" i="1" s="1"/>
  <c r="C59" i="1" s="1"/>
  <c r="F150" i="1"/>
  <c r="E150" i="1" s="1"/>
  <c r="C150" i="1" s="1"/>
  <c r="AB10" i="1"/>
  <c r="AB9" i="1" s="1"/>
  <c r="AS10" i="1"/>
  <c r="AS9" i="1" s="1"/>
  <c r="BA10" i="1"/>
  <c r="BA9" i="1" s="1"/>
  <c r="BJ10" i="1"/>
  <c r="BJ9" i="1" s="1"/>
  <c r="D10" i="1"/>
  <c r="D9" i="1" s="1"/>
  <c r="Y10" i="1"/>
  <c r="Y9" i="1" s="1"/>
  <c r="AX10" i="1"/>
  <c r="AX9" i="1" s="1"/>
  <c r="F30" i="1"/>
  <c r="M124" i="1"/>
  <c r="V10" i="1"/>
  <c r="V9" i="1" s="1"/>
  <c r="F20" i="1"/>
  <c r="E20" i="1" s="1"/>
  <c r="C20" i="1" s="1"/>
  <c r="AX56" i="1"/>
  <c r="F110" i="1"/>
  <c r="E110" i="1" s="1"/>
  <c r="C110" i="1" s="1"/>
  <c r="F154" i="1"/>
  <c r="E154" i="1" s="1"/>
  <c r="C154" i="1" s="1"/>
  <c r="F161" i="1"/>
  <c r="E161" i="1" s="1"/>
  <c r="C161" i="1" s="1"/>
  <c r="BG29" i="1"/>
  <c r="F83" i="1"/>
  <c r="E83" i="1" s="1"/>
  <c r="C83" i="1" s="1"/>
  <c r="U95" i="1"/>
  <c r="F101" i="1"/>
  <c r="F152" i="1"/>
  <c r="E152" i="1" s="1"/>
  <c r="C152" i="1" s="1"/>
  <c r="AN167" i="1"/>
  <c r="BD167" i="1"/>
  <c r="F183" i="1"/>
  <c r="F195" i="1"/>
  <c r="E195" i="1" s="1"/>
  <c r="C195" i="1" s="1"/>
  <c r="F21" i="1"/>
  <c r="E21" i="1" s="1"/>
  <c r="C21" i="1" s="1"/>
  <c r="F24" i="1"/>
  <c r="E24" i="1" s="1"/>
  <c r="J56" i="1"/>
  <c r="S56" i="1"/>
  <c r="AB56" i="1"/>
  <c r="AK56" i="1"/>
  <c r="AS56" i="1"/>
  <c r="AS39" i="1" s="1"/>
  <c r="AS33" i="1" s="1"/>
  <c r="BA56" i="1"/>
  <c r="BJ56" i="1"/>
  <c r="BJ39" i="1" s="1"/>
  <c r="BJ33" i="1" s="1"/>
  <c r="F134" i="1"/>
  <c r="E134" i="1" s="1"/>
  <c r="C134" i="1" s="1"/>
  <c r="F162" i="1"/>
  <c r="E162" i="1" s="1"/>
  <c r="C162" i="1" s="1"/>
  <c r="F141" i="1"/>
  <c r="W10" i="1"/>
  <c r="W9" i="1" s="1"/>
  <c r="AV10" i="1"/>
  <c r="AV9" i="1" s="1"/>
  <c r="F26" i="1"/>
  <c r="E26" i="1" s="1"/>
  <c r="C26" i="1" s="1"/>
  <c r="F42" i="1"/>
  <c r="BG11" i="1"/>
  <c r="F18" i="1"/>
  <c r="E18" i="1" s="1"/>
  <c r="C18" i="1" s="1"/>
  <c r="O10" i="1"/>
  <c r="O9" i="1" s="1"/>
  <c r="X10" i="1"/>
  <c r="X9" i="1" s="1"/>
  <c r="F12" i="1"/>
  <c r="E12" i="1" s="1"/>
  <c r="AH10" i="1"/>
  <c r="AH9" i="1" s="1"/>
  <c r="G11" i="1"/>
  <c r="D167" i="1"/>
  <c r="P167" i="1"/>
  <c r="S167" i="1"/>
  <c r="K167" i="1"/>
  <c r="AD199" i="1"/>
  <c r="F204" i="1"/>
  <c r="E204" i="1" s="1"/>
  <c r="C204" i="1" s="1"/>
  <c r="Q10" i="1"/>
  <c r="Q9" i="1" s="1"/>
  <c r="AI10" i="1"/>
  <c r="AI9" i="1" s="1"/>
  <c r="AQ10" i="1"/>
  <c r="AQ9" i="1" s="1"/>
  <c r="AY10" i="1"/>
  <c r="AY9" i="1" s="1"/>
  <c r="P56" i="1"/>
  <c r="Y56" i="1"/>
  <c r="Y39" i="1" s="1"/>
  <c r="Y33" i="1" s="1"/>
  <c r="AH56" i="1"/>
  <c r="F71" i="1"/>
  <c r="E71" i="1" s="1"/>
  <c r="C71" i="1" s="1"/>
  <c r="F75" i="1"/>
  <c r="E75" i="1" s="1"/>
  <c r="C75" i="1" s="1"/>
  <c r="AL167" i="1"/>
  <c r="M191" i="1"/>
  <c r="AD29" i="1"/>
  <c r="U29" i="1" s="1"/>
  <c r="F74" i="1"/>
  <c r="E74" i="1" s="1"/>
  <c r="C74" i="1" s="1"/>
  <c r="F98" i="1"/>
  <c r="E98" i="1" s="1"/>
  <c r="C98" i="1" s="1"/>
  <c r="M103" i="1"/>
  <c r="F109" i="1"/>
  <c r="E109" i="1" s="1"/>
  <c r="C109" i="1" s="1"/>
  <c r="F125" i="1"/>
  <c r="F137" i="1"/>
  <c r="E137" i="1" s="1"/>
  <c r="C137" i="1" s="1"/>
  <c r="AD151" i="1"/>
  <c r="U151" i="1" s="1"/>
  <c r="M160" i="1"/>
  <c r="I167" i="1"/>
  <c r="AD160" i="1"/>
  <c r="U160" i="1" s="1"/>
  <c r="F85" i="1"/>
  <c r="E85" i="1" s="1"/>
  <c r="BG95" i="1"/>
  <c r="AD99" i="1"/>
  <c r="F104" i="1"/>
  <c r="E104" i="1" s="1"/>
  <c r="F113" i="1"/>
  <c r="E113" i="1" s="1"/>
  <c r="C113" i="1" s="1"/>
  <c r="M143" i="1"/>
  <c r="F146" i="1"/>
  <c r="E146" i="1" s="1"/>
  <c r="C146" i="1" s="1"/>
  <c r="F149" i="1"/>
  <c r="E149" i="1" s="1"/>
  <c r="C149" i="1" s="1"/>
  <c r="AC167" i="1"/>
  <c r="BB167" i="1"/>
  <c r="F179" i="1"/>
  <c r="E179" i="1" s="1"/>
  <c r="C179" i="1" s="1"/>
  <c r="F194" i="1"/>
  <c r="E194" i="1" s="1"/>
  <c r="C194" i="1" s="1"/>
  <c r="F70" i="1"/>
  <c r="E70" i="1" s="1"/>
  <c r="C70" i="1" s="1"/>
  <c r="F80" i="1"/>
  <c r="E80" i="1" s="1"/>
  <c r="C80" i="1" s="1"/>
  <c r="F145" i="1"/>
  <c r="E145" i="1" s="1"/>
  <c r="C145" i="1" s="1"/>
  <c r="AF167" i="1"/>
  <c r="AV167" i="1"/>
  <c r="Z167" i="1"/>
  <c r="BH167" i="1"/>
  <c r="F55" i="1"/>
  <c r="E55" i="1" s="1"/>
  <c r="C55" i="1" s="1"/>
  <c r="F66" i="1"/>
  <c r="E66" i="1" s="1"/>
  <c r="C66" i="1" s="1"/>
  <c r="BG111" i="1"/>
  <c r="F128" i="1"/>
  <c r="E128" i="1" s="1"/>
  <c r="C128" i="1" s="1"/>
  <c r="BG151" i="1"/>
  <c r="F155" i="1"/>
  <c r="E155" i="1" s="1"/>
  <c r="C155" i="1" s="1"/>
  <c r="F157" i="1"/>
  <c r="E157" i="1" s="1"/>
  <c r="C157" i="1" s="1"/>
  <c r="O167" i="1"/>
  <c r="AR167" i="1"/>
  <c r="AZ167" i="1"/>
  <c r="F177" i="1"/>
  <c r="E177" i="1" s="1"/>
  <c r="C177" i="1" s="1"/>
  <c r="F185" i="1"/>
  <c r="E185" i="1" s="1"/>
  <c r="C185" i="1" s="1"/>
  <c r="F198" i="1"/>
  <c r="E198" i="1" s="1"/>
  <c r="C198" i="1" s="1"/>
  <c r="F210" i="1"/>
  <c r="E210" i="1" s="1"/>
  <c r="C210" i="1" s="1"/>
  <c r="F13" i="1"/>
  <c r="E13" i="1" s="1"/>
  <c r="C13" i="1" s="1"/>
  <c r="F31" i="1"/>
  <c r="E31" i="1" s="1"/>
  <c r="C31" i="1" s="1"/>
  <c r="AD36" i="1"/>
  <c r="AD34" i="1" s="1"/>
  <c r="BG23" i="1"/>
  <c r="I10" i="1"/>
  <c r="I9" i="1" s="1"/>
  <c r="R10" i="1"/>
  <c r="R9" i="1" s="1"/>
  <c r="AA10" i="1"/>
  <c r="AA9" i="1" s="1"/>
  <c r="AJ10" i="1"/>
  <c r="AJ9" i="1" s="1"/>
  <c r="AR10" i="1"/>
  <c r="AR9" i="1" s="1"/>
  <c r="AZ10" i="1"/>
  <c r="AZ9" i="1" s="1"/>
  <c r="F16" i="1"/>
  <c r="E16" i="1" s="1"/>
  <c r="C16" i="1" s="1"/>
  <c r="F15" i="1"/>
  <c r="E15" i="1" s="1"/>
  <c r="C15" i="1" s="1"/>
  <c r="AD23" i="1"/>
  <c r="U23" i="1" s="1"/>
  <c r="F25" i="1"/>
  <c r="E25" i="1" s="1"/>
  <c r="C25" i="1" s="1"/>
  <c r="U30" i="1"/>
  <c r="V34" i="1"/>
  <c r="F27" i="1"/>
  <c r="E27" i="1" s="1"/>
  <c r="C27" i="1" s="1"/>
  <c r="BG36" i="1"/>
  <c r="BG34" i="1" s="1"/>
  <c r="M23" i="1"/>
  <c r="F19" i="1"/>
  <c r="E19" i="1" s="1"/>
  <c r="C19" i="1" s="1"/>
  <c r="F22" i="1"/>
  <c r="E22" i="1" s="1"/>
  <c r="C22" i="1" s="1"/>
  <c r="BG41" i="1"/>
  <c r="F28" i="1"/>
  <c r="E28" i="1" s="1"/>
  <c r="C28" i="1" s="1"/>
  <c r="F37" i="1"/>
  <c r="E37" i="1" s="1"/>
  <c r="F38" i="1"/>
  <c r="E38" i="1" s="1"/>
  <c r="C38" i="1" s="1"/>
  <c r="M57" i="1"/>
  <c r="M99" i="1"/>
  <c r="AD95" i="1"/>
  <c r="M122" i="1"/>
  <c r="G111" i="1"/>
  <c r="F64" i="1"/>
  <c r="E64" i="1" s="1"/>
  <c r="C64" i="1" s="1"/>
  <c r="AD84" i="1"/>
  <c r="U84" i="1" s="1"/>
  <c r="F73" i="1"/>
  <c r="E73" i="1" s="1"/>
  <c r="C73" i="1" s="1"/>
  <c r="F82" i="1"/>
  <c r="E82" i="1" s="1"/>
  <c r="C82" i="1" s="1"/>
  <c r="BG84" i="1"/>
  <c r="F53" i="1"/>
  <c r="E53" i="1" s="1"/>
  <c r="C53" i="1" s="1"/>
  <c r="F54" i="1"/>
  <c r="E54" i="1" s="1"/>
  <c r="C54" i="1" s="1"/>
  <c r="BG57" i="1"/>
  <c r="AD57" i="1"/>
  <c r="U57" i="1" s="1"/>
  <c r="F65" i="1"/>
  <c r="E65" i="1" s="1"/>
  <c r="C65" i="1" s="1"/>
  <c r="F72" i="1"/>
  <c r="E72" i="1" s="1"/>
  <c r="C72" i="1" s="1"/>
  <c r="M95" i="1"/>
  <c r="BG99" i="1"/>
  <c r="F102" i="1"/>
  <c r="E102" i="1" s="1"/>
  <c r="C102" i="1" s="1"/>
  <c r="BG103" i="1"/>
  <c r="M111" i="1"/>
  <c r="F115" i="1"/>
  <c r="E115" i="1" s="1"/>
  <c r="C115" i="1" s="1"/>
  <c r="M147" i="1"/>
  <c r="M151" i="1"/>
  <c r="BG169" i="1"/>
  <c r="F172" i="1"/>
  <c r="E172" i="1" s="1"/>
  <c r="C172" i="1" s="1"/>
  <c r="R167" i="1"/>
  <c r="BG173" i="1"/>
  <c r="F181" i="1"/>
  <c r="E181" i="1" s="1"/>
  <c r="C181" i="1" s="1"/>
  <c r="AB167" i="1"/>
  <c r="AK167" i="1"/>
  <c r="AS167" i="1"/>
  <c r="BA167" i="1"/>
  <c r="U201" i="1"/>
  <c r="U199" i="1" s="1"/>
  <c r="F205" i="1"/>
  <c r="E205" i="1" s="1"/>
  <c r="C205" i="1" s="1"/>
  <c r="AD208" i="1"/>
  <c r="BG124" i="1"/>
  <c r="BG127" i="1"/>
  <c r="T167" i="1"/>
  <c r="BG199" i="1"/>
  <c r="F86" i="1"/>
  <c r="E86" i="1" s="1"/>
  <c r="C86" i="1" s="1"/>
  <c r="F90" i="1"/>
  <c r="E90" i="1" s="1"/>
  <c r="C90" i="1" s="1"/>
  <c r="F97" i="1"/>
  <c r="E97" i="1" s="1"/>
  <c r="C97" i="1" s="1"/>
  <c r="AD111" i="1"/>
  <c r="U111" i="1" s="1"/>
  <c r="F129" i="1"/>
  <c r="E129" i="1" s="1"/>
  <c r="C129" i="1" s="1"/>
  <c r="M135" i="1"/>
  <c r="F165" i="1"/>
  <c r="E165" i="1" s="1"/>
  <c r="C165" i="1" s="1"/>
  <c r="L167" i="1"/>
  <c r="AD169" i="1"/>
  <c r="U169" i="1" s="1"/>
  <c r="AI167" i="1"/>
  <c r="AQ167" i="1"/>
  <c r="AY167" i="1"/>
  <c r="BG182" i="1"/>
  <c r="F189" i="1"/>
  <c r="E189" i="1" s="1"/>
  <c r="C189" i="1" s="1"/>
  <c r="F209" i="1"/>
  <c r="E209" i="1" s="1"/>
  <c r="AD127" i="1"/>
  <c r="U127" i="1" s="1"/>
  <c r="F164" i="1"/>
  <c r="E164" i="1" s="1"/>
  <c r="C164" i="1" s="1"/>
  <c r="AD173" i="1"/>
  <c r="U173" i="1" s="1"/>
  <c r="F117" i="1"/>
  <c r="F132" i="1"/>
  <c r="E132" i="1" s="1"/>
  <c r="C132" i="1" s="1"/>
  <c r="N167" i="1"/>
  <c r="X167" i="1"/>
  <c r="AG167" i="1"/>
  <c r="AO167" i="1"/>
  <c r="AW167" i="1"/>
  <c r="BE167" i="1"/>
  <c r="AD191" i="1"/>
  <c r="F207" i="1"/>
  <c r="E207" i="1" s="1"/>
  <c r="C207" i="1" s="1"/>
  <c r="U208" i="1"/>
  <c r="F119" i="1"/>
  <c r="E119" i="1" s="1"/>
  <c r="C119" i="1" s="1"/>
  <c r="M127" i="1"/>
  <c r="F131" i="1"/>
  <c r="E131" i="1" s="1"/>
  <c r="C131" i="1" s="1"/>
  <c r="F136" i="1"/>
  <c r="E136" i="1" s="1"/>
  <c r="C136" i="1" s="1"/>
  <c r="BG135" i="1"/>
  <c r="H167" i="1"/>
  <c r="AH167" i="1"/>
  <c r="AP167" i="1"/>
  <c r="AX167" i="1"/>
  <c r="BF167" i="1"/>
  <c r="F174" i="1"/>
  <c r="E174" i="1" s="1"/>
  <c r="C174" i="1" s="1"/>
  <c r="AE167" i="1"/>
  <c r="AM167" i="1"/>
  <c r="AU167" i="1"/>
  <c r="BC167" i="1"/>
  <c r="F184" i="1"/>
  <c r="E184" i="1" s="1"/>
  <c r="C184" i="1" s="1"/>
  <c r="M199" i="1"/>
  <c r="F206" i="1"/>
  <c r="E206" i="1" s="1"/>
  <c r="C206" i="1" s="1"/>
  <c r="BG208" i="1"/>
  <c r="M208" i="1"/>
  <c r="F105" i="1"/>
  <c r="E105" i="1" s="1"/>
  <c r="C105" i="1" s="1"/>
  <c r="F130" i="1"/>
  <c r="E130" i="1" s="1"/>
  <c r="C130" i="1" s="1"/>
  <c r="W167" i="1"/>
  <c r="BI167" i="1"/>
  <c r="M11" i="1"/>
  <c r="M36" i="1"/>
  <c r="M34" i="1" s="1"/>
  <c r="G41" i="1"/>
  <c r="M41" i="1"/>
  <c r="AD11" i="1"/>
  <c r="D34" i="1"/>
  <c r="G23" i="1"/>
  <c r="G29" i="1"/>
  <c r="G36" i="1"/>
  <c r="G34" i="1" s="1"/>
  <c r="U42" i="1"/>
  <c r="AD41" i="1"/>
  <c r="F58" i="1"/>
  <c r="G57" i="1"/>
  <c r="G84" i="1"/>
  <c r="M84" i="1"/>
  <c r="F94" i="1"/>
  <c r="E94" i="1" s="1"/>
  <c r="C94" i="1" s="1"/>
  <c r="F96" i="1"/>
  <c r="G95" i="1"/>
  <c r="G99" i="1"/>
  <c r="U101" i="1"/>
  <c r="U99" i="1" s="1"/>
  <c r="F144" i="1"/>
  <c r="G143" i="1"/>
  <c r="AD147" i="1"/>
  <c r="U147" i="1" s="1"/>
  <c r="AD122" i="1"/>
  <c r="U122" i="1" s="1"/>
  <c r="G135" i="1"/>
  <c r="G151" i="1"/>
  <c r="AD103" i="1"/>
  <c r="U125" i="1"/>
  <c r="AD124" i="1"/>
  <c r="U124" i="1" s="1"/>
  <c r="F148" i="1"/>
  <c r="BG147" i="1"/>
  <c r="BG160" i="1"/>
  <c r="G103" i="1"/>
  <c r="F123" i="1"/>
  <c r="BG122" i="1"/>
  <c r="G124" i="1"/>
  <c r="AD135" i="1"/>
  <c r="U135" i="1" s="1"/>
  <c r="BG143" i="1"/>
  <c r="F175" i="1"/>
  <c r="E175" i="1" s="1"/>
  <c r="C175" i="1" s="1"/>
  <c r="G173" i="1"/>
  <c r="M182" i="1"/>
  <c r="G127" i="1"/>
  <c r="G160" i="1"/>
  <c r="V167" i="1"/>
  <c r="M169" i="1"/>
  <c r="M173" i="1"/>
  <c r="U183" i="1"/>
  <c r="AD182" i="1"/>
  <c r="U182" i="1" s="1"/>
  <c r="G122" i="1"/>
  <c r="AD143" i="1"/>
  <c r="U143" i="1" s="1"/>
  <c r="G147" i="1"/>
  <c r="F168" i="1"/>
  <c r="E168" i="1" s="1"/>
  <c r="F170" i="1"/>
  <c r="G169" i="1"/>
  <c r="F176" i="1"/>
  <c r="E176" i="1" s="1"/>
  <c r="C176" i="1" s="1"/>
  <c r="F192" i="1"/>
  <c r="G191" i="1"/>
  <c r="F193" i="1"/>
  <c r="E193" i="1" s="1"/>
  <c r="C193" i="1" s="1"/>
  <c r="F200" i="1"/>
  <c r="F178" i="1"/>
  <c r="E178" i="1" s="1"/>
  <c r="C178" i="1" s="1"/>
  <c r="G182" i="1"/>
  <c r="F196" i="1"/>
  <c r="E196" i="1" s="1"/>
  <c r="C196" i="1" s="1"/>
  <c r="F197" i="1"/>
  <c r="E197" i="1" s="1"/>
  <c r="C197" i="1" s="1"/>
  <c r="G212" i="1"/>
  <c r="M212" i="1"/>
  <c r="G199" i="1"/>
  <c r="F202" i="1"/>
  <c r="E202" i="1" s="1"/>
  <c r="C202" i="1" s="1"/>
  <c r="U213" i="1"/>
  <c r="AD212" i="1"/>
  <c r="F203" i="1"/>
  <c r="E203" i="1" s="1"/>
  <c r="C203" i="1" s="1"/>
  <c r="G208" i="1"/>
  <c r="A133" i="2" l="1"/>
  <c r="A135" i="2" s="1"/>
  <c r="A137" i="2" s="1"/>
  <c r="A138" i="2" s="1"/>
  <c r="A139" i="2" s="1"/>
  <c r="A140" i="2" s="1"/>
  <c r="A141" i="2" s="1"/>
  <c r="A143" i="2" s="1"/>
  <c r="A144" i="2" s="1"/>
  <c r="A145" i="2" s="1"/>
  <c r="A146" i="2" s="1"/>
  <c r="A147" i="2" s="1"/>
  <c r="A148" i="2" s="1"/>
  <c r="A149" i="2" s="1"/>
  <c r="A150" i="2" s="1"/>
  <c r="A151" i="2" s="1"/>
  <c r="A152" i="2" s="1"/>
  <c r="A153" i="2" s="1"/>
  <c r="A154" i="2" s="1"/>
  <c r="A155" i="2" s="1"/>
  <c r="A156" i="2" s="1"/>
  <c r="A157" i="2" s="1"/>
  <c r="A158" i="2" s="1"/>
  <c r="A159" i="2" s="1"/>
  <c r="A165" i="2" s="1"/>
  <c r="A166" i="2" s="1"/>
  <c r="A167" i="2" s="1"/>
  <c r="A168" i="2" s="1"/>
  <c r="A169" i="2" s="1"/>
  <c r="A170" i="2" s="1"/>
  <c r="A171" i="2" s="1"/>
  <c r="A172" i="2" s="1"/>
  <c r="A173" i="2" s="1"/>
  <c r="A174" i="2" s="1"/>
  <c r="A175" i="2" s="1"/>
  <c r="A176" i="2" s="1"/>
  <c r="A177" i="2" s="1"/>
  <c r="A178" i="2" s="1"/>
  <c r="A179" i="2" s="1"/>
  <c r="A180" i="2" s="1"/>
  <c r="A181" i="2" s="1"/>
  <c r="A183" i="2" s="1"/>
  <c r="A184" i="2" s="1"/>
  <c r="A185" i="2" s="1"/>
  <c r="A186" i="2" s="1"/>
  <c r="A187" i="2" s="1"/>
  <c r="A188" i="2" s="1"/>
  <c r="AC39" i="1"/>
  <c r="AC33" i="1" s="1"/>
  <c r="BH166" i="1"/>
  <c r="BH32" i="1" s="1"/>
  <c r="BH293" i="1" s="1"/>
  <c r="BG190" i="1"/>
  <c r="U191" i="1"/>
  <c r="AD190" i="1"/>
  <c r="G190" i="1"/>
  <c r="AT39" i="1"/>
  <c r="AT33" i="1" s="1"/>
  <c r="M190" i="1"/>
  <c r="E103" i="1"/>
  <c r="C103" i="1" s="1"/>
  <c r="E141" i="1"/>
  <c r="F140" i="1"/>
  <c r="C112" i="1"/>
  <c r="E111" i="1"/>
  <c r="C111" i="1" s="1"/>
  <c r="E117" i="1"/>
  <c r="E116" i="1" s="1"/>
  <c r="C116" i="1" s="1"/>
  <c r="F116" i="1"/>
  <c r="E84" i="1"/>
  <c r="C84" i="1" s="1"/>
  <c r="A69" i="1"/>
  <c r="A70" i="1" s="1"/>
  <c r="A71" i="1" s="1"/>
  <c r="A72" i="1" s="1"/>
  <c r="A73" i="1" s="1"/>
  <c r="A74" i="1" s="1"/>
  <c r="A75" i="1" s="1"/>
  <c r="A76" i="1" s="1"/>
  <c r="A77" i="1" s="1"/>
  <c r="A78" i="1" s="1"/>
  <c r="A79" i="1" s="1"/>
  <c r="A80" i="1" s="1"/>
  <c r="A86" i="1" s="1"/>
  <c r="A87" i="1" s="1"/>
  <c r="A90" i="1" s="1"/>
  <c r="A91" i="1" s="1"/>
  <c r="A92" i="1" s="1"/>
  <c r="A93" i="1" s="1"/>
  <c r="A105" i="1" s="1"/>
  <c r="A106" i="1" s="1"/>
  <c r="A107" i="1" s="1"/>
  <c r="A108" i="1" s="1"/>
  <c r="A114" i="1" s="1"/>
  <c r="A118" i="1" s="1"/>
  <c r="A120" i="1" s="1"/>
  <c r="A125" i="1" s="1"/>
  <c r="A128" i="1" s="1"/>
  <c r="A129" i="1" s="1"/>
  <c r="BA39" i="1"/>
  <c r="BA33" i="1" s="1"/>
  <c r="AH39" i="1"/>
  <c r="AH33" i="1" s="1"/>
  <c r="AB39" i="1"/>
  <c r="AB33" i="1" s="1"/>
  <c r="AX39" i="1"/>
  <c r="AX33" i="1" s="1"/>
  <c r="AK39" i="1"/>
  <c r="AK33" i="1" s="1"/>
  <c r="AM39" i="1"/>
  <c r="AM33" i="1" s="1"/>
  <c r="L166" i="1"/>
  <c r="AQ39" i="1"/>
  <c r="AQ33" i="1" s="1"/>
  <c r="AF39" i="1"/>
  <c r="AF33" i="1" s="1"/>
  <c r="O39" i="1"/>
  <c r="O33" i="1" s="1"/>
  <c r="AL39" i="1"/>
  <c r="AL33" i="1" s="1"/>
  <c r="BD39" i="1"/>
  <c r="BD33" i="1" s="1"/>
  <c r="X39" i="1"/>
  <c r="X33" i="1" s="1"/>
  <c r="AV39" i="1"/>
  <c r="AV33" i="1" s="1"/>
  <c r="BE39" i="1"/>
  <c r="BE33" i="1" s="1"/>
  <c r="BC39" i="1"/>
  <c r="BC33" i="1" s="1"/>
  <c r="AO39" i="1"/>
  <c r="AO33" i="1" s="1"/>
  <c r="AU39" i="1"/>
  <c r="AU33" i="1" s="1"/>
  <c r="Z39" i="1"/>
  <c r="Z33" i="1" s="1"/>
  <c r="AZ121" i="2"/>
  <c r="BA78" i="2"/>
  <c r="BA75" i="2" s="1"/>
  <c r="BA45" i="2" s="1"/>
  <c r="BA44" i="2" s="1"/>
  <c r="BA655" i="2" s="1"/>
  <c r="O103" i="2"/>
  <c r="C162" i="2"/>
  <c r="E75" i="2"/>
  <c r="C75" i="2" s="1"/>
  <c r="E535" i="2"/>
  <c r="C535" i="2" s="1"/>
  <c r="C536" i="2"/>
  <c r="C46" i="2"/>
  <c r="C9" i="2"/>
  <c r="Q39" i="1"/>
  <c r="Q33" i="1" s="1"/>
  <c r="E213" i="1"/>
  <c r="C213" i="1" s="1"/>
  <c r="J39" i="1"/>
  <c r="J33" i="1" s="1"/>
  <c r="R39" i="1"/>
  <c r="R33" i="1" s="1"/>
  <c r="D39" i="1"/>
  <c r="D33" i="1" s="1"/>
  <c r="AA39" i="1"/>
  <c r="AA33" i="1" s="1"/>
  <c r="AR39" i="1"/>
  <c r="AR33" i="1" s="1"/>
  <c r="N39" i="1"/>
  <c r="N33" i="1" s="1"/>
  <c r="AQ166" i="1"/>
  <c r="P39" i="1"/>
  <c r="P33" i="1" s="1"/>
  <c r="T39" i="1"/>
  <c r="T33" i="1" s="1"/>
  <c r="H39" i="1"/>
  <c r="H33" i="1" s="1"/>
  <c r="AZ39" i="1"/>
  <c r="AZ33" i="1" s="1"/>
  <c r="I39" i="1"/>
  <c r="I33" i="1" s="1"/>
  <c r="AJ39" i="1"/>
  <c r="AJ33" i="1" s="1"/>
  <c r="U41" i="1"/>
  <c r="S39" i="1"/>
  <c r="S33" i="1" s="1"/>
  <c r="L39" i="1"/>
  <c r="L33" i="1" s="1"/>
  <c r="AW166" i="1"/>
  <c r="AW32" i="1" s="1"/>
  <c r="AW293" i="1" s="1"/>
  <c r="K39" i="1"/>
  <c r="K33" i="1" s="1"/>
  <c r="AY166" i="1"/>
  <c r="AY32" i="1" s="1"/>
  <c r="AY293" i="1" s="1"/>
  <c r="BE166" i="1"/>
  <c r="AE166" i="1"/>
  <c r="AE32" i="1" s="1"/>
  <c r="AE293" i="1" s="1"/>
  <c r="AO166" i="1"/>
  <c r="AH166" i="1"/>
  <c r="AI166" i="1"/>
  <c r="AI32" i="1" s="1"/>
  <c r="AI293" i="1" s="1"/>
  <c r="D166" i="1"/>
  <c r="BI166" i="1"/>
  <c r="BI32" i="1" s="1"/>
  <c r="BI293" i="1" s="1"/>
  <c r="AP166" i="1"/>
  <c r="AP32" i="1" s="1"/>
  <c r="AP293" i="1" s="1"/>
  <c r="AA166" i="1"/>
  <c r="BF166" i="1"/>
  <c r="BF32" i="1" s="1"/>
  <c r="BF293" i="1" s="1"/>
  <c r="AL166" i="1"/>
  <c r="H166" i="1"/>
  <c r="X166" i="1"/>
  <c r="E183" i="1"/>
  <c r="E182" i="1" s="1"/>
  <c r="C182" i="1" s="1"/>
  <c r="Q166" i="1"/>
  <c r="AX166" i="1"/>
  <c r="AG166" i="1"/>
  <c r="AG32" i="1" s="1"/>
  <c r="AG293" i="1" s="1"/>
  <c r="Y166" i="1"/>
  <c r="Y32" i="1" s="1"/>
  <c r="Y293" i="1" s="1"/>
  <c r="J166" i="1"/>
  <c r="BJ32" i="1"/>
  <c r="BJ293" i="1" s="1"/>
  <c r="E42" i="1"/>
  <c r="AD10" i="1"/>
  <c r="AD9" i="1" s="1"/>
  <c r="U9" i="1" s="1"/>
  <c r="AF166" i="1"/>
  <c r="AM166" i="1"/>
  <c r="AJ166" i="1"/>
  <c r="S166" i="1"/>
  <c r="BD166" i="1"/>
  <c r="K166" i="1"/>
  <c r="BA166" i="1"/>
  <c r="AS166" i="1"/>
  <c r="AS32" i="1" s="1"/>
  <c r="AS293" i="1" s="1"/>
  <c r="P166" i="1"/>
  <c r="U36" i="1"/>
  <c r="AZ166" i="1"/>
  <c r="F99" i="1"/>
  <c r="BG10" i="1"/>
  <c r="BG9" i="1" s="1"/>
  <c r="U34" i="1"/>
  <c r="E30" i="1"/>
  <c r="E29" i="1" s="1"/>
  <c r="C29" i="1" s="1"/>
  <c r="AC166" i="1"/>
  <c r="AB166" i="1"/>
  <c r="Z166" i="1"/>
  <c r="F212" i="1"/>
  <c r="E125" i="1"/>
  <c r="C125" i="1" s="1"/>
  <c r="T166" i="1"/>
  <c r="AR166" i="1"/>
  <c r="BB166" i="1"/>
  <c r="BB32" i="1" s="1"/>
  <c r="BB293" i="1" s="1"/>
  <c r="V33" i="1"/>
  <c r="AN166" i="1"/>
  <c r="AN32" i="1" s="1"/>
  <c r="AN293" i="1" s="1"/>
  <c r="I166" i="1"/>
  <c r="AT166" i="1"/>
  <c r="O166" i="1"/>
  <c r="AU166" i="1"/>
  <c r="N166" i="1"/>
  <c r="AK166" i="1"/>
  <c r="BC166" i="1"/>
  <c r="AV166" i="1"/>
  <c r="F103" i="1"/>
  <c r="F29" i="1"/>
  <c r="BG56" i="1"/>
  <c r="BG39" i="1" s="1"/>
  <c r="BG33" i="1" s="1"/>
  <c r="G10" i="1"/>
  <c r="G9" i="1" s="1"/>
  <c r="W166" i="1"/>
  <c r="W32" i="1" s="1"/>
  <c r="W293" i="1" s="1"/>
  <c r="BG167" i="1"/>
  <c r="R166" i="1"/>
  <c r="E201" i="1"/>
  <c r="C201" i="1" s="1"/>
  <c r="F135" i="1"/>
  <c r="F23" i="1"/>
  <c r="M56" i="1"/>
  <c r="M39" i="1" s="1"/>
  <c r="M33" i="1" s="1"/>
  <c r="F41" i="1"/>
  <c r="F11" i="1"/>
  <c r="M167" i="1"/>
  <c r="F124" i="1"/>
  <c r="M10" i="1"/>
  <c r="M9" i="1" s="1"/>
  <c r="F160" i="1"/>
  <c r="F111" i="1"/>
  <c r="G167" i="1"/>
  <c r="E151" i="1"/>
  <c r="C151" i="1" s="1"/>
  <c r="C168" i="1"/>
  <c r="U212" i="1"/>
  <c r="F182" i="1"/>
  <c r="F173" i="1"/>
  <c r="E135" i="1"/>
  <c r="C135" i="1" s="1"/>
  <c r="E144" i="1"/>
  <c r="F143" i="1"/>
  <c r="E96" i="1"/>
  <c r="F95" i="1"/>
  <c r="E101" i="1"/>
  <c r="C101" i="1" s="1"/>
  <c r="C85" i="1"/>
  <c r="G56" i="1"/>
  <c r="G39" i="1" s="1"/>
  <c r="G33" i="1" s="1"/>
  <c r="U11" i="1"/>
  <c r="C37" i="1"/>
  <c r="E36" i="1"/>
  <c r="C209" i="1"/>
  <c r="E208" i="1"/>
  <c r="C208" i="1" s="1"/>
  <c r="F169" i="1"/>
  <c r="E170" i="1"/>
  <c r="E148" i="1"/>
  <c r="F147" i="1"/>
  <c r="U103" i="1"/>
  <c r="AD56" i="1"/>
  <c r="U56" i="1" s="1"/>
  <c r="E160" i="1"/>
  <c r="C160" i="1" s="1"/>
  <c r="E58" i="1"/>
  <c r="E57" i="1" s="1"/>
  <c r="F57" i="1"/>
  <c r="F208" i="1"/>
  <c r="F199" i="1"/>
  <c r="E200" i="1"/>
  <c r="E192" i="1"/>
  <c r="F191" i="1"/>
  <c r="AD167" i="1"/>
  <c r="V166" i="1"/>
  <c r="C100" i="1"/>
  <c r="E173" i="1"/>
  <c r="C173" i="1" s="1"/>
  <c r="E123" i="1"/>
  <c r="F122" i="1"/>
  <c r="F127" i="1"/>
  <c r="C104" i="1"/>
  <c r="F151" i="1"/>
  <c r="F84" i="1"/>
  <c r="C12" i="1"/>
  <c r="E11" i="1"/>
  <c r="F36" i="1"/>
  <c r="F34" i="1" s="1"/>
  <c r="C24" i="1"/>
  <c r="E23" i="1"/>
  <c r="C23" i="1" s="1"/>
  <c r="A189" i="2" l="1"/>
  <c r="A190" i="2" s="1"/>
  <c r="A191" i="2" s="1"/>
  <c r="A193" i="2" s="1"/>
  <c r="A195" i="2" s="1"/>
  <c r="A196" i="2" s="1"/>
  <c r="A197" i="2" s="1"/>
  <c r="A198" i="2" s="1"/>
  <c r="A199" i="2" s="1"/>
  <c r="A200" i="2" s="1"/>
  <c r="A201" i="2" s="1"/>
  <c r="A202" i="2" s="1"/>
  <c r="A203" i="2" s="1"/>
  <c r="A204" i="2" s="1"/>
  <c r="A205" i="2" s="1"/>
  <c r="A206" i="2" s="1"/>
  <c r="A208" i="2" s="1"/>
  <c r="A209" i="2" s="1"/>
  <c r="A210" i="2" s="1"/>
  <c r="A211" i="2" s="1"/>
  <c r="A212" i="2" s="1"/>
  <c r="A214" i="2" s="1"/>
  <c r="A216" i="2" s="1"/>
  <c r="A220" i="2" s="1"/>
  <c r="A223" i="2" s="1"/>
  <c r="A226" i="2" s="1"/>
  <c r="A231" i="2" s="1"/>
  <c r="A235"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83" i="2" s="1"/>
  <c r="A285" i="2" s="1"/>
  <c r="A286" i="2" s="1"/>
  <c r="A287" i="2" s="1"/>
  <c r="A288" i="2" s="1"/>
  <c r="AC32" i="1"/>
  <c r="AC293" i="1" s="1"/>
  <c r="BG166" i="1"/>
  <c r="BG32" i="1" s="1"/>
  <c r="BG293" i="1" s="1"/>
  <c r="AT32" i="1"/>
  <c r="AT293" i="1" s="1"/>
  <c r="F190" i="1"/>
  <c r="U190" i="1"/>
  <c r="C117" i="1"/>
  <c r="E41" i="1"/>
  <c r="C41" i="1" s="1"/>
  <c r="C141" i="1"/>
  <c r="E140" i="1"/>
  <c r="C140" i="1" s="1"/>
  <c r="A130" i="1"/>
  <c r="A137" i="1" s="1"/>
  <c r="BA32" i="1"/>
  <c r="BA293" i="1" s="1"/>
  <c r="AM32" i="1"/>
  <c r="AM293" i="1" s="1"/>
  <c r="E45" i="2"/>
  <c r="E44" i="2" s="1"/>
  <c r="L32" i="1"/>
  <c r="L293" i="1" s="1"/>
  <c r="AX32" i="1"/>
  <c r="AX293" i="1" s="1"/>
  <c r="BD32" i="1"/>
  <c r="BD293" i="1" s="1"/>
  <c r="AQ32" i="1"/>
  <c r="AQ293" i="1" s="1"/>
  <c r="AB32" i="1"/>
  <c r="AB293" i="1" s="1"/>
  <c r="AH32" i="1"/>
  <c r="AH293" i="1" s="1"/>
  <c r="AU32" i="1"/>
  <c r="AU293" i="1" s="1"/>
  <c r="AK32" i="1"/>
  <c r="AK293" i="1" s="1"/>
  <c r="X32" i="1"/>
  <c r="X293" i="1" s="1"/>
  <c r="O32" i="1"/>
  <c r="O293" i="1" s="1"/>
  <c r="AL32" i="1"/>
  <c r="AL293" i="1" s="1"/>
  <c r="AF32" i="1"/>
  <c r="AF293" i="1" s="1"/>
  <c r="AV32" i="1"/>
  <c r="AV293" i="1" s="1"/>
  <c r="AO32" i="1"/>
  <c r="AO293" i="1" s="1"/>
  <c r="BC32" i="1"/>
  <c r="BC293" i="1" s="1"/>
  <c r="BE32" i="1"/>
  <c r="BE293" i="1" s="1"/>
  <c r="Z32" i="1"/>
  <c r="Z293" i="1" s="1"/>
  <c r="AY121" i="2"/>
  <c r="AZ78" i="2"/>
  <c r="AZ75" i="2" s="1"/>
  <c r="AZ45" i="2" s="1"/>
  <c r="AZ44" i="2" s="1"/>
  <c r="AZ655" i="2" s="1"/>
  <c r="N103" i="2"/>
  <c r="Q32" i="1"/>
  <c r="Q293" i="1" s="1"/>
  <c r="E212" i="1"/>
  <c r="C212" i="1" s="1"/>
  <c r="J32" i="1"/>
  <c r="J293" i="1" s="1"/>
  <c r="R32" i="1"/>
  <c r="R293" i="1" s="1"/>
  <c r="AA32" i="1"/>
  <c r="AA293" i="1" s="1"/>
  <c r="AR32" i="1"/>
  <c r="AR293" i="1" s="1"/>
  <c r="N32" i="1"/>
  <c r="N293" i="1" s="1"/>
  <c r="H32" i="1"/>
  <c r="H293" i="1" s="1"/>
  <c r="P32" i="1"/>
  <c r="P293" i="1" s="1"/>
  <c r="AZ32" i="1"/>
  <c r="AZ293" i="1" s="1"/>
  <c r="T32" i="1"/>
  <c r="T293" i="1" s="1"/>
  <c r="K32" i="1"/>
  <c r="K293" i="1" s="1"/>
  <c r="AJ32" i="1"/>
  <c r="AJ293" i="1" s="1"/>
  <c r="I32" i="1"/>
  <c r="I293" i="1" s="1"/>
  <c r="S32" i="1"/>
  <c r="S293" i="1" s="1"/>
  <c r="C42" i="1"/>
  <c r="C183" i="1"/>
  <c r="U10" i="1"/>
  <c r="G166" i="1"/>
  <c r="G32" i="1" s="1"/>
  <c r="G293" i="1" s="1"/>
  <c r="AD166" i="1"/>
  <c r="U166" i="1" s="1"/>
  <c r="M166" i="1"/>
  <c r="M32" i="1" s="1"/>
  <c r="M293" i="1" s="1"/>
  <c r="C30" i="1"/>
  <c r="E124" i="1"/>
  <c r="C124" i="1" s="1"/>
  <c r="E99" i="1"/>
  <c r="AD39" i="1"/>
  <c r="U39" i="1" s="1"/>
  <c r="F167" i="1"/>
  <c r="C99" i="1"/>
  <c r="U167" i="1"/>
  <c r="F10" i="1"/>
  <c r="F9" i="1" s="1"/>
  <c r="F56" i="1"/>
  <c r="F39" i="1" s="1"/>
  <c r="F33" i="1" s="1"/>
  <c r="C148" i="1"/>
  <c r="E147" i="1"/>
  <c r="C147" i="1" s="1"/>
  <c r="C144" i="1"/>
  <c r="E143" i="1"/>
  <c r="C143" i="1" s="1"/>
  <c r="C192" i="1"/>
  <c r="E191" i="1"/>
  <c r="C58" i="1"/>
  <c r="E34" i="1"/>
  <c r="C36" i="1"/>
  <c r="D32" i="1"/>
  <c r="D293" i="1" s="1"/>
  <c r="C200" i="1"/>
  <c r="C199" i="1" s="1"/>
  <c r="E199" i="1"/>
  <c r="C170" i="1"/>
  <c r="E169" i="1"/>
  <c r="E95" i="1"/>
  <c r="C95" i="1" s="1"/>
  <c r="C96" i="1"/>
  <c r="E127" i="1"/>
  <c r="C127" i="1" s="1"/>
  <c r="C11" i="1"/>
  <c r="E10" i="1"/>
  <c r="E9" i="1" s="1"/>
  <c r="C9" i="1" s="1"/>
  <c r="V32" i="1"/>
  <c r="V293" i="1" s="1"/>
  <c r="C123" i="1"/>
  <c r="E122" i="1"/>
  <c r="C122" i="1" s="1"/>
  <c r="A289" i="2" l="1"/>
  <c r="A290" i="2" s="1"/>
  <c r="A291" i="2" s="1"/>
  <c r="A292" i="2" s="1"/>
  <c r="A293" i="2" s="1"/>
  <c r="A294" i="2" s="1"/>
  <c r="A295" i="2" s="1"/>
  <c r="A296" i="2" s="1"/>
  <c r="A297" i="2" s="1"/>
  <c r="A298" i="2" s="1"/>
  <c r="A299" i="2" s="1"/>
  <c r="A300" i="2" s="1"/>
  <c r="A301" i="2" s="1"/>
  <c r="A302" i="2" s="1"/>
  <c r="A303" i="2" s="1"/>
  <c r="A306" i="2" s="1"/>
  <c r="A307" i="2" s="1"/>
  <c r="A308" i="2" s="1"/>
  <c r="A315" i="2" s="1"/>
  <c r="A316" i="2" s="1"/>
  <c r="A317" i="2" s="1"/>
  <c r="A318" i="2" s="1"/>
  <c r="A319" i="2" s="1"/>
  <c r="A320" i="2" s="1"/>
  <c r="A321" i="2" s="1"/>
  <c r="A322" i="2" s="1"/>
  <c r="A323" i="2" s="1"/>
  <c r="A324" i="2" s="1"/>
  <c r="A325" i="2" s="1"/>
  <c r="A326" i="2" s="1"/>
  <c r="A327" i="2" s="1"/>
  <c r="A328" i="2" s="1"/>
  <c r="A332" i="2" s="1"/>
  <c r="A333" i="2" s="1"/>
  <c r="A338" i="2" s="1"/>
  <c r="A343" i="2" s="1"/>
  <c r="A344" i="2" s="1"/>
  <c r="A345" i="2" s="1"/>
  <c r="A346" i="2" s="1"/>
  <c r="A347" i="2" s="1"/>
  <c r="A348" i="2" s="1"/>
  <c r="A349" i="2" s="1"/>
  <c r="A350" i="2" s="1"/>
  <c r="A351" i="2" s="1"/>
  <c r="A352" i="2" s="1"/>
  <c r="A353" i="2" s="1"/>
  <c r="A354" i="2" s="1"/>
  <c r="A355" i="2" s="1"/>
  <c r="A357" i="2" s="1"/>
  <c r="A358" i="2" s="1"/>
  <c r="A360" i="2" s="1"/>
  <c r="A361" i="2" s="1"/>
  <c r="A362" i="2" s="1"/>
  <c r="A363" i="2" s="1"/>
  <c r="A364" i="2" s="1"/>
  <c r="A365" i="2" s="1"/>
  <c r="A366" i="2" s="1"/>
  <c r="A367" i="2" s="1"/>
  <c r="A368" i="2" s="1"/>
  <c r="A369" i="2" s="1"/>
  <c r="A372" i="2" s="1"/>
  <c r="A373" i="2" s="1"/>
  <c r="A374" i="2" s="1"/>
  <c r="A375" i="2" s="1"/>
  <c r="A376" i="2" s="1"/>
  <c r="A377" i="2" s="1"/>
  <c r="A378" i="2" s="1"/>
  <c r="A379" i="2" s="1"/>
  <c r="A380" i="2" s="1"/>
  <c r="A385" i="2" s="1"/>
  <c r="A386" i="2" s="1"/>
  <c r="A387" i="2" s="1"/>
  <c r="A388" i="2" s="1"/>
  <c r="A389" i="2" s="1"/>
  <c r="A390" i="2" s="1"/>
  <c r="A391" i="2" s="1"/>
  <c r="A392" i="2" s="1"/>
  <c r="A393" i="2" s="1"/>
  <c r="A394" i="2" s="1"/>
  <c r="A395" i="2" s="1"/>
  <c r="A396" i="2" s="1"/>
  <c r="A397" i="2" s="1"/>
  <c r="A398" i="2" s="1"/>
  <c r="A399" i="2" s="1"/>
  <c r="A400" i="2" s="1"/>
  <c r="A401" i="2" s="1"/>
  <c r="A402" i="2" s="1"/>
  <c r="A404" i="2" s="1"/>
  <c r="A406" i="2" s="1"/>
  <c r="A409" i="2" s="1"/>
  <c r="A411" i="2" s="1"/>
  <c r="A412" i="2" s="1"/>
  <c r="A413" i="2" s="1"/>
  <c r="A414" i="2" s="1"/>
  <c r="A417" i="2" s="1"/>
  <c r="A418" i="2" s="1"/>
  <c r="A419" i="2" s="1"/>
  <c r="A421" i="2" s="1"/>
  <c r="A422" i="2" s="1"/>
  <c r="A425" i="2" s="1"/>
  <c r="A426" i="2" s="1"/>
  <c r="A427" i="2" s="1"/>
  <c r="A428" i="2" s="1"/>
  <c r="A429" i="2" s="1"/>
  <c r="A430" i="2" s="1"/>
  <c r="A431" i="2" s="1"/>
  <c r="A432" i="2" s="1"/>
  <c r="A439" i="2" s="1"/>
  <c r="A440" i="2" s="1"/>
  <c r="A441" i="2" s="1"/>
  <c r="A443" i="2" s="1"/>
  <c r="A444" i="2" s="1"/>
  <c r="A447" i="2" s="1"/>
  <c r="A454" i="2" s="1"/>
  <c r="A455" i="2" s="1"/>
  <c r="A456" i="2" s="1"/>
  <c r="A457" i="2" s="1"/>
  <c r="A465" i="2" s="1"/>
  <c r="A466" i="2" s="1"/>
  <c r="A467" i="2" s="1"/>
  <c r="A468" i="2" s="1"/>
  <c r="A469" i="2" s="1"/>
  <c r="A470" i="2" s="1"/>
  <c r="A471" i="2" s="1"/>
  <c r="A472" i="2" s="1"/>
  <c r="A473" i="2" s="1"/>
  <c r="A474" i="2" s="1"/>
  <c r="A477" i="2" s="1"/>
  <c r="A478" i="2" s="1"/>
  <c r="A479" i="2" s="1"/>
  <c r="A480" i="2" s="1"/>
  <c r="A481" i="2" s="1"/>
  <c r="A482" i="2" s="1"/>
  <c r="A483" i="2" s="1"/>
  <c r="A486" i="2" s="1"/>
  <c r="A487" i="2" s="1"/>
  <c r="A488" i="2" s="1"/>
  <c r="A489" i="2" s="1"/>
  <c r="A490" i="2" s="1"/>
  <c r="A495" i="2" s="1"/>
  <c r="A496" i="2" s="1"/>
  <c r="A497" i="2" s="1"/>
  <c r="A498" i="2" s="1"/>
  <c r="A499" i="2" s="1"/>
  <c r="A500" i="2" s="1"/>
  <c r="A509" i="2" s="1"/>
  <c r="A510" i="2" s="1"/>
  <c r="A511" i="2" s="1"/>
  <c r="A512" i="2" s="1"/>
  <c r="A513" i="2" s="1"/>
  <c r="A514" i="2" s="1"/>
  <c r="A515" i="2" s="1"/>
  <c r="A516" i="2" s="1"/>
  <c r="A517" i="2" s="1"/>
  <c r="A518" i="2" s="1"/>
  <c r="A519" i="2" s="1"/>
  <c r="A521" i="2" s="1"/>
  <c r="A527" i="2" s="1"/>
  <c r="A528" i="2" s="1"/>
  <c r="A529" i="2" s="1"/>
  <c r="A530" i="2" s="1"/>
  <c r="A531" i="2" s="1"/>
  <c r="A533" i="2" s="1"/>
  <c r="A534" i="2" s="1"/>
  <c r="A540" i="2" s="1"/>
  <c r="A543" i="2" s="1"/>
  <c r="A546" i="2" s="1"/>
  <c r="A553" i="2" s="1"/>
  <c r="A556" i="2" s="1"/>
  <c r="A557" i="2" s="1"/>
  <c r="A558" i="2" s="1"/>
  <c r="A559" i="2" s="1"/>
  <c r="A560" i="2" s="1"/>
  <c r="A561" i="2" s="1"/>
  <c r="A562" i="2" s="1"/>
  <c r="A563" i="2" s="1"/>
  <c r="A564" i="2" s="1"/>
  <c r="A565" i="2" s="1"/>
  <c r="A566" i="2" s="1"/>
  <c r="A567" i="2" s="1"/>
  <c r="A568" i="2" s="1"/>
  <c r="A569" i="2" s="1"/>
  <c r="A570" i="2" s="1"/>
  <c r="A571" i="2" s="1"/>
  <c r="A573" i="2" s="1"/>
  <c r="A578" i="2" s="1"/>
  <c r="A579" i="2" s="1"/>
  <c r="A580" i="2" s="1"/>
  <c r="A581" i="2" s="1"/>
  <c r="A582" i="2" s="1"/>
  <c r="A583" i="2" s="1"/>
  <c r="A584" i="2" s="1"/>
  <c r="A588" i="2" s="1"/>
  <c r="A589" i="2" s="1"/>
  <c r="A590" i="2" s="1"/>
  <c r="A591" i="2" s="1"/>
  <c r="A592" i="2" s="1"/>
  <c r="A593" i="2" s="1"/>
  <c r="A594" i="2" s="1"/>
  <c r="A595" i="2" s="1"/>
  <c r="A598" i="2" s="1"/>
  <c r="A599" i="2" s="1"/>
  <c r="A600" i="2" s="1"/>
  <c r="A601" i="2" s="1"/>
  <c r="A602" i="2" s="1"/>
  <c r="A603" i="2" s="1"/>
  <c r="A604" i="2" s="1"/>
  <c r="A605" i="2" s="1"/>
  <c r="A606" i="2" s="1"/>
  <c r="A607" i="2" s="1"/>
  <c r="A608" i="2" s="1"/>
  <c r="A609" i="2" s="1"/>
  <c r="A610" i="2" s="1"/>
  <c r="A611" i="2" s="1"/>
  <c r="A612" i="2" s="1"/>
  <c r="A613" i="2" s="1"/>
  <c r="A614" i="2" s="1"/>
  <c r="A615" i="2" s="1"/>
  <c r="A616" i="2" s="1"/>
  <c r="A617" i="2" s="1"/>
  <c r="A618" i="2" s="1"/>
  <c r="A619" i="2" s="1"/>
  <c r="A620" i="2" s="1"/>
  <c r="A621" i="2" s="1"/>
  <c r="A622" i="2" s="1"/>
  <c r="A623" i="2" s="1"/>
  <c r="A624" i="2" s="1"/>
  <c r="E190" i="1"/>
  <c r="C190" i="1" s="1"/>
  <c r="A142" i="1"/>
  <c r="A153" i="1" s="1"/>
  <c r="A162" i="1" s="1"/>
  <c r="A163" i="1" s="1"/>
  <c r="A175" i="1" s="1"/>
  <c r="A185" i="1" s="1"/>
  <c r="A186" i="1" s="1"/>
  <c r="A187" i="1" s="1"/>
  <c r="A188" i="1" s="1"/>
  <c r="A193" i="1" s="1"/>
  <c r="A194" i="1" s="1"/>
  <c r="A195" i="1" s="1"/>
  <c r="C45" i="2"/>
  <c r="AX121" i="2"/>
  <c r="AY78" i="2"/>
  <c r="AY75" i="2" s="1"/>
  <c r="AY45" i="2" s="1"/>
  <c r="AY44" i="2" s="1"/>
  <c r="AY655" i="2" s="1"/>
  <c r="C44" i="2"/>
  <c r="C655" i="2" s="1"/>
  <c r="E655" i="2"/>
  <c r="M103" i="2"/>
  <c r="AD33" i="1"/>
  <c r="AD32" i="1" s="1"/>
  <c r="AD293" i="1" s="1"/>
  <c r="F166" i="1"/>
  <c r="F32" i="1" s="1"/>
  <c r="F293" i="1" s="1"/>
  <c r="C191" i="1"/>
  <c r="C10" i="1"/>
  <c r="C34" i="1"/>
  <c r="E56" i="1"/>
  <c r="C57" i="1"/>
  <c r="C169" i="1"/>
  <c r="E167" i="1"/>
  <c r="A626" i="2" l="1"/>
  <c r="A627" i="2" s="1"/>
  <c r="A629" i="2" s="1"/>
  <c r="A632" i="2" s="1"/>
  <c r="A633" i="2" s="1"/>
  <c r="A634" i="2" s="1"/>
  <c r="A635" i="2" s="1"/>
  <c r="A636" i="2" s="1"/>
  <c r="A637" i="2" s="1"/>
  <c r="A638" i="2" s="1"/>
  <c r="A639" i="2" s="1"/>
  <c r="A640" i="2" s="1"/>
  <c r="A641" i="2" s="1"/>
  <c r="A642" i="2" s="1"/>
  <c r="A643" i="2" s="1"/>
  <c r="A644" i="2" s="1"/>
  <c r="A645" i="2" s="1"/>
  <c r="A646" i="2" s="1"/>
  <c r="A647" i="2" s="1"/>
  <c r="A648" i="2" s="1"/>
  <c r="A649" i="2" s="1"/>
  <c r="A650" i="2" s="1"/>
  <c r="A652" i="2" s="1"/>
  <c r="A196" i="1"/>
  <c r="A197" i="1" s="1"/>
  <c r="A198" i="1" s="1"/>
  <c r="A201" i="1" s="1"/>
  <c r="A202" i="1" s="1"/>
  <c r="A203" i="1" s="1"/>
  <c r="A204" i="1" s="1"/>
  <c r="A205" i="1" s="1"/>
  <c r="A206" i="1" s="1"/>
  <c r="A207" i="1" s="1"/>
  <c r="A214" i="1" s="1"/>
  <c r="A216"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W121" i="2"/>
  <c r="AX78" i="2"/>
  <c r="AX75" i="2" s="1"/>
  <c r="AX45" i="2" s="1"/>
  <c r="AX44" i="2" s="1"/>
  <c r="AX655" i="2" s="1"/>
  <c r="L103" i="2"/>
  <c r="U33" i="1"/>
  <c r="E166" i="1"/>
  <c r="C166" i="1" s="1"/>
  <c r="C167" i="1"/>
  <c r="C56" i="1"/>
  <c r="E39" i="1"/>
  <c r="U32" i="1"/>
  <c r="U293" i="1" s="1"/>
  <c r="AV121" i="2" l="1"/>
  <c r="AW78" i="2"/>
  <c r="AW75" i="2" s="1"/>
  <c r="AW45" i="2" s="1"/>
  <c r="AW44" i="2" s="1"/>
  <c r="AW655" i="2" s="1"/>
  <c r="K103" i="2"/>
  <c r="C39" i="1"/>
  <c r="E33" i="1"/>
  <c r="AU121" i="2" l="1"/>
  <c r="AV78" i="2"/>
  <c r="AV75" i="2" s="1"/>
  <c r="AV45" i="2" s="1"/>
  <c r="AV44" i="2" s="1"/>
  <c r="AV655" i="2" s="1"/>
  <c r="J103" i="2"/>
  <c r="E32" i="1"/>
  <c r="E293" i="1" s="1"/>
  <c r="C33" i="1"/>
  <c r="AT121" i="2" l="1"/>
  <c r="AU78" i="2"/>
  <c r="AU75" i="2" s="1"/>
  <c r="AU45" i="2" s="1"/>
  <c r="AU44" i="2" s="1"/>
  <c r="AU655" i="2" s="1"/>
  <c r="I103" i="2"/>
  <c r="C32" i="1"/>
  <c r="C293" i="1" s="1"/>
  <c r="AS121" i="2" l="1"/>
  <c r="AT78" i="2"/>
  <c r="AT75" i="2" s="1"/>
  <c r="AT45" i="2" s="1"/>
  <c r="AT44" i="2" s="1"/>
  <c r="AT655" i="2" s="1"/>
  <c r="H103" i="2"/>
  <c r="G103" i="2" l="1"/>
  <c r="AR121" i="2"/>
  <c r="AS78" i="2"/>
  <c r="AS75" i="2" s="1"/>
  <c r="AS45" i="2" s="1"/>
  <c r="AS44" i="2" s="1"/>
  <c r="AS655" i="2" s="1"/>
  <c r="AQ121" i="2" l="1"/>
  <c r="AR78" i="2"/>
  <c r="AR75" i="2" s="1"/>
  <c r="AR45" i="2" s="1"/>
  <c r="AR44" i="2" s="1"/>
  <c r="AR655" i="2" s="1"/>
  <c r="F103" i="2"/>
  <c r="F78" i="2" s="1"/>
  <c r="F75" i="2" s="1"/>
  <c r="F45" i="2" s="1"/>
  <c r="F44" i="2" s="1"/>
  <c r="F655" i="2" s="1"/>
  <c r="AP121" i="2" l="1"/>
  <c r="AQ78" i="2"/>
  <c r="AQ75" i="2" s="1"/>
  <c r="AQ45" i="2" s="1"/>
  <c r="AQ44" i="2" s="1"/>
  <c r="AQ655" i="2" s="1"/>
  <c r="AP78" i="2" l="1"/>
  <c r="AP75" i="2" s="1"/>
  <c r="AP45" i="2" s="1"/>
  <c r="AP44" i="2" s="1"/>
  <c r="AP655" i="2" s="1"/>
  <c r="AO121" i="2"/>
  <c r="AN121" i="2" l="1"/>
  <c r="AO78" i="2"/>
  <c r="AO75" i="2" s="1"/>
  <c r="AO45" i="2" s="1"/>
  <c r="AO44" i="2" s="1"/>
  <c r="AO655" i="2" s="1"/>
  <c r="AM121" i="2" l="1"/>
  <c r="AN78" i="2"/>
  <c r="AN75" i="2" s="1"/>
  <c r="AN45" i="2" s="1"/>
  <c r="AN44" i="2" s="1"/>
  <c r="AN655" i="2" s="1"/>
  <c r="AL121" i="2" l="1"/>
  <c r="AM78" i="2"/>
  <c r="AM75" i="2" s="1"/>
  <c r="AM45" i="2" s="1"/>
  <c r="AM44" i="2" s="1"/>
  <c r="AM655" i="2" s="1"/>
  <c r="AK121" i="2" l="1"/>
  <c r="AL78" i="2"/>
  <c r="AL75" i="2" s="1"/>
  <c r="AL45" i="2" s="1"/>
  <c r="AL44" i="2" s="1"/>
  <c r="AL655" i="2" s="1"/>
  <c r="AJ121" i="2" l="1"/>
  <c r="AK78" i="2"/>
  <c r="AK75" i="2" s="1"/>
  <c r="AK45" i="2" s="1"/>
  <c r="AK44" i="2" s="1"/>
  <c r="AK655" i="2" s="1"/>
  <c r="AI121" i="2" l="1"/>
  <c r="AJ78" i="2"/>
  <c r="AJ75" i="2" s="1"/>
  <c r="AJ45" i="2" s="1"/>
  <c r="AJ44" i="2" s="1"/>
  <c r="AJ655" i="2" s="1"/>
  <c r="AH121" i="2" l="1"/>
  <c r="AI78" i="2"/>
  <c r="AI75" i="2" s="1"/>
  <c r="AI45" i="2" s="1"/>
  <c r="AI44" i="2" s="1"/>
  <c r="AI655" i="2" s="1"/>
  <c r="AH78" i="2" l="1"/>
  <c r="AH75" i="2" s="1"/>
  <c r="AH45" i="2" s="1"/>
  <c r="AH44" i="2" s="1"/>
  <c r="AH655" i="2" s="1"/>
  <c r="AG121" i="2"/>
  <c r="AF121" i="2" l="1"/>
  <c r="AG78" i="2"/>
  <c r="AG75" i="2" s="1"/>
  <c r="AG45" i="2" s="1"/>
  <c r="AG44" i="2" s="1"/>
  <c r="AG655" i="2" s="1"/>
  <c r="AE121" i="2" l="1"/>
  <c r="AF78" i="2"/>
  <c r="AF75" i="2" s="1"/>
  <c r="AF45" i="2" s="1"/>
  <c r="AF44" i="2" s="1"/>
  <c r="AF655" i="2" s="1"/>
  <c r="AD121" i="2" l="1"/>
  <c r="AE78" i="2"/>
  <c r="AE75" i="2" s="1"/>
  <c r="AE45" i="2" s="1"/>
  <c r="AE44" i="2" s="1"/>
  <c r="AE655" i="2" s="1"/>
  <c r="AC121" i="2" l="1"/>
  <c r="AD78" i="2"/>
  <c r="AD75" i="2" s="1"/>
  <c r="AD45" i="2" s="1"/>
  <c r="AD44" i="2" s="1"/>
  <c r="AD655" i="2" s="1"/>
  <c r="AB121" i="2" l="1"/>
  <c r="AC78" i="2"/>
  <c r="AC75" i="2" s="1"/>
  <c r="AC45" i="2" s="1"/>
  <c r="AC44" i="2" s="1"/>
  <c r="AC655" i="2" s="1"/>
  <c r="AA121" i="2" l="1"/>
  <c r="AB78" i="2"/>
  <c r="AB75" i="2" s="1"/>
  <c r="AB45" i="2" s="1"/>
  <c r="AB44" i="2" s="1"/>
  <c r="AB655" i="2" s="1"/>
  <c r="Z121" i="2" l="1"/>
  <c r="AA78" i="2"/>
  <c r="AA75" i="2" s="1"/>
  <c r="AA45" i="2" s="1"/>
  <c r="AA44" i="2" s="1"/>
  <c r="AA655" i="2" s="1"/>
  <c r="Y121" i="2" l="1"/>
  <c r="Z78" i="2"/>
  <c r="Z75" i="2" s="1"/>
  <c r="Z45" i="2" s="1"/>
  <c r="Z44" i="2" s="1"/>
  <c r="Z655" i="2" s="1"/>
  <c r="X121" i="2" l="1"/>
  <c r="Y78" i="2"/>
  <c r="Y75" i="2" s="1"/>
  <c r="Y45" i="2" s="1"/>
  <c r="Y44" i="2" s="1"/>
  <c r="Y655" i="2" s="1"/>
  <c r="W121" i="2" l="1"/>
  <c r="X78" i="2"/>
  <c r="X75" i="2" s="1"/>
  <c r="X45" i="2" s="1"/>
  <c r="X44" i="2" s="1"/>
  <c r="X655" i="2" s="1"/>
  <c r="V121" i="2" l="1"/>
  <c r="W78" i="2"/>
  <c r="W75" i="2" s="1"/>
  <c r="W45" i="2" s="1"/>
  <c r="W44" i="2" s="1"/>
  <c r="W655" i="2" s="1"/>
  <c r="U121" i="2" l="1"/>
  <c r="T121" i="2" s="1"/>
  <c r="V78" i="2"/>
  <c r="U78" i="2" l="1"/>
  <c r="V75" i="2"/>
  <c r="S121" i="2"/>
  <c r="T78" i="2"/>
  <c r="T75" i="2" s="1"/>
  <c r="T45" i="2" s="1"/>
  <c r="T44" i="2" s="1"/>
  <c r="T655" i="2" s="1"/>
  <c r="R121" i="2" l="1"/>
  <c r="S78" i="2"/>
  <c r="S75" i="2" s="1"/>
  <c r="S45" i="2" s="1"/>
  <c r="S44" i="2" s="1"/>
  <c r="S655" i="2" s="1"/>
  <c r="U75" i="2"/>
  <c r="V45" i="2"/>
  <c r="U45" i="2" l="1"/>
  <c r="V44" i="2"/>
  <c r="Q121" i="2"/>
  <c r="R78" i="2"/>
  <c r="R75" i="2" s="1"/>
  <c r="R45" i="2" s="1"/>
  <c r="R44" i="2" s="1"/>
  <c r="R655" i="2" s="1"/>
  <c r="P121" i="2" l="1"/>
  <c r="Q78" i="2"/>
  <c r="Q75" i="2" s="1"/>
  <c r="Q45" i="2" s="1"/>
  <c r="Q44" i="2" s="1"/>
  <c r="Q655" i="2" s="1"/>
  <c r="U44" i="2"/>
  <c r="U655" i="2" s="1"/>
  <c r="V655" i="2"/>
  <c r="O121" i="2" l="1"/>
  <c r="P78" i="2"/>
  <c r="P75" i="2" s="1"/>
  <c r="P45" i="2" s="1"/>
  <c r="P44" i="2" s="1"/>
  <c r="P655" i="2" s="1"/>
  <c r="N121" i="2" l="1"/>
  <c r="O78" i="2"/>
  <c r="O75" i="2" s="1"/>
  <c r="O45" i="2" s="1"/>
  <c r="O44" i="2" s="1"/>
  <c r="O655" i="2" s="1"/>
  <c r="M121" i="2" l="1"/>
  <c r="N78" i="2"/>
  <c r="N75" i="2" s="1"/>
  <c r="N45" i="2" s="1"/>
  <c r="N44" i="2" s="1"/>
  <c r="N655" i="2" s="1"/>
  <c r="L121" i="2" l="1"/>
  <c r="M78" i="2"/>
  <c r="M75" i="2" s="1"/>
  <c r="M45" i="2" s="1"/>
  <c r="M44" i="2" s="1"/>
  <c r="M655" i="2" s="1"/>
  <c r="K121" i="2" l="1"/>
  <c r="L78" i="2"/>
  <c r="L75" i="2" s="1"/>
  <c r="L45" i="2" s="1"/>
  <c r="L44" i="2" s="1"/>
  <c r="L655" i="2" s="1"/>
  <c r="J121" i="2" l="1"/>
  <c r="K78" i="2"/>
  <c r="K75" i="2" s="1"/>
  <c r="K45" i="2" s="1"/>
  <c r="K44" i="2" s="1"/>
  <c r="K655" i="2" s="1"/>
  <c r="I121" i="2" l="1"/>
  <c r="J78" i="2"/>
  <c r="J75" i="2" s="1"/>
  <c r="J45" i="2" s="1"/>
  <c r="J44" i="2" s="1"/>
  <c r="J655" i="2" s="1"/>
  <c r="H121" i="2" l="1"/>
  <c r="I78" i="2"/>
  <c r="I75" i="2" s="1"/>
  <c r="I45" i="2" s="1"/>
  <c r="I44" i="2" s="1"/>
  <c r="I655" i="2" s="1"/>
  <c r="G121" i="2" l="1"/>
  <c r="G78" i="2" s="1"/>
  <c r="G75" i="2" s="1"/>
  <c r="G45" i="2" s="1"/>
  <c r="G44" i="2" s="1"/>
  <c r="G655" i="2" s="1"/>
  <c r="H78" i="2"/>
  <c r="H75" i="2" s="1"/>
  <c r="H45" i="2" s="1"/>
  <c r="H44" i="2" s="1"/>
  <c r="H655" i="2" s="1"/>
</calcChain>
</file>

<file path=xl/sharedStrings.xml><?xml version="1.0" encoding="utf-8"?>
<sst xmlns="http://schemas.openxmlformats.org/spreadsheetml/2006/main" count="5679" uniqueCount="1178">
  <si>
    <t>Biểu 10/CH</t>
  </si>
  <si>
    <t>DANH MỤC CÔNG TRÌNH, DỰ ÁN ĐIỀU CHỈNH QUY  HOẠCH SỬ DỤNG ĐẤT ĐẾN NĂM 2030</t>
  </si>
  <si>
    <t>CỦA HUYỆN KON RẪY</t>
  </si>
  <si>
    <t>Đơn vị tính: ha</t>
  </si>
  <si>
    <t>STT</t>
  </si>
  <si>
    <t>Tên công trình, dự án</t>
  </si>
  <si>
    <t>Diện tích quy hoạch</t>
  </si>
  <si>
    <t>Diện tích hiện trạng</t>
  </si>
  <si>
    <t>Diện tích tăng thêm</t>
  </si>
  <si>
    <t>Sử dụng từ các loại đất</t>
  </si>
  <si>
    <t>Kỳ quy hoạch</t>
  </si>
  <si>
    <t>Địa điểm (đến cấp xã)</t>
  </si>
  <si>
    <t xml:space="preserve">Vị trí trên bản đồ </t>
  </si>
  <si>
    <t>Mã QH</t>
  </si>
  <si>
    <t xml:space="preserve">Căn cứ pháp lý </t>
  </si>
  <si>
    <t>Ghi Chú</t>
  </si>
  <si>
    <t>Đánh giá</t>
  </si>
  <si>
    <t>Loại đất hiện trạng</t>
  </si>
  <si>
    <t>Năm kế hoạch</t>
  </si>
  <si>
    <t>Nội dung, Căn cứ Điều chỉnh, Bổ sung</t>
  </si>
  <si>
    <t>Tên theo QH sử dụng đất thời 2021-2030</t>
  </si>
  <si>
    <t>Đất nông nghiệp</t>
  </si>
  <si>
    <t>Đất phi nông nghiệp</t>
  </si>
  <si>
    <t>Đất chưa sử dụng</t>
  </si>
  <si>
    <t>Đất trồng lúa</t>
  </si>
  <si>
    <t>Đất trồng cây hàng năm khác</t>
  </si>
  <si>
    <t>Đất trồng cây lâu năm</t>
  </si>
  <si>
    <t>Đất lâm nghiệp</t>
  </si>
  <si>
    <t>Đất nuôi trồng thủy sản</t>
  </si>
  <si>
    <t>Đất làm muối</t>
  </si>
  <si>
    <t>Đất nông nghiệp khác</t>
  </si>
  <si>
    <t>Đất quốc phòng</t>
  </si>
  <si>
    <t>Đất an ninh</t>
  </si>
  <si>
    <t>Đất khu công nghiệp</t>
  </si>
  <si>
    <t>Đất cụm công nghiệp</t>
  </si>
  <si>
    <t>Đất thương mại dịch vụ</t>
  </si>
  <si>
    <t>Đất cơ sở sản xuất phi nông nghiệp</t>
  </si>
  <si>
    <t>Đất sử dụng cho hoạt động khoáng sản</t>
  </si>
  <si>
    <t>Đất sản xuất vật liệu xây dựng, làm đồ gốm</t>
  </si>
  <si>
    <t>Tổng</t>
  </si>
  <si>
    <t>Đất phát triển hạ tầng cấp huyện, cấp xã</t>
  </si>
  <si>
    <t xml:space="preserve">Đất danh lam thắng cảnh </t>
  </si>
  <si>
    <t>Đất sinh hoạt cộng đồng</t>
  </si>
  <si>
    <t>Đất khu vui chơi, giải trí công cộng</t>
  </si>
  <si>
    <t>Đất ở tại nông thôn</t>
  </si>
  <si>
    <t>Đất ở tại đô thị</t>
  </si>
  <si>
    <t>Đất xây dựng trụ sở cơ quan</t>
  </si>
  <si>
    <t>Đất xây dựng trụ của tổ chức SN</t>
  </si>
  <si>
    <t>Đất xây dựng cơ sở ngoại giao</t>
  </si>
  <si>
    <t>Đất cơ sở tín ngưỡng</t>
  </si>
  <si>
    <t>Đất sông, ngòi, kênh, rạch, suối</t>
  </si>
  <si>
    <t>Đất có mặt nước chuyên dùng</t>
  </si>
  <si>
    <t>Đất phi nông nghiệp khác</t>
  </si>
  <si>
    <t>Đất bằng chưa sử dụng</t>
  </si>
  <si>
    <t>Đất đồi núi chưa sử dụng</t>
  </si>
  <si>
    <t>Núi đá không có rừng cây</t>
  </si>
  <si>
    <t>Đất chuyên trồng lúa nước</t>
  </si>
  <si>
    <t>Đất trồng lúa nước còn lại</t>
  </si>
  <si>
    <t>Đất trồng lúa nương</t>
  </si>
  <si>
    <t>Đất rừng phòng hộ</t>
  </si>
  <si>
    <t>Đất rừng đặc dụng</t>
  </si>
  <si>
    <t>Đất rừng sản xuất</t>
  </si>
  <si>
    <r>
      <rPr>
        <b/>
        <i/>
        <sz val="14"/>
        <rFont val="Times New Roman"/>
        <family val="1"/>
      </rPr>
      <t>Trong  đó:  đất  có  rừng  sản  xuất  là  rừng  tự
nhiên</t>
    </r>
  </si>
  <si>
    <t xml:space="preserve"> Đất giao thông</t>
  </si>
  <si>
    <t xml:space="preserve"> Đất thuỷ lợi</t>
  </si>
  <si>
    <t xml:space="preserve"> Đất cơ sở văn hóa</t>
  </si>
  <si>
    <t xml:space="preserve"> Đất cơ sở y tế</t>
  </si>
  <si>
    <t xml:space="preserve"> Đất cơ sở giáo dục - đào tạo</t>
  </si>
  <si>
    <t xml:space="preserve"> Đất cơ sở thể dục - thể thao</t>
  </si>
  <si>
    <t xml:space="preserve"> Đất công trình năng lượng</t>
  </si>
  <si>
    <t xml:space="preserve"> Đất công trình bưu chính VT</t>
  </si>
  <si>
    <t>Đất xây dựng kho dự trữ quốc gia</t>
  </si>
  <si>
    <t>Đất có di tích lịch sử văn hóa</t>
  </si>
  <si>
    <t>Đất bãi thải, xử lý chất thải</t>
  </si>
  <si>
    <t>Đất cơ sở tôn giáo</t>
  </si>
  <si>
    <t>Đất làm nghĩa trang, nghĩa địa, nhà tang lễ, nhà hỏa táng</t>
  </si>
  <si>
    <t xml:space="preserve"> Đất cơ sở nghiên cứu khoa học</t>
  </si>
  <si>
    <t xml:space="preserve"> Đất cơ sở dịch vụ về xã hội</t>
  </si>
  <si>
    <t xml:space="preserve"> Đất chợ</t>
  </si>
  <si>
    <t>Công trình, dự án trong kế hoạch sử dụng đất cấp tỉnh</t>
  </si>
  <si>
    <t>1.1</t>
  </si>
  <si>
    <t>Công trình, dự án mục đích quốc phòng, an ninh</t>
  </si>
  <si>
    <t>1.1.1</t>
  </si>
  <si>
    <t>Công trình, dự án mục đích quốc phòng</t>
  </si>
  <si>
    <t>a</t>
  </si>
  <si>
    <t>Công trình điều chỉnh chuyển tiếp</t>
  </si>
  <si>
    <t>Xây mới Trụ sở làm việc Ban chỉ huy quân sự xã Đăk Kôi</t>
  </si>
  <si>
    <t>Xã Đăk Kôi</t>
  </si>
  <si>
    <t>CQP</t>
  </si>
  <si>
    <t>Nghị quyết số 11/NQ-HĐND ngày 09/5/2023 của HĐND huyện về việc phân bổ chi tiết vốn đầu tư phát triển (đợt 2)</t>
  </si>
  <si>
    <t>CLN</t>
  </si>
  <si>
    <t>Nhà làm việc ban chỉ huy quân sự Xã Đăk Kôi (ĐQH5)</t>
  </si>
  <si>
    <t>7-DK</t>
  </si>
  <si>
    <t>Thao trường huấn luyện cấp Xã Đăk Kôi (ĐQH17)</t>
  </si>
  <si>
    <t>Công văn 45/BCH-TM ngày 17/1/2022 của ban chỉ huy quân sự tỉnh Kon Tum</t>
  </si>
  <si>
    <t>HNK</t>
  </si>
  <si>
    <t>2022,2023,2024</t>
  </si>
  <si>
    <t>26-DK</t>
  </si>
  <si>
    <t>Xây mới Trụ sở làm việc Ban chỉ huy quân sự xã Đăk Pne</t>
  </si>
  <si>
    <t>Xã Đăk Pne</t>
  </si>
  <si>
    <t>Nghị quyết số 55/NQ-HĐND ngày 19/12/2023 của HĐND huyện phe duyệt Kế hoạch thực hiện các Chương trình Mục tiêu quốc gia năm 2024 trên địa bàn huyện</t>
  </si>
  <si>
    <t>DCS</t>
  </si>
  <si>
    <t>Nhà làm việc ban chỉ huy quân sự Xã Đăk Pne (ĐQH9)</t>
  </si>
  <si>
    <t>33-DPN</t>
  </si>
  <si>
    <t>Khu sơ tán ban chỉ huy quân sự huyện Kon Rẫy</t>
  </si>
  <si>
    <t>Xã Đăk Ruồng</t>
  </si>
  <si>
    <t>Quyết định số 135/QĐ-UBND ngày 22/3/2022 của UBND tỉnh phê duyệt quy hoạch sử dụng đất thời kỳ 2021-2030 huyện Kon Rẫy</t>
  </si>
  <si>
    <t>HNK, RSX</t>
  </si>
  <si>
    <t>24-DR</t>
  </si>
  <si>
    <t>Nhà làm việc ban chỉ huy quân sự Xã Đăk Ruồng (ĐQH7)</t>
  </si>
  <si>
    <t>25-DR</t>
  </si>
  <si>
    <t>TB, TTHL Ban CHQS huyện</t>
  </si>
  <si>
    <t>Xã Đăk Tơ Lung</t>
  </si>
  <si>
    <t>Quyết định 1133/QĐ- QK ngày 16/7/2022 của Quân Khu 5; Quyết định số 2701/QĐ-BTL ngày 26/11/2015 của Quân khu 5</t>
  </si>
  <si>
    <t>LUA, HNK, CLN, RSX, SON</t>
  </si>
  <si>
    <t>2022, 2023, 2024 (10 ha, ko có RSX)</t>
  </si>
  <si>
    <t>Điều chỉnh tên, diện tích (127 ha) theo Báo cáo số 2857/BC-BCH ngày 29/8/2024 của BCH quân sự tỉnh</t>
  </si>
  <si>
    <t>Thao trường Ban chỉ huy quân sự huyện Kon Rẫy (ĐQH1)</t>
  </si>
  <si>
    <t>16-DTLu</t>
  </si>
  <si>
    <t>Xây mới Trụ sở làm việc Ban chỉ huy quân sự xã Đăk Tơ Lung</t>
  </si>
  <si>
    <t>Nhà làm việc ban chỉ huy quân sự xã Đăk Tơ Lung (ĐQH6)</t>
  </si>
  <si>
    <t>23-DTLu</t>
  </si>
  <si>
    <t xml:space="preserve"> Kho vũ khí đạn/Bộ CHQS tỉnh Kon Tum</t>
  </si>
  <si>
    <t>Xã Đăk Tờ Re</t>
  </si>
  <si>
    <t xml:space="preserve">Công văn 45/BCH-TM ngày 17/1/2022 của ban chỉ huy quân sự tỉnh Kon Tum; quyết định số 607/QĐ-QK ngày 27/4/2022 của Quân khu 5;  Quyết định số 1756/QĐ-TTg ngày 21/12/2023 của Thủ tướng Chính phủ </t>
  </si>
  <si>
    <t>HNK,CLN,RSX</t>
  </si>
  <si>
    <t>Điều chỉnh tên theo Báo cáo số 2857/BC-BCH ngày 29/8/2024 của BCH quân sự tỉnh</t>
  </si>
  <si>
    <t>Kho Vũ khí đạn tỉnh (ĐQH3)</t>
  </si>
  <si>
    <t>24-DTR</t>
  </si>
  <si>
    <t>Căn cứ chiến đấu mô phỏng tỉnh Kon Tum</t>
  </si>
  <si>
    <t>Công văn 45/BCH-TM ngày 17/1/2022 của ban chỉ huy quân sự tỉnh Kon Tum; quyết định số 266/QĐ-QK ngày 22/02/2022 của Quân khu 5; Quyết định số 1756/QĐ-TTg ngày 21/12/2023 của Thủ tướng Chính phủ</t>
  </si>
  <si>
    <t>HNK, CLN</t>
  </si>
  <si>
    <t>Điều chỉnh tên  theo Báo cáo số 2857/BC-BCH ngày 29/8/2024 của BCH quân sự tỉnh</t>
  </si>
  <si>
    <t>Khu Mô phỏng chiến đấu (ĐQH4)</t>
  </si>
  <si>
    <t>25-DTR</t>
  </si>
  <si>
    <t>Xây mới Trụ sở làm việc Ban chỉ huy quân sự xã Đăk Tờ Re</t>
  </si>
  <si>
    <t>TSC</t>
  </si>
  <si>
    <t>Nhà làm việc ban chỉ huy quân sự Xã Đăk Tờ Re (ĐQH8)</t>
  </si>
  <si>
    <t>40-DTR</t>
  </si>
  <si>
    <t>Thao trường huấn luyện cấp Xã Đăk Tờ Re (ĐQH13)</t>
  </si>
  <si>
    <t>100-DTR</t>
  </si>
  <si>
    <t>Xây mới Trụ sở làm việc Ban chỉ huy quân sự xã Tân Lập</t>
  </si>
  <si>
    <t>Xã Tân Lập</t>
  </si>
  <si>
    <t>Nhà làm việc ban chỉ huy quân sự xã Tân Lập (ĐQH11)</t>
  </si>
  <si>
    <t>33-TL</t>
  </si>
  <si>
    <t>Thao trường huấn luyện cấp xã Tân Lập (ĐQH16)</t>
  </si>
  <si>
    <t>26-TL</t>
  </si>
  <si>
    <t>b</t>
  </si>
  <si>
    <t>Công trình bổ sung mới có CSPL</t>
  </si>
  <si>
    <t>Quy hoạch căn cứ chiến đấu</t>
  </si>
  <si>
    <t>Công văn số 672/BCH-TM ngày 22/10/2024 của BCHQS huyện rà soát, lập điều chỉnh quy hoạch sử dụng đất đến năm 2030 và kế hoạch sử dụng đất năm đầu</t>
  </si>
  <si>
    <t>RSX;RPH</t>
  </si>
  <si>
    <t>c</t>
  </si>
  <si>
    <t>Công trình bổ sung mới thiếu CSPL</t>
  </si>
  <si>
    <t>1.1.2</t>
  </si>
  <si>
    <t>Công trình, dự án mục đích, an ninh</t>
  </si>
  <si>
    <t>Trụ sở Công an Xã Đăk Pne</t>
  </si>
  <si>
    <t>CAN</t>
  </si>
  <si>
    <t>Quyết định số 135/QĐ-UBND ngày 22/3/2022 của UBND tỉnh, NQ số 24/NQ-HĐND ngày 14/07/2023</t>
  </si>
  <si>
    <t>32-DPN</t>
  </si>
  <si>
    <t>Trụ sở Công an Tân Lập</t>
  </si>
  <si>
    <t>Trụ sở công an Xã Đăk Kôi</t>
  </si>
  <si>
    <t>2-DK</t>
  </si>
  <si>
    <t>Trụ sở Công an xã Đăk Tơ Lung</t>
  </si>
  <si>
    <t>24-DTLu</t>
  </si>
  <si>
    <t>Trụ sở Công an Xã Đăk Ruồng</t>
  </si>
  <si>
    <t xml:space="preserve">Nghị quyết 37/NQ-HĐND ngày 13/7/2023 của HĐND tỉnh; Công văn 2666/CAT-PH10 ngày 10/8/2023 của công an tỉnh về việc đăng ký danh mục công trình năm 2024; </t>
  </si>
  <si>
    <t>26-DR</t>
  </si>
  <si>
    <t>Trụ sở Công an Xã Đăk Tờ Re</t>
  </si>
  <si>
    <t>48-DTR</t>
  </si>
  <si>
    <t xml:space="preserve">QH Trụ sở đội cảnh sát PCCC và CHCN
</t>
  </si>
  <si>
    <t>2020-2030</t>
  </si>
  <si>
    <t>Xã Đắk Ruồng</t>
  </si>
  <si>
    <t xml:space="preserve">Mở rộng trụ sở công an huyện Kon Rẫy
</t>
  </si>
  <si>
    <t>1.2</t>
  </si>
  <si>
    <t>Công  trình,  dự  án  để  phát  triển kinh tế - xã hội vì lợi ích quốc gia, công cộng</t>
  </si>
  <si>
    <t>1.2.1</t>
  </si>
  <si>
    <t>Công trình,  dự án quan trọng  quốc gia  do  Quốc  hội  quyết  định  chủ trương đầu tư mà phải thu hồi đất</t>
  </si>
  <si>
    <t>1.2.2</t>
  </si>
  <si>
    <t>Công trình, dự án do Thủ tướng Chính phủ chấp thuận, quyết định đầu tư mà phải thu hồi đất</t>
  </si>
  <si>
    <t>Các công trình, dự án còn lại</t>
  </si>
  <si>
    <t>2.1</t>
  </si>
  <si>
    <t>Công trình, dự án do Hội đồng nhân dân cấp tỉnh chấp thuận mà phải thu hồi đất</t>
  </si>
  <si>
    <t>2.1.1</t>
  </si>
  <si>
    <t>2.1.1.1</t>
  </si>
  <si>
    <t>2.1.1.2</t>
  </si>
  <si>
    <t>Dự án sản xuất nông nghiệp ứng dụng công nghệ cao, Thôn 10,11</t>
  </si>
  <si>
    <t>HNK; CLN</t>
  </si>
  <si>
    <t>trang 854 báo tổng hợp Quy hoạch tỉnh tại Quyết định số 1756/QĐ-TTg ngày 21/12/2023 của Thủ tướng Chính phủ; Quyết định số 135/QĐ-UBND ngày 22/3/2022 của UBND tỉnh phê duyệt quy hoạch sử dụng đất thời kỳ 2021-2030 huyện Kon Rẫy</t>
  </si>
  <si>
    <t>Điều chỉnh tên</t>
  </si>
  <si>
    <t>Dự án sản xuất nông nghiệp ứng dụng công nghệ cao</t>
  </si>
  <si>
    <t>55-DR</t>
  </si>
  <si>
    <t xml:space="preserve">Khu Nông nghiệp và Dược liệu công nghệ cao 
</t>
  </si>
  <si>
    <t>56-DR</t>
  </si>
  <si>
    <t>Điều chỉnh diện tích (50ha)</t>
  </si>
  <si>
    <t>34-TL</t>
  </si>
  <si>
    <t xml:space="preserve">Dự án sản xuất nông nghiệp chất lượng cao </t>
  </si>
  <si>
    <t>Dự án sản xuất nông nghiệp ứng dụng công nghệ cao, Tiểu khu 523</t>
  </si>
  <si>
    <t>TT Đăk Rve</t>
  </si>
  <si>
    <t>31-TT</t>
  </si>
  <si>
    <t>Dự án trồng cây dược liệu, trái cây, macca kết hợp du lịch huyện Kon Rẫy</t>
  </si>
  <si>
    <t>RSX</t>
  </si>
  <si>
    <t>HNK, DCS</t>
  </si>
  <si>
    <t>2-DPN</t>
  </si>
  <si>
    <t>Nông nghiệp tổng hợp kết hợp với hệ thống điện mặt trời áp mái; tại thôn 9, Xã Đăk Ruồng (công ty TNHH Bảo Linh)</t>
  </si>
  <si>
    <t>NKH</t>
  </si>
  <si>
    <t>Đất nông nghiệp khác để thực hiện các dự án nông nghiệp Ứng dụng công nghệ cao, sản xuất nông nghiệp tập trung</t>
  </si>
  <si>
    <t>Đổi mã PNK sang NKH</t>
  </si>
  <si>
    <t>Đất phi nông nghiệp khác để thực hiện các dự án nông nghiệp Ứng dụng công nghệ cao, sản xuất nông nghiệp tập trung</t>
  </si>
  <si>
    <t>Ktra lại</t>
  </si>
  <si>
    <t>Xã Đăk PNe</t>
  </si>
  <si>
    <t>Quy hoạch khu chăn nuôi tập trung</t>
  </si>
  <si>
    <t>CNT</t>
  </si>
  <si>
    <t>HNK, CLN, DCS</t>
  </si>
  <si>
    <t>Đổi mã loại đất từ NKH sang CNT</t>
  </si>
  <si>
    <t>Khu chăn nuôi gia công tập trung công nghệ cao (Thôn 8)</t>
  </si>
  <si>
    <t>Khu chăn nuôi heo gia công tập trung công nghệ cao</t>
  </si>
  <si>
    <t>Khu chăn nuôi  gia công tập trung công nghệ cao</t>
  </si>
  <si>
    <t>Dự án trang trại trồng trọt và chăn nuôi theo mô hình công nghệ cao tại thôn Kon Rơ Pen (thôn 5), Xã Đăk Tờ Re</t>
  </si>
  <si>
    <t>Trang trại chăn nuôi heo có ứng dụng công nghệ cao Tân Lập (HTX Tân Lập)</t>
  </si>
  <si>
    <t>Xã Tân lập</t>
  </si>
  <si>
    <t>Quyết định số 1137/QĐ-UBND ngày 03/12/2021 của UBND tỉnh; Nghị quyết số 47/NQ-HĐND ngày 16/12/2022 của HĐND huyện Kon Rẫy bổ sung, điều chỉnh danh mục công trình dự án vào quy hoạch sử dụng đất thời kỳ 2021-2030 huyện Kon Rẫy</t>
  </si>
  <si>
    <t>HNK;CLN</t>
  </si>
  <si>
    <t>Dự án trang trại chăn nuôi công nghệ khép kín Tân Lập ( Công ty TNHH Bafarm)</t>
  </si>
  <si>
    <t>Công văn số 755/UBND -TH ngày 07/7/2022 của UBND huyện; Công văn số 2439/SKHDT-DN ngày 17/8/2022 của Sở Kế hoạch và đầu tư; Nghị quyết số 47/NQ-HĐND ngày 16/12/2022 của HĐND huyện Kon Rẫy bổ sung, điều chỉnh danh mục công trình dự án vào quy hoạch sử dụng đất thời kỳ 2021-2030 huyện Kon Rẫy</t>
  </si>
  <si>
    <t>Quyết định số 135/QĐ-UBND ngày 22/3/2022 của UBND tỉnh phê duyệt quy hoạch sử dụng đất thời kỳ 2021-2030 huyện Kon Rẫy; Quyết định số 1756/QĐ-TTg ngày 21/12/2023 của Thủ tướng Chính phủ về việc phê duyệt Quy hoạch tỉnh Kon Tum thời kỳ 2021-2030, tầm nhìn đến năm 2050;</t>
  </si>
  <si>
    <t>Điều chỉnh diện tích (200 ha)</t>
  </si>
  <si>
    <t>31-DTR</t>
  </si>
  <si>
    <t>Dự án sản xuất nông nghiệp ứng dụng công nghệ cao, Thôn 1, 2, 3, 4</t>
  </si>
  <si>
    <t>Quyết định số 1756/QĐ-TTg ngày 21/12/2023 của Thủ tướng Chính phủ về việc phê duyệt Quy hoạch tỉnh Kon Tum thời kỳ 2021-2030, tầm nhìn đến năm 2050;</t>
  </si>
  <si>
    <t>2.1.2</t>
  </si>
  <si>
    <t>2.1.2.1</t>
  </si>
  <si>
    <t>CCN-TTCN Đăk Ruồng, huyện Kon Rẫy</t>
  </si>
  <si>
    <t>SKN</t>
  </si>
  <si>
    <t xml:space="preserve"> Quyết định số 1756/QĐ-TTg ngày 21/12/2023 của Thủ tướng Chính phủ về việc phê duyệt Quy hoạch tỉnh Kon Tum thời kỳ 2021-2030, tầm nhìn đến năm 2050;</t>
  </si>
  <si>
    <t>LUA, HNK, CLN, RSX</t>
  </si>
  <si>
    <t>Điều chỉnh diện tích (50 ha)</t>
  </si>
  <si>
    <t>28-DR</t>
  </si>
  <si>
    <t>2.1.2.2</t>
  </si>
  <si>
    <t>Đất khoáng sản</t>
  </si>
  <si>
    <t>Cát xây dựng SHQH 133, thôn 7 (18,2 ha)</t>
  </si>
  <si>
    <t>SKS</t>
  </si>
  <si>
    <t>Đổi mã loại đất SKX sang SKS theo điều 9 Luật đất đai 2024. Điều chỉnh tên, diện tích</t>
  </si>
  <si>
    <t>Quy hoạch mỏ Khai thác cát xây dựng tại điểm mỏ 133 + Bãi tập kết và các công trình phụ trợ 2,27 ha</t>
  </si>
  <si>
    <t>14-TT</t>
  </si>
  <si>
    <t>SON</t>
  </si>
  <si>
    <t>Cát xây dựng SHQH 134, thôn 3 (16,9 ha)</t>
  </si>
  <si>
    <t>Quy hoạch mỏ Khai thác cát xây dựng tại điểm mỏ 134 + Bãi tập kết và các công trình phụ trợ 3,84 ha</t>
  </si>
  <si>
    <t>Quy họach mỏ đất san lắp</t>
  </si>
  <si>
    <t>Đổi mã loại đất SKX sang SKS theo điều 9 Luật đất đai 2024</t>
  </si>
  <si>
    <t>45-TT</t>
  </si>
  <si>
    <t>Quy hoạch mỏ Khai thác cát xây dựng tại Thôn 1 + Bãi tập kết và các công trình phụ trợ</t>
  </si>
  <si>
    <t>33-DK</t>
  </si>
  <si>
    <t>Quy hoạch mỏ Khai thác cát xây dựng tại Thôn 9 + Bãi tập kết và các công trình phụ trợ</t>
  </si>
  <si>
    <t>32-DK</t>
  </si>
  <si>
    <t>Quy hoạch mỏ đất san lấp</t>
  </si>
  <si>
    <t>34-DK</t>
  </si>
  <si>
    <t>Quy hoạch mỏ Đolomic</t>
  </si>
  <si>
    <t>HNK, CLN, RSX, DGT, DCS</t>
  </si>
  <si>
    <t>36-DPN</t>
  </si>
  <si>
    <t>Quy hoạch mỏ đất</t>
  </si>
  <si>
    <t>HNK, CLN, RSX</t>
  </si>
  <si>
    <t>6,16-DPN</t>
  </si>
  <si>
    <t>SKC</t>
  </si>
  <si>
    <t>Đá xây dựng SHQH 140, thôn 12 (60,1 ha)</t>
  </si>
  <si>
    <t>HNK, CLN, RSX, DCS</t>
  </si>
  <si>
    <t>Đổi mã loại đất SKX sang SKS theo điều 9 Luật đất đai 2024. Điều chỉnh tên</t>
  </si>
  <si>
    <t>Quy hoạch mỏ Mỏ Đá làm vật liệu xây dựng thông thường (tại điểm mỏ 140)</t>
  </si>
  <si>
    <t>54-DR</t>
  </si>
  <si>
    <t>SON(SKS)</t>
  </si>
  <si>
    <t>Đổi mã loại đất SKX sang SKS theo điều 9 Luật đất đai 2024. ĐiÊù chỉnh tên</t>
  </si>
  <si>
    <t>Mỏ cát làm vật liệu xây dựng thông thường và bãi tập kết khoáng sản và công trình phụ trợ (mã BS quy hoạch BS02)</t>
  </si>
  <si>
    <t>41-DTLU</t>
  </si>
  <si>
    <t>Quyết định số 166/QĐ-UBND  ngày 4/4/2022 của UBND tỉnh Kon Tum; Quyết định số 483/QĐ-UBND ngày 31/7/2024 của UBND tỉnh về việc cập nhật, điều chỉnh tên, địa điểm, vị trí các dự án</t>
  </si>
  <si>
    <t>Mỏ cát làm vật liệu xây dựng thông thường và bãi tập kết khoáng sản và công trình phụ trợ (mã BS quy hoạch BS02) 6,7 ha</t>
  </si>
  <si>
    <t>12-DTLu</t>
  </si>
  <si>
    <t>Quy hoạch mỏ Khai thác cát xây dựng tại thôn 1, xã Đăk Tơ Lung</t>
  </si>
  <si>
    <t>SON (SKS)</t>
  </si>
  <si>
    <t>4-DTLu</t>
  </si>
  <si>
    <t>Quy hoạch mỏ Khai thác cát xây dựng tại thôn 6, xã Đăk Tơ Lung</t>
  </si>
  <si>
    <t>8-DTLu</t>
  </si>
  <si>
    <t>Quy hoạch mỏ đất san lấp xã Đăk Tơ Lung</t>
  </si>
  <si>
    <t>5-DTLu</t>
  </si>
  <si>
    <t>Quy hoach mỏ Đồng</t>
  </si>
  <si>
    <t>Văn bản số 457-CV/TU ngày 04/3/2022 Ban cán sự đảng bộ tỉnh Kon Tum</t>
  </si>
  <si>
    <t>LUA, HNK, CLN, RSX, DGT</t>
  </si>
  <si>
    <t>2022, 2023, 2024</t>
  </si>
  <si>
    <t>17-DTLu</t>
  </si>
  <si>
    <t>Mỏ khai thác khoáng sản cát, sạn sỏi làm vật liệu xây dựng thông thường thôn 10 + Bãi tập kết khoáng sản và công trình phụ trợ (mã quy hoạch 141) - Công ty CPKD TM&amp;VTXD Tây Nguyên. 1,97 ha</t>
  </si>
  <si>
    <t>Nghị quyết số 47/NQ-HĐND ngày 16/12/2022 của HĐND huyện Kon Rẫy bổ sung, điều chỉnh danh mục công trình dự án vào quy hoạch sử dụng đất thời kỳ 2021-2030 huyện Kon Rẫy</t>
  </si>
  <si>
    <t>Quyết định số 483/QĐ-UBND ngày 31/7/2024 của UBND tỉnh về việc cập nhật, điều chỉnh tên, địa điểm, vị trí các dự án</t>
  </si>
  <si>
    <t>Quyết định số 658//QĐ-UBND  ngày 19/10/2022 của UBND tỉnh Kon Tum</t>
  </si>
  <si>
    <t>44-DTR</t>
  </si>
  <si>
    <t>Quyết định số 657//QĐ-UBND  ngày 19/10/2022 của UBND tỉnh Kon Tum</t>
  </si>
  <si>
    <t>Cát xây dựng SHQH BS03, thôn 10 (3,6 ha)</t>
  </si>
  <si>
    <t>Mỏ cát làm vật liệu xây dựng thông thường và bãi tập kết khoáng sản và công trình phụ trợ (mã BS quy hoạch BS03)</t>
  </si>
  <si>
    <t>57-DTR</t>
  </si>
  <si>
    <t>Mỏ đá làm vật liệu xây dựng thông thường và bãi tập kết khoáng sản và công trình phụ trợ</t>
  </si>
  <si>
    <t>63-DTR</t>
  </si>
  <si>
    <t>55-DTR</t>
  </si>
  <si>
    <t>Đá xây dựng SHQH BS06, thôn 10 (16,8 ha)</t>
  </si>
  <si>
    <t>Mỏ đá làm vật liệu xây dựng (mã BS quy hoạch BS06) 9 ha</t>
  </si>
  <si>
    <t>HNK, CLN,DCS, DCS</t>
  </si>
  <si>
    <t>Quy hoạch mỏ Khai thác cát xây dựng tại điểm mỏ 136 + Bãi tập kết và các công trình phụ trợ 0,7 ha</t>
  </si>
  <si>
    <t>20-TL</t>
  </si>
  <si>
    <t>HNK, SON</t>
  </si>
  <si>
    <t>Quyết định số 135/QĐ-UBND ngày 22/3/2022 của UBND tỉnh phê duyệt quy hoạch sử dụng đất thời kỳ 2021-2030 huyện Kon Rẫy; Quyết định số 483/QĐ-UBND ngày 31/7/2024 của UBND tỉnh về việc cập nhật, điều chỉnh tên, địa điểm, vị trí các dự án</t>
  </si>
  <si>
    <t xml:space="preserve">Quy hoạch mỏ làm vật liệu san lấp </t>
  </si>
  <si>
    <t>CLN, RSX</t>
  </si>
  <si>
    <t>53-TL</t>
  </si>
  <si>
    <t>Mỏ đất làm vật liệu xây dựng thông thường và bãi tập kết, công trình phụ trợ (mã BS quy hoạch BS12)</t>
  </si>
  <si>
    <t>51-TL</t>
  </si>
  <si>
    <t>Quy hoạch bổ sung mỏ đất</t>
  </si>
  <si>
    <t>52-TL</t>
  </si>
  <si>
    <t>Cát xây dựng SHQH 135, thôn 5 (30,8 ha)</t>
  </si>
  <si>
    <t>Đổi mã loại đất SKX sang SKS theo điều 9 Luật đất đai 2024. Điều chỉnh tên, địa điểm</t>
  </si>
  <si>
    <t>Quy hoạch mỏ Khai thác cát xây dựng tại điểm mỏ 135 + Bãi tập kết và các công trình phụ trợ. Thị trấn Đăk Rve và xã Tân Lập</t>
  </si>
  <si>
    <t>Mỏ cát, sỏi sạn làm VLXD thông thường (thôn 5 thị trấn Đăk Rve và thôn 5 xã Tân Lập) + Bãi tập kết và các công trình phụ trợ - SHQD 135</t>
  </si>
  <si>
    <t>Xã Đăk Ruồng và Tân Lập</t>
  </si>
  <si>
    <t>Quyết định số 483/QĐ-UBND ngày 31/7/2024 của UBND tỉnh về việc cập nhật, điều chỉnh tên, địa điểm, vị trí các dự án; NQ số 24/NQ-HĐND ngày 14/7/2023 của HĐND huyện bổ sung dự án</t>
  </si>
  <si>
    <t>Quy hoạch các mỏ còn lại Khai thác cát xây dựng theo quyết định số 71/QĐ-UBND ngày 22/12/2014</t>
  </si>
  <si>
    <t>53-DR</t>
  </si>
  <si>
    <t>Dự án khai thác khoáng sản cát làm vật liệu xây dựng ( Công ty Cổ phần Tân Hưng)</t>
  </si>
  <si>
    <t>Xã Đăk Ruồng, Xã Tân Lập</t>
  </si>
  <si>
    <t>Đất làm VLXDTT (Đất san lấp). Tọa độ X(1601306); Y(575387) (3,4 ha)</t>
  </si>
  <si>
    <t>Quy hoạch mỏ đất san lấp (5ha)</t>
  </si>
  <si>
    <t>Đất khai thác khoán sản</t>
  </si>
  <si>
    <t>KNL;CLN;CSD</t>
  </si>
  <si>
    <t>Cát làm vật liệu xây dựng. Tọa độ X(1588135); Y(565843) (20 ha)</t>
  </si>
  <si>
    <t>Đất làm VLXDTT (Đất san lấp). Tọa độ X(1593231); Y(567026) ( ha)</t>
  </si>
  <si>
    <t>Đất làm VLXDTT (Đất san lấp). Tọa độ X(1589447); Y(563174) (6,8 ha)</t>
  </si>
  <si>
    <t>Đất làm VLXDTT (Đất san lấp). Tọa độ X(1609052); Y(571519) (1,6 ha)</t>
  </si>
  <si>
    <t>Đất làm VLXDTT (Đất san lấp). Tọa độ X(1605928); Y(573096) (1,5 ha)</t>
  </si>
  <si>
    <t>Đất làm VLXDTT (Đất san lấp). Tọa độ X(1605535); Y(585567) (1 ha)</t>
  </si>
  <si>
    <t>Đất làm VLXDTT (Đất san lấp). Tọa độ X(1604070); Y(589619) (1,6 ha)</t>
  </si>
  <si>
    <t>Đất làm VLXDTT (Đất san lấp). Tọa độ X(1624344); Y(564520) (1,6 ha)</t>
  </si>
  <si>
    <t>Đồng (73,1 ha)</t>
  </si>
  <si>
    <t xml:space="preserve">Xã Đăk Tơ Lung </t>
  </si>
  <si>
    <t>Đất phát triển hạ tầng</t>
  </si>
  <si>
    <t>-</t>
  </si>
  <si>
    <t>Nâng cấp, mở rộng đường ĐH.26 thị trấn Đăk Rve</t>
  </si>
  <si>
    <t>DGT</t>
  </si>
  <si>
    <t>Nghị quyết số 55/NQ-HĐND ngày 19/12/2023 của HĐND huyện phê duyệt Kế hoạch thực hiện các Chương trình Mục tiêu quốc gia năm 2024 trên địa bàn huyện</t>
  </si>
  <si>
    <t xml:space="preserve">Điều chỉnh tên </t>
  </si>
  <si>
    <t>Đường huyện (ĐH 26) Quốc lộ 24 cũ (Km118+303 Quốc lộ 24 cũ - Km130+323 Quốc lộ 24 cũ)</t>
  </si>
  <si>
    <t>79-TT</t>
  </si>
  <si>
    <t>Làm mới đường đi khu sản xuất thôn 7- Khu sản xuất Nước Đam</t>
  </si>
  <si>
    <t>15-TT</t>
  </si>
  <si>
    <t>Làm mới đường đi khu sản xuất thôn 7- Khu sản xuất Nước Me</t>
  </si>
  <si>
    <t>16-TT</t>
  </si>
  <si>
    <t>Làm mới đường đi khu sản xuất thôn 4</t>
  </si>
  <si>
    <t>20-TT</t>
  </si>
  <si>
    <t>Làm mới đoạn đường  từ đường Phan Đình Giót tới nhà bà Y Hương</t>
  </si>
  <si>
    <t>23-TT</t>
  </si>
  <si>
    <t>Làm mới đường A Dừa</t>
  </si>
  <si>
    <t>24-TT</t>
  </si>
  <si>
    <t>Làm mới đường vào chợ cũ</t>
  </si>
  <si>
    <t>25-TT</t>
  </si>
  <si>
    <t>Làm mới đường nội thôn 5</t>
  </si>
  <si>
    <t>27-TT</t>
  </si>
  <si>
    <t>Đường đi KSX Thôn 6 (Kon Cheo Leo đoạn nối tiếp)</t>
  </si>
  <si>
    <t>80-TT</t>
  </si>
  <si>
    <t xml:space="preserve">Đường đi KSX Thôn 7 (Kon Vang) đoạn nối tiếp </t>
  </si>
  <si>
    <t>81-TT</t>
  </si>
  <si>
    <t xml:space="preserve">ĐH.24 Điểm đầu giao với Đường tỉnh 678A, điểm cuối giao với ranh giới giữa Kon Rẫy và Tu Mơ Rông, nối điểm ĐH69  </t>
  </si>
  <si>
    <t>Điều chỉnh tên theo QH tỉnh</t>
  </si>
  <si>
    <t>Đường huyện (ĐH 24) Điểm đầu Giao ĐT677, Xã Đăk Kôi điểm cuối ranh giới giữa huyện Kon Rẫy và Huyện Kon Plông)</t>
  </si>
  <si>
    <t>HNK,CLN, RPH, RSX, DNL</t>
  </si>
  <si>
    <t>59-DK</t>
  </si>
  <si>
    <t>Ngầm tràn thôn 5+6</t>
  </si>
  <si>
    <t>DTL</t>
  </si>
  <si>
    <t>19-DK</t>
  </si>
  <si>
    <t>Đường GTNT chạy dọc sông (3m)</t>
  </si>
  <si>
    <t>14-DK</t>
  </si>
  <si>
    <t>Làm mới cầu treo thôn 1</t>
  </si>
  <si>
    <t>HNK, RSX, DCS</t>
  </si>
  <si>
    <t>24-DK</t>
  </si>
  <si>
    <t>Quy hoạch bến xe, bãi đỗ xe TT huyện</t>
  </si>
  <si>
    <t>HNK, CLN, ONT</t>
  </si>
  <si>
    <t>30-DR</t>
  </si>
  <si>
    <t>Đường giao thông trung tâm thị trấn huyện lỵ Kon Rẫy (Khu Thương mại-Giáo dục-Dân cư phía Tây)</t>
  </si>
  <si>
    <t>Quyết định số 1133/QĐ-UBND ngày 14/10/2022 của UBND huyện Kon Rẫy về việc điều chỉnh kế hoạch vốn, bổ sung nguồn kinh phí từ nguồn tăng thu ngân sách huyện năm 2021 (kinh phí 7.000 triệu đồng)</t>
  </si>
  <si>
    <t>Điều chỉnh diện tích (21,17 ha)</t>
  </si>
  <si>
    <t>LUA, HNK, CLN, ONT</t>
  </si>
  <si>
    <t>34-DR</t>
  </si>
  <si>
    <t>Đất giao thông khu quy hoạch trung tâm văn hóa, giáo dục, thể thao, y tế và dân cư phía bắc thị trấn huyện lỵ</t>
  </si>
  <si>
    <t>37-DR</t>
  </si>
  <si>
    <t>Đường vào CCN-TTCN Đắk Ruồng</t>
  </si>
  <si>
    <t>50-DR</t>
  </si>
  <si>
    <t>Quy hoạch cầu và đường Kon Ru - Bà Đe</t>
  </si>
  <si>
    <t>22-DR</t>
  </si>
  <si>
    <t>Đường giao thông nông thôn các tuyến còn lại</t>
  </si>
  <si>
    <t>34-DPN</t>
  </si>
  <si>
    <t>Đường đi khu sản xuất Đăk Lang thôn 2</t>
  </si>
  <si>
    <t>13-DPN</t>
  </si>
  <si>
    <t>Đường Tơ Măng Hơ Ra thôn 2</t>
  </si>
  <si>
    <t>14-DPN</t>
  </si>
  <si>
    <t>Cầu treo dân sinh Đăk Chè , thôn 3</t>
  </si>
  <si>
    <t>Cầu treo dân sinh Đăk Pỉu</t>
  </si>
  <si>
    <t>19-DPN</t>
  </si>
  <si>
    <t>Đường khu sản xuất (Đoạn từ đường bê tông đi thôn 3.4 đên suối Đăk Choang)</t>
  </si>
  <si>
    <t>20-DPN</t>
  </si>
  <si>
    <t>Đường đi đập nước sạch thôn 3</t>
  </si>
  <si>
    <t>21-DPN</t>
  </si>
  <si>
    <t>Đường giao thông đi đầm cây quế thôn 4</t>
  </si>
  <si>
    <t>22-DPN</t>
  </si>
  <si>
    <t xml:space="preserve">ĐH.23 Điểm đầu giao với Đường tỉnh 677, điểm cuối giao ranh giới giữa Kon Rẫy và Đăk Hà, Tiếp điểm cuối ĐH48 </t>
  </si>
  <si>
    <t>Đường huyện (ĐH 23) Điểm đầu Giao ĐT 677, xã Đăk Tơ Lung điểm cuối Ranh giới giữa huyện Kon Rẫy và Huyện Đăk Hà, Tiếp nối điểm cuối ĐH48 huyện Đăk Hà)</t>
  </si>
  <si>
    <t>72-DTLu</t>
  </si>
  <si>
    <t xml:space="preserve"> Đường trục chính đi KSX đi nước Pôm (T.6)</t>
  </si>
  <si>
    <t>74-DTLu</t>
  </si>
  <si>
    <t>Đường Quy hoạch Trung tâm xã (4 đường quy hoạch)</t>
  </si>
  <si>
    <t>50-DTR</t>
  </si>
  <si>
    <t>Đường QL24 đi khu sản xuất thôn Đăk Puil (thôn 4)</t>
  </si>
  <si>
    <t>38-DTR</t>
  </si>
  <si>
    <t>Đường QL24 đi khu sản xuất Kon Săm Lũ (thôn 6)</t>
  </si>
  <si>
    <t>42-DTR</t>
  </si>
  <si>
    <t>Đường giao thông đi khu sản xuất thôn 9 (Kon Dơ Năng) xã Đắk Tơ Re</t>
  </si>
  <si>
    <t>101-DTR</t>
  </si>
  <si>
    <t>Đường đi khu sản xuất Thôn Kon Pơ Pen (thôn 5)</t>
  </si>
  <si>
    <t>Đường hai đầu cầu treo Thôn Kon Săm Lũ (thôn 6)</t>
  </si>
  <si>
    <t>ĐH.25A Điểm đầu giao QL24, Xã Đăk Ruồng điểm cuối ranh giới giữa huyện Kon Rẫy và Huyện Đăk Hà</t>
  </si>
  <si>
    <t>Đường huyện (ĐH 25A) từ xã Đắk Tờ Re huyện Kon Rẫy đi xã Ngọc Réo huyện Đăk Hà</t>
  </si>
  <si>
    <t>47-DTR</t>
  </si>
  <si>
    <t>Đường giao thông trung tâm thị trấn huyện lỵ Kon Rẫy (giai đoạn 2)</t>
  </si>
  <si>
    <t>39-TL</t>
  </si>
  <si>
    <t>Sửa chữa nâng cấp đường ĐH 22, huyện Kon Rẫy</t>
  </si>
  <si>
    <t>Nghị quyết 10/NQ-HĐND ngày 12/3/2021 HĐND tỉnh; Nghị quyết số 66/NQ-HĐND ngày 09 tháng 12 năm 2021 của HĐND tỉnh Kon Tum về danh mục thu hồi đất; Nghị quyết số 47/NQ-HĐND ngày 19/12/2023 của HĐND huyện Kon Rẫy Điều chỉnh, bổ sung Kế hoạch đầu tư công trung hạn giai đoạn 2021-2025 nguồn ngân sách địa phương</t>
  </si>
  <si>
    <t>2022, 2023,2024</t>
  </si>
  <si>
    <t>Điều chỉnh diện tích (10 ha)</t>
  </si>
  <si>
    <t>26-DPN</t>
  </si>
  <si>
    <t>Tuyến đường giao thông đối với dự 
án “Phát triển hạ tầng chuỗi giá trị công nghiệp thông minh thích ứng với
biến đổi khí hậu” tỉnh Kon Tum vay vốn ADB</t>
  </si>
  <si>
    <t>Công văn số 1906/UBND-TH ngày 03/10/2024 của UBND huyện Kon Rẫy</t>
  </si>
  <si>
    <t>Định Thêm</t>
  </si>
  <si>
    <t>ĐH.25 Điểm đầu giao QL24, Xã Đăk Ruồng điểm cuối giao Ranh giới giữa huyện Kon Rẫy và Huyện Kon Plông</t>
  </si>
  <si>
    <t>Đường huyện (ĐH 25) nối từ QL 24 xã Đắk Ruồng huyện Kon Rẫy đến ĐH. 47 xã Ngọc Réo huyện Đăk Hà</t>
  </si>
  <si>
    <t>60-DR</t>
  </si>
  <si>
    <t>70-DTLu</t>
  </si>
  <si>
    <t>Đường huyện (ĐH 23A) Điểm đầu Giao ĐT 677, xã Đăk Tơ Lung điểm cuối Giao ĐT 677, Xã Đăk Kôi)</t>
  </si>
  <si>
    <t>73-DTLu</t>
  </si>
  <si>
    <t>LUA, HNK, RSX</t>
  </si>
  <si>
    <t>58-DK</t>
  </si>
  <si>
    <t>Mở rộng đường Cấp tỉnh 677</t>
  </si>
  <si>
    <t>29-DK</t>
  </si>
  <si>
    <t>25-DTLu</t>
  </si>
  <si>
    <t>23-DR</t>
  </si>
  <si>
    <t>Xây mới đường tỉnh 680</t>
  </si>
  <si>
    <t>RPH, RSX</t>
  </si>
  <si>
    <t>12-DK</t>
  </si>
  <si>
    <t>26-DTLu</t>
  </si>
  <si>
    <t xml:space="preserve">Đường giao thông kết nối khu dân cư phía Nam huyện Kon Rẫy </t>
  </si>
  <si>
    <t>Quyết định số 1037/QĐ-UBND ngày 09/12/2013 của Uỷ ban nhân dân tỉnh Kon Tum; Quyết định số 1169/QĐ-UBND ngày 23/10/2019 của UBND tỉnh Kon Tum</t>
  </si>
  <si>
    <t>49-DTR</t>
  </si>
  <si>
    <t xml:space="preserve">Đường huyện (ĐH 21)Đường giao thông kết nối khu dân cư phía Nam huyện Kon Rẫy </t>
  </si>
  <si>
    <t>33-DR</t>
  </si>
  <si>
    <t>37-TL</t>
  </si>
  <si>
    <t>33-TT</t>
  </si>
  <si>
    <t>Cầu qua sông Đăk Snghé, huyện Kon Rẫy (Trung tâm Hành chính  - Chính trị đi khu Trung tâm văn hoá thể dục, thể thao-Y tế và Dân cư phía bắc)</t>
  </si>
  <si>
    <t>LUA, CLN</t>
  </si>
  <si>
    <t>Cầu nối từ Trung tâm Hành chính-Chính trị đi Khu Y tế - Giáo dục huyện lỵ Kon Rẫy</t>
  </si>
  <si>
    <t>36-DR</t>
  </si>
  <si>
    <t>40-TL</t>
  </si>
  <si>
    <t>Đường nội thôn 2</t>
  </si>
  <si>
    <t>Đường đi khu sản xuất thôn 4</t>
  </si>
  <si>
    <t>Đường đi KSX thôn 6 xã Tân Lập (ông Kiều)</t>
  </si>
  <si>
    <t>Đường đi KSX thôn 6 xã Tân Lập (đoạn từ nhà ông A Nhảy đi vào)</t>
  </si>
  <si>
    <t>Dự án: Đường nội thôn thôn 6 xã Tân Lập (Đoạn từ nhà ông Hảo đi khu sản xuất)</t>
  </si>
  <si>
    <t>Đường nội thôn 5 xã Tân Lập</t>
  </si>
  <si>
    <t xml:space="preserve">Nghị quyết số 11/NQ-HĐND ngày 09/5/2023 của HĐND huyện về việc phân bổ chi tiết vốn đầu tư phát triển (đợt 2) </t>
  </si>
  <si>
    <t>Dự án: Đường đi KSX thôn 5 xã Tân Lập ( Đoạn từ rẫy A Oanh đến rẫy A Hiền)</t>
  </si>
  <si>
    <t>Nâng cấp vỉa hè, cạnh UBMT tổ quốc Việt Nam huyện Kon Rẫy và gia cố mái ta luy quảng trường trung tâm huyện</t>
  </si>
  <si>
    <t>Đường đi KSX đồi Nứa, thôn 11</t>
  </si>
  <si>
    <t>Đường đi KSX thôn 13 (tuyến số 1 từ ông Hồng đi khu sản xuất)</t>
  </si>
  <si>
    <t>Nâng cấp, cải tạo đường từ Quốc lộ 24 đi khu di tích lịch sử KonBrai và đi thôn 10 làng Kon Skôi</t>
  </si>
  <si>
    <t>Đường đi khu SX thôn 11 Xã Đăk Ruồng (Đoạn nối tiếp)</t>
  </si>
  <si>
    <t>Đường đi KSX thôn 10 Xã Đăk Ruồng (đoạn cuối làng đi khu sản xuất)</t>
  </si>
  <si>
    <t>Đường đi KSX sau huyện đội</t>
  </si>
  <si>
    <t>Đường từ tỉnh lộ 677 đi vào khu dân cư ông A Nó (thôn 9)</t>
  </si>
  <si>
    <t>Nghị quyết số 45/NQ-HĐND ngày 16/12/2021 HĐND huyện Kon Rẫy</t>
  </si>
  <si>
    <t>Đường nội thôn Đăk Ơ Nglăng (đoạn từ nhà Y Phôih đến dốc cao su)</t>
  </si>
  <si>
    <t>Đường đi khu sản xuất thôn 3 (Đăk Móa)</t>
  </si>
  <si>
    <t>Làm mới đường vào nghĩa địa của thôn</t>
  </si>
  <si>
    <t>Làm mới đường đi khu sản xuất Đăk Năng (từ rẫy ông A Hyak đến rẫy ông A Phương)</t>
  </si>
  <si>
    <t xml:space="preserve">Làm mới đường nội thôn đoạn cuối tuyến hướng nhà ông U Chin và đoạn đầu tuyến từ nhà ông Giáp </t>
  </si>
  <si>
    <t>Làm mới đường đi khu sản xuất (từ rẫy ông Ngân Văn May đến rẫy bà Y Giải)</t>
  </si>
  <si>
    <t>Làm mới đường đi khu sản xuất (cạnh nhà ông Thao đến vườn nhà ông Hiếu)</t>
  </si>
  <si>
    <t>Làm mới đường đi khu sản xuất Đăk Ơ Pien (từ rẫy ông A Phi đến rẫy ông A Cao)</t>
  </si>
  <si>
    <t>Làm mới đường đi khi sản xuất (từ rẫy ông A Nghỉ đến rẫy ông A Hoàng)</t>
  </si>
  <si>
    <t>Làm mới đường đi khu sản xuất (từ làng Kon Srệt đến suối Đăk Năng)</t>
  </si>
  <si>
    <t>Làm mới đường đi khu sản xuất (từ rẫy ông A Thíu đến rẫy ông A Đan)</t>
  </si>
  <si>
    <t>Làm mới đường đi khu sản xuất (từ thôn đến rừng của công ty Duy Tân)</t>
  </si>
  <si>
    <t>Đường đi khu sản xuất trước nhà ôn Tươi</t>
  </si>
  <si>
    <t>Làm mới đường 120 (từ rẫy ông Huỳnh Tấn Thịnh đến rẫy ông Hồ Đình Khánh</t>
  </si>
  <si>
    <t>Làm mới đường đi khu sản xuất đọan nối tếp vào cuối đường (hướng trại heo nhà ông Phương)</t>
  </si>
  <si>
    <t>Làm mới đường đi khu sản xuất đọan nối tếp vào cuối đường (hướng trại heo nhà bà Tuyến)</t>
  </si>
  <si>
    <t xml:space="preserve">Làm mới đường vào khu sản xuất Nước năng (từ đầu đường vào TH đến rẫy ông A Hoài) </t>
  </si>
  <si>
    <t>Đường đi vào khu nghĩa địa thôn 14 xã Đăk Ruồng</t>
  </si>
  <si>
    <t>Làm mới đường đi khu sản xuất Đăk KLoch (từ rẫy ông A Dôih đến rẫy bà Y Vên)</t>
  </si>
  <si>
    <t>Làm mới đường đi khi sản xuất (từ rẫy ông Lê Song Hùng đến rẫy ông Bùi Văn Duyên)</t>
  </si>
  <si>
    <t>Làm mới đường đi khu sản xuất làng Kon Tủh (từ rẫy ông Thanh đến rẫy bà Y Ben)</t>
  </si>
  <si>
    <t>Làm mới đường đi khu sản xuất Đăk Năng (từ rẫy ông A Cường đến rẫy ông A Khoa)</t>
  </si>
  <si>
    <t>Nâng cấp tuyến liên xã từ thị trấn Đăk Rve đi xã Tân Lập, Đăk Ruồng (khu dân cư phía nam)</t>
  </si>
  <si>
    <t>Hồ chứa nước Đăk Pô Kei (hạng mục: tuyến kênh)</t>
  </si>
  <si>
    <t>LUA, HNK, CLN, DGT, ONT, SON</t>
  </si>
  <si>
    <t>Đôỉ mã loại đất từ DTL sang MNC; Điều chỉnh tên, diện tích, địa điểm thực hiện</t>
  </si>
  <si>
    <t>Hồ chứa nước Đăk Pô Kei 85,77 ha tại Xã Đăk Ruồng, Xã Đăk Tơ Lung, Xã Đăk Tờ Re</t>
  </si>
  <si>
    <t>Thủy lợi nước Côn</t>
  </si>
  <si>
    <t>20-DK</t>
  </si>
  <si>
    <t>Thủy lợi Đập Nước Chuông</t>
  </si>
  <si>
    <t>HNK, CLN, SON</t>
  </si>
  <si>
    <t>61-DPN</t>
  </si>
  <si>
    <t>Thủy lợi Đăp Nước Nâng</t>
  </si>
  <si>
    <t>69-DK</t>
  </si>
  <si>
    <t>Thủy Lợi Đặp Đăk Bla</t>
  </si>
  <si>
    <t>60-DPN</t>
  </si>
  <si>
    <t>Công trình thủy lợi xã Đăk Tơ Lung</t>
  </si>
  <si>
    <t>LUA, HNK, CLN, SON</t>
  </si>
  <si>
    <t>44-DTLu</t>
  </si>
  <si>
    <t>Thủy lợi Đăk Toa, huyện Kon Rẫy (Giai đoạn II)</t>
  </si>
  <si>
    <t>18-DTLu</t>
  </si>
  <si>
    <t>Hiện đại hóa thủy lợi trên địa bàn huyện Kon Rẫy (thuộc dự án hiện đại hóa thủy lợi thích ứng biến đổi khí hậu; Thôn 1)</t>
  </si>
  <si>
    <t>LUA, HNK, CLN</t>
  </si>
  <si>
    <t>91-DTLu</t>
  </si>
  <si>
    <t>Bỏ</t>
  </si>
  <si>
    <t>Nâng cấp, SC thủy lợi Đăk Mui</t>
  </si>
  <si>
    <t>39-DTR</t>
  </si>
  <si>
    <t>Thủy Lợi Đập thôn 9 (Kon Dơ Năng)</t>
  </si>
  <si>
    <t>6-DTR</t>
  </si>
  <si>
    <t>Quy hoạch đập + hồ thủy lợi thôn 6</t>
  </si>
  <si>
    <t>25-TL</t>
  </si>
  <si>
    <t>Hiện đại hóa thủy lợi thích ứng biến đổi khí hậu tỉnh Kon Tum. Hợp phần 1: Sửa chữa, nâng cấp thủy lợi đập ông Dân xã Tân Lập, huyện Kon Rẫy</t>
  </si>
  <si>
    <t>Quyết định số 306/QĐ-TTg, ngày 04/3/2022 của Thủ tướng Chính phủ phê duyệt chủ trương đầu tư Dự án “Hiện đại hóa Thủy lợi thích ứng biến đổi khí hậu tỉnh Kon Tum”, vay vốn ADB;
; Nghị quyết số 97/NQ-HĐND ngày 12  tháng 12 năm 2022 của Hội đồng nhân dân tỉnh Kon Tum</t>
  </si>
  <si>
    <t>Hiện đại hóa thủy lợi trên địa bàn huyện Kon Rẫy (thuộc dự án hiện đại hóa thủy lợi thích ứng biến đổi khí hậu) (Thủy lợi Đập Ông Dân thôn 6 xã Tân Lập)</t>
  </si>
  <si>
    <t>32-TL</t>
  </si>
  <si>
    <t>Thủy lợi Đập Đắk Giao</t>
  </si>
  <si>
    <t>90-TL</t>
  </si>
  <si>
    <t xml:space="preserve">Nâng cấp, Sửa chứa nước sinh hoạt </t>
  </si>
  <si>
    <t>DCT</t>
  </si>
  <si>
    <t>Đổi mã loại đất từ DTL sang DCT</t>
  </si>
  <si>
    <t>Nâng cấp, Sửa chữa nước sinh hoạt thôn 5</t>
  </si>
  <si>
    <t>Khắc phục sạt lở bờ sông Đắk Pne đoạn qua trung tâm thị trấn Đắk Rve</t>
  </si>
  <si>
    <t>DPC</t>
  </si>
  <si>
    <t>Đổi mã loại đất từ DTL sang DPC</t>
  </si>
  <si>
    <t>Khắc phục sạt lở sông Đăk Snghé, huyện Kon Rẫy, tỉnh Kon Tum</t>
  </si>
  <si>
    <t>Quyết định số 63/QĐ-UBND ngày 07/02/2024; số 106/QĐ-UBND ngày 27/02/2024; số 122/QĐ-UBND  ngày 08/3/2024  của UBND tỉnh Kon Tum về việc phân bổ kinh phí, công bố tình huống khẩn cấp và lệnh xây dựng công trình khẩn cấp: Khắc phục sạt lở sông Đăk Snghé, huyện Kon Rẫy, tỉnh Kon Tum;</t>
  </si>
  <si>
    <t>CLN, SON, HNK</t>
  </si>
  <si>
    <t>2024 (5 ha)</t>
  </si>
  <si>
    <t>Đổi mã loại đất từ DGT sang DPC</t>
  </si>
  <si>
    <t>Kênh mương thủy lợi Nước Chuông (Nước Htuy) thôn Trăng Nó-Kon Blo (Nối Tiếp vào Kênh mương hiện có)</t>
  </si>
  <si>
    <t>ktra lại</t>
  </si>
  <si>
    <t>Quy hoạch xây dựng mới Đập thôn 9</t>
  </si>
  <si>
    <t>Nhà máy cấp nước và mạng lưới đường ống</t>
  </si>
  <si>
    <t xml:space="preserve"> Trang 807 báo cáo tổng hợp quy hoạch tỉnh tại Quyết định số 1756/QĐ-TTg ngày 21/12/2023 của Thủ tướng Chính phủ</t>
  </si>
  <si>
    <t>Công trình nước sinh hoạt Kon Bưu, thôn 4</t>
  </si>
  <si>
    <t>Đầu tư xây dựng mới hệ thống nước sinh hoạt thôn Đak Jri</t>
  </si>
  <si>
    <t>Công trình NSH tập trung Đăk Nâm, thôn 2</t>
  </si>
  <si>
    <t>Kè bảo vệ khu dân cư (Thôn 1-7) 6km</t>
  </si>
  <si>
    <t>Phụ lục 7,1 trang 945 báo cáo tổng hợp quy hoạch tỉnh theo Quyết định số 1756/QĐ-TTg ngày 21/12/2023 của Thủ tướng Chính phủ về việc phê duyệt Quy hoạch tỉnh Kon Tum thời kỳ 2021-2030, tầm nhìn đến năm 2050;</t>
  </si>
  <si>
    <t>Kè bảo vệ thôn 5 – thôn 6 (3km)</t>
  </si>
  <si>
    <t>Kè chống sạt lở, thôn 1 (3km)</t>
  </si>
  <si>
    <t>Kè chống sạt lở Thôn 7 – thôn 9  (3km)</t>
  </si>
  <si>
    <t>Kè chống sạt lở, thôn 2 (4km)</t>
  </si>
  <si>
    <t>Kè chống sạt lở, thôn 10 (3km)</t>
  </si>
  <si>
    <t>Kè chống sạt lở, Thôn Kon Lung (1km)</t>
  </si>
  <si>
    <t>Kè chống sạt lở, Cầu 23 đến thôn 12 xã Đăk Tờ Re (5km)</t>
  </si>
  <si>
    <t>Hồ Ông Dân</t>
  </si>
  <si>
    <t>MNC</t>
  </si>
  <si>
    <t>Quy hoạch xây dựng mới Hồ Đăk Giao</t>
  </si>
  <si>
    <t>Hồ Nước Múi</t>
  </si>
  <si>
    <t>Trung tâm văn hóa huyện Kon Rẫy</t>
  </si>
  <si>
    <t>DVH</t>
  </si>
  <si>
    <t>Đất xây dựng công trình văn hóa trung tâm huyện lỵ, Bảo tàng-Thư viện huyện Kon Rẫy</t>
  </si>
  <si>
    <t>41-TL</t>
  </si>
  <si>
    <t>Nhà văn hóa thiếu nhi huyện Kon Rẫy</t>
  </si>
  <si>
    <t>Nhà văn hóa thiếu nhi thị trấn huyện lỵ Kon Rẫy</t>
  </si>
  <si>
    <t>42-TL</t>
  </si>
  <si>
    <t>Quy hoạch đất y tế xã</t>
  </si>
  <si>
    <t>DYT</t>
  </si>
  <si>
    <t>47-TL</t>
  </si>
  <si>
    <t>Quy hoạch mở rộng trường tiểu học Đăk Rve - Thôn 9</t>
  </si>
  <si>
    <t>DGD</t>
  </si>
  <si>
    <t>Quy hoạch mở rộng trường tiểu học Đắk Rve - Thôn 9</t>
  </si>
  <si>
    <t>36-TT</t>
  </si>
  <si>
    <t>Quy hoạch mở rộng trường tiểu học Đăk Kôi, thôn 3</t>
  </si>
  <si>
    <t>21-DK</t>
  </si>
  <si>
    <t>Quy hoạch mở rộng trường mầm non Đắk Kôi, thôn 3</t>
  </si>
  <si>
    <t>Tách vị trí</t>
  </si>
  <si>
    <t>Quy hoạch mở rộng trường mầm non Đắk Kôi</t>
  </si>
  <si>
    <t>17-DK</t>
  </si>
  <si>
    <t>Quy hoạch mở rộng trường mầm non Đắk Kôi, thôn 4</t>
  </si>
  <si>
    <t>Quy hoạch mở rộng trường mầm non Đắk Kôi, thôn 7</t>
  </si>
  <si>
    <t>Quy hoạch mở rộng trường PTDTBT THCS Đăk Kôi</t>
  </si>
  <si>
    <t>Quy hoạch mở rộng trường THCS Đăk Kôi</t>
  </si>
  <si>
    <t>15-DK</t>
  </si>
  <si>
    <t>Trường mầm non xã Đăk Tơ Lung, điểm trường chính thôn 4</t>
  </si>
  <si>
    <t>Quy hoạch mở rộng trường mầm non Đăk Tơ Lung</t>
  </si>
  <si>
    <t>15-DTLu</t>
  </si>
  <si>
    <t>Quy hoạch mở rộng trường mầm non Ánh Dương</t>
  </si>
  <si>
    <t>Quy hoạch mở rộng trường mầm non Đắk Ruồng</t>
  </si>
  <si>
    <t>5-DR</t>
  </si>
  <si>
    <t>Mở Rộng Trường Mầm Non Tân Lập (điểm trường chính)</t>
  </si>
  <si>
    <t>Điều chỉnh tên, diện tích</t>
  </si>
  <si>
    <t>Quy hoạch mở rộng trường mầm non Tân Lập 0,04 ha</t>
  </si>
  <si>
    <t>57-TL</t>
  </si>
  <si>
    <t xml:space="preserve"> TrườngTHCS Đăk Tờ Re</t>
  </si>
  <si>
    <t>Quyết định 458/QĐ-UBND ngày 10/5/2023 của UBND huyện Kon Rẫy về việc giao chi tiết các nguồn vốn năm 2023 thực hiện các chương trình MTQG; Nghị quyết số 73/NQ-HĐND ngày 10/12/2023 HĐND tỉnh về danh mục thu hồi đất năm 2024</t>
  </si>
  <si>
    <t>Trường THCS Đắk Tờ Re (cơ sở 2) 2,1 ha</t>
  </si>
  <si>
    <t>Mở Rộng Trường THCS Tân Lập</t>
  </si>
  <si>
    <t>Mở Rộng Trường Tiểu học Tân Lập (điểm trường chính)</t>
  </si>
  <si>
    <t>Quy hoạch mở rộng trường mầm non Tân Lập, điểm trường thôn 4</t>
  </si>
  <si>
    <t>Biên bản làm việc ngày 31/10/2024 với Phòng giáo dục và Đào tạo huyện</t>
  </si>
  <si>
    <t>Quy hoạch mở rộng Trường Tiểu học KaPaKoLong thôn 8 (điểm chính)</t>
  </si>
  <si>
    <t>Quy hoạch mở rộng Trường Tiểu học KaPaKoLong thôn 7</t>
  </si>
  <si>
    <t>Quy hoạch mở rộng Trường Tiểu học KaPaKoLong thôn 10</t>
  </si>
  <si>
    <t>Quy hoạch mở rộng Trường mầm non Họa Mi điểm trường chính thôn 7</t>
  </si>
  <si>
    <t>Quy hoạch mở rộng trường PTDTBT-THCS Đăk Pne</t>
  </si>
  <si>
    <t>Dự án sữa chữa, nâng cấp trường Mầm Non Đăk Kôi thôn Tu Rơ Băng</t>
  </si>
  <si>
    <t>Quy hoạch mở rộng Trường tiểu học Lê Quý Đôn, điểm trường chính thôn 9</t>
  </si>
  <si>
    <t>Quy hoạch mở rộng Trường tiểu học Lê Quý Đôn, điểm trường thôn 11</t>
  </si>
  <si>
    <t>Quy hoạch mở rộng Trường tiểu học thôn 4 xã Đăk Tơ Lung</t>
  </si>
  <si>
    <t>Xây dựng sân vân động huyện Kon Rẫy</t>
  </si>
  <si>
    <t>DTT</t>
  </si>
  <si>
    <t>38-DR</t>
  </si>
  <si>
    <t>Quy hoạch sân bóng chuyền - Thôn 7</t>
  </si>
  <si>
    <t>51-TT</t>
  </si>
  <si>
    <t>Quy hoạch sân bóng chuyền - Thôn 5</t>
  </si>
  <si>
    <t>47-TT</t>
  </si>
  <si>
    <t>Quy hoạch sân bóng chuyền - Thôn 1</t>
  </si>
  <si>
    <t>46-TT</t>
  </si>
  <si>
    <t>Quy hoạch sân bóng chuyền - Thôn 3</t>
  </si>
  <si>
    <t>50-TT</t>
  </si>
  <si>
    <t>Quy hoạch nhà văn hoá + sân bóng chuyền - Thôn 9</t>
  </si>
  <si>
    <t>43-TT</t>
  </si>
  <si>
    <t>Quy hoạch  đất thể dục thể thao Xã Đăk Kôi</t>
  </si>
  <si>
    <t>16-DK</t>
  </si>
  <si>
    <t>Quy hoạch đất TDTT các thôn</t>
  </si>
  <si>
    <t>28;30;31;32;33;34-DTLu</t>
  </si>
  <si>
    <t>Quy hoạch mở rộng đất thể thao - Thôn Kon Săm Lũ (thôn 6)</t>
  </si>
  <si>
    <t>DNL</t>
  </si>
  <si>
    <t>43-DTR</t>
  </si>
  <si>
    <t>Tiểu dự án cải tạo và phát triển lưới điện trung hạ áp khu vực tt huyện lỵ, Tp của tỉnh Kon Tum thuộc dự án lưới điện hiệu quả tại các Tp vừa và nhỏ, sử dụng vốn vay ODA của Chính phủ Đức</t>
  </si>
  <si>
    <t>Trạm biến áp 500 KV Kon Rẫy</t>
  </si>
  <si>
    <t>Thủy điện Đăk Nghé 3</t>
  </si>
  <si>
    <t>Xã Đăk Kôi, TT Đăk Rve</t>
  </si>
  <si>
    <t>HNK, CLN, RPH, SON</t>
  </si>
  <si>
    <t>Thêm TT Đăk Rve theo Quyết định số 1756/QĐ-TTg ngày 21/12/2023 của Thủ tướng Chính phủ về việc phê duyệt Quy hoạch tỉnh Kon Tum thời kỳ 2021-2030, tầm nhìn đến năm 2050;</t>
  </si>
  <si>
    <t>35-DK</t>
  </si>
  <si>
    <t>Điện Mặt trời Đăk Bla ( Thủy điện Đăk Bla 1)</t>
  </si>
  <si>
    <t>HNK, DNL</t>
  </si>
  <si>
    <t>63-DR</t>
  </si>
  <si>
    <t>Nhà máy điện gió Đắk Ruồng</t>
  </si>
  <si>
    <t>9-DR</t>
  </si>
  <si>
    <t>Nhà máy điện gió 3 Kon Rẫy</t>
  </si>
  <si>
    <t>22-DTR</t>
  </si>
  <si>
    <t>Nhà máy điện gió Đăk Kôi 1</t>
  </si>
  <si>
    <t>Thủy điện Đăk Toa</t>
  </si>
  <si>
    <t>Quyết định số 135/QĐ-UBND ngày 22/3/2022 của UBND tỉnh phê duyệt quy hoạch sử dụng đất thời kỳ 2021-2030 huyện Kon Rẫy;  Quyết định số 1756/QĐ-TTg ngày 21/12/2023 của Thủ tướng Chính phủ về việc phê duyệt Quy hoạch tỉnh Kon Tum thời kỳ 2021-2030, tầm nhìn</t>
  </si>
  <si>
    <t>HNK, CLNX SON</t>
  </si>
  <si>
    <t>36-DTLu</t>
  </si>
  <si>
    <t>Nhà máy điện gió 1 Kon Rẫy</t>
  </si>
  <si>
    <t>23-DTR</t>
  </si>
  <si>
    <t>Nhà máy điện gió 2 Kon Rẫy</t>
  </si>
  <si>
    <t>37-DTR</t>
  </si>
  <si>
    <t>Nhà máy điện gió Đăk Tờ Re</t>
  </si>
  <si>
    <t>61-DTR</t>
  </si>
  <si>
    <t>Thủy điện Đăk Pô Kei</t>
  </si>
  <si>
    <t>HNK, CLN, SON, DCS</t>
  </si>
  <si>
    <t>53-DTR</t>
  </si>
  <si>
    <t>Điện Mặt trời Kon Rẫy (Đăk Tơ Re)</t>
  </si>
  <si>
    <t>46-DTR</t>
  </si>
  <si>
    <t xml:space="preserve">Nhà máy điện sinh khối </t>
  </si>
  <si>
    <t>5-DTR</t>
  </si>
  <si>
    <t>Thủy điện  Đăk Pô Ne 4</t>
  </si>
  <si>
    <t>HNK, CLN, RSX, SON</t>
  </si>
  <si>
    <t>18-TL</t>
  </si>
  <si>
    <t>Đường dây 220 KV (NLTT Kon Tum 1-TBA500KV Kon Rẫy)</t>
  </si>
  <si>
    <t>Thủy điện Đắk Rve</t>
  </si>
  <si>
    <t>LUA, HNK, CLN, SON, DCS</t>
  </si>
  <si>
    <t>Bỏ Xã Đăk Pne theo Quyết định số 1756/QĐ-TTg ngày 21/12/2023 của Thủ tướng Chính phủ về việc phê duyệt Quy hoạch tỉnh Kon Tum thời kỳ 2021-2030, tầm nhìn đến năm 2050;</t>
  </si>
  <si>
    <t>Xã Đăk Pne và TT Đăk Rve</t>
  </si>
  <si>
    <t>18-DR</t>
  </si>
  <si>
    <t>Thủy điện Tân Lập</t>
  </si>
  <si>
    <t>Quyết định số 135/QĐ-UBND ngày 22/3/2022 của UBND tỉnh phê duyệt quy hoạch sử dụng đất thời kỳ 2021-2030 huyện Kon Rẫy;  Quyết định số 1756/QĐ-TTg ngày 21/12/2023 của Thủ tướng Chính phủ về việc phê duyệt Quy hoạch tỉnh Kon Tum thời kỳ 2021-2030, tầm nhìn đến năm 2050;</t>
  </si>
  <si>
    <t>CLN, SON</t>
  </si>
  <si>
    <t>22-TL</t>
  </si>
  <si>
    <t>Đường dây Kon Rẫy - rẽ Dóc sỏi-Pleiku 2</t>
  </si>
  <si>
    <t>Xã Đắk Pne</t>
  </si>
  <si>
    <t>Thủy điện Đăk Bla Thượng</t>
  </si>
  <si>
    <t>Xây dựng mới TBA 110kV Kon Rẫy và Đấu nối TBA 110 kV Kon Rẫy</t>
  </si>
  <si>
    <t>Huyện Kon Rẫy</t>
  </si>
  <si>
    <t>Quy hoạch đất bưu chính viễn thông huyện Kon Rẫy</t>
  </si>
  <si>
    <t>DBV</t>
  </si>
  <si>
    <t>60-TL</t>
  </si>
  <si>
    <t>Bưu điện Trung tâm huyện</t>
  </si>
  <si>
    <t>Nhà làm việc và lắp đặt thiết bị trung tâm viễn thông Kon Rẫy - KonPLông</t>
  </si>
  <si>
    <t>2021 BS</t>
  </si>
  <si>
    <t>Quy hoạch đất viễn thông huyện Kon Rẫy</t>
  </si>
  <si>
    <t>39-DR</t>
  </si>
  <si>
    <t>Quy hoạch trạm KTM0338; BTS_KTM2018_BS-006; BTS_KTM2018_BS-007; BTS_KTM2018_BS-008</t>
  </si>
  <si>
    <t>Xây dựng di tích lịch sử Xưởng quân giới H29</t>
  </si>
  <si>
    <t>DDD</t>
  </si>
  <si>
    <t>30-DK</t>
  </si>
  <si>
    <t>Dự án Tôn tạo Di tích lịch sử Chiến thắng Kon Braih</t>
  </si>
  <si>
    <t>Nghị quyết số 18/NQ-HĐND ngày 19/7/2024 của HĐND huyện về việc điều chỉnh tên dự án trong quy hoạch sử dụng đất và cập nhật KHSDĐ 2024; Nghị quyết số 47/NQ-HĐND ngày 19/12/2023 của HĐND huyện Kon Rẫy Điều chỉnh, bổ sung Kế hoạch đầu tư công trung hạn giai đoạn 2021-2025 nguồn ngân sách địa phương</t>
  </si>
  <si>
    <t>2024 ( đăng ký Kh 2025 là 2,28 ha, ht 1,08 ha theo Nq18)</t>
  </si>
  <si>
    <t>Mở rộng di tích lịch sử Đồn Kon Baih</t>
  </si>
  <si>
    <t>57-DR</t>
  </si>
  <si>
    <t>Mở rộng di tích lịch sử H16</t>
  </si>
  <si>
    <t>LUA, DGD</t>
  </si>
  <si>
    <t>18-DK</t>
  </si>
  <si>
    <t>Nhà máy Xử lý và tái chế rác thải Kon Rẫy</t>
  </si>
  <si>
    <t>DRA</t>
  </si>
  <si>
    <t>Văn Bản số 1768/BC-UBND ngày 24 tháng 11 năm 2023 của Ủy ban nhân dân huyện Kon Rẫy Văn bản số 503/SKHĐT-DN ngày 23/02/2024 của Sở Kế hoạch và Đầu tư tỉnh; ý kiến của Thường trực Huyện ủy tại Thông báo số 677-TB/HU ngày 15/3/2024</t>
  </si>
  <si>
    <t>Điều chỉnh diện tích (20 ha)</t>
  </si>
  <si>
    <t>Nhà máy Xử lý và tái chế rác thải</t>
  </si>
  <si>
    <t>Bãi xử lý chất thải rắn tập trung huyện Kon Rẫy</t>
  </si>
  <si>
    <t>Đất làm nghĩa trang, nghĩa địa</t>
  </si>
  <si>
    <t>Quy hoạch nghĩa trang nhân dân thôn Đăk Jri, thôn Kon Jri Ben</t>
  </si>
  <si>
    <t>NTD</t>
  </si>
  <si>
    <t>Nghĩa trang thôn 12 Tam Sơn</t>
  </si>
  <si>
    <t>Quy hoạch nghĩa trang xã</t>
  </si>
  <si>
    <t>Nghị quyết số 20/NQ-HĐND ngày 19/7/2024 của HĐND huyện Kon Rẫy điều chỉnh vị trí trong quy hoạch sử dụng đất thời kỳ 2021-2030 và cập nhật vào kế hoạch sử dụng đất năm 2024</t>
  </si>
  <si>
    <t>Mở rộng nghĩa trang nhân dân</t>
  </si>
  <si>
    <t>Mở rộng, nâng cấp công trình nghĩa trang nhân dân Đăk Ruồng - Tân Lập</t>
  </si>
  <si>
    <t>Nghị quyết số 47/NQ-HĐND ngày 19/12/2023 của HĐND huyện Kon Rẫy Điều chỉnh, bổ sung Kế hoạch đầu tư công trung hạn giai đoạn 2021-2025 nguồn ngân sách địa phương; quyết định số 483/QĐ-UBND ngày 31/7/2024 của UBND tỉnh quyết định về việc cập nhật, điều chỉnh teenm địa điểm, vị trí các dự án, công trình trong Quy hoạch sử dụng đất thời kỳ 2021-2030 và cập nhật kế hoạch sử dụng đất năm 2024 huyện Kon Rẫy</t>
  </si>
  <si>
    <t>Quy hoạch mở rộng nghĩa trang nhân dân xã</t>
  </si>
  <si>
    <t>Mở rộng nghĩa trang nhân dân xã</t>
  </si>
  <si>
    <t xml:space="preserve"> Quyết định số 220/QĐ-UBND ngày 27/02/2023 của UBND huyện Kon Rẫy; Nghị quyết số 11/NQ-HĐND ngày 09/5/2023 của HĐND huyện Kon Rẫy về phân bổ chi tiết vốn đầu tư phát triển năm 2023 thực hiện chương trình MTQGXDNTM năm 2023; Nghị Quyết số 38/NQ-HĐND ngày 14/07/2023 của HĐND tỉnh về danh mục thu hồi đất;</t>
  </si>
  <si>
    <t>Quy hoạch nghĩa trang Xã Đăk Pne</t>
  </si>
  <si>
    <t>Mở rộng, nâng cấp công trình nghĩa trang nhân dân huyện Kon Rẫy</t>
  </si>
  <si>
    <t>Quyết định số 483/QĐ-UBND ngày 31/7/2024 của UBND tỉnh quyết định về việc cập nhật, điều chỉnh teenm địa điểm, vị trí các dự án, công trình trong Quy hoạch sử dụng đất thời kỳ 2021-2030 và cập nhật kế hoạch sử dụng đất năm 2024 huyện Kon Rẫy</t>
  </si>
  <si>
    <t>r</t>
  </si>
  <si>
    <t>Chợ khu Trung tâm huyện</t>
  </si>
  <si>
    <t>DCH</t>
  </si>
  <si>
    <t>Nghị quyết số 07/NQ-HĐND ngày 10/07/2017 HĐND huyện Kon Rẫy; Kế hoạch số 22/KH-UBND ngày 09/02/2021 của UBND huyện Kon Rẫy</t>
  </si>
  <si>
    <t>40-DR</t>
  </si>
  <si>
    <t>Chợ nông thôn</t>
  </si>
  <si>
    <t>58-DTR</t>
  </si>
  <si>
    <t>Chợ nông thôn Tân Lập</t>
  </si>
  <si>
    <t>Kế hoạch số 22/KH-UBND ngày 09/02/2021 của UBND huyện Kon Rẫy; Nghị quyết số 47/NQ-HĐND ngày 16/12/2022 của HĐND huyện Kon Rẫy bổ sung, điều chỉnh danh mục công trình dự án vào quy hoạch sử dụng đất thời kỳ 2021-2030 huyện Kon Rẫy</t>
  </si>
  <si>
    <t>44-TL</t>
  </si>
  <si>
    <t>ONT</t>
  </si>
  <si>
    <t>50-DK</t>
  </si>
  <si>
    <t>9-DTLu</t>
  </si>
  <si>
    <t>2.1.2.3</t>
  </si>
  <si>
    <t>2.1.2.4</t>
  </si>
  <si>
    <t xml:space="preserve">Cấp giấy CNQSD đất nhà sinh hoạt cộng đồng, nhà rông, nhà văn hóa </t>
  </si>
  <si>
    <t>DSH</t>
  </si>
  <si>
    <t>Biên bản làm việc với các xã, thị trấn</t>
  </si>
  <si>
    <t>2.1.2.5</t>
  </si>
  <si>
    <t>DKV</t>
  </si>
  <si>
    <t>Đổi mã loại đất từ DSH sang DKV theo điều 9 Luật đất đai 2024</t>
  </si>
  <si>
    <t>66-TL</t>
  </si>
  <si>
    <t>Quy hoạch đất vui chơi giải trí công cộng</t>
  </si>
  <si>
    <t>55-TL</t>
  </si>
  <si>
    <t>41-DR</t>
  </si>
  <si>
    <t>10-DPN</t>
  </si>
  <si>
    <t>2.1.2.6</t>
  </si>
  <si>
    <t>Quy hoạch đất ở Xã Đăk Kôi</t>
  </si>
  <si>
    <t>LUA, HNK, CLN, DGT, DTL</t>
  </si>
  <si>
    <t>6,8-10-DK</t>
  </si>
  <si>
    <t>Dự án di dân thôn 2,7,9,10 Xã Đăk Kôi</t>
  </si>
  <si>
    <t>38;39;40-DK</t>
  </si>
  <si>
    <t xml:space="preserve">Quy hoạch đất ở </t>
  </si>
  <si>
    <t>4;9;10;11;14;17;20;22;28;29;34-DTR</t>
  </si>
  <si>
    <t>Quy hoạch đất ở</t>
  </si>
  <si>
    <t>1;21;3;4;5;8;42-DTLu</t>
  </si>
  <si>
    <t>Dự án di dân đến nơi an toàn chống sạt lở ( Thôn 4)</t>
  </si>
  <si>
    <t>40-DPN</t>
  </si>
  <si>
    <t>7;8;12;15;17-DPN</t>
  </si>
  <si>
    <t>Quy hoạch đất ở nông thôn kết hợp thương mại dịch vụ</t>
  </si>
  <si>
    <t>Dự án di dân ra khỏi vùng lũ ống, lũ quyét, thôn 10, Xã Đăk Ruồng</t>
  </si>
  <si>
    <t>16-DR</t>
  </si>
  <si>
    <t>1;4;8;-DR</t>
  </si>
  <si>
    <t>Đất ở xã Tân Lập</t>
  </si>
  <si>
    <t>1-17 TL</t>
  </si>
  <si>
    <t>Quy hoạch đất ở nông thôn( thôn 1) xã Đăk Pne</t>
  </si>
  <si>
    <t>Quy hoạch đất ở xã Tân Lập</t>
  </si>
  <si>
    <t>Quy hoạch đất ở xã Đăk Tờ re</t>
  </si>
  <si>
    <t>Xã Đắk Tờ re</t>
  </si>
  <si>
    <t>Quy hoạch đất ở xã Đăk Ruồng</t>
  </si>
  <si>
    <t>Quy hoạch đất ở xã Đăk Tờ Lùng</t>
  </si>
  <si>
    <t>Xã Đắk Tơ Lung</t>
  </si>
  <si>
    <t>Quy hoạch đất ở xã Đăk Kôi</t>
  </si>
  <si>
    <t>Xã Đắk Kôi</t>
  </si>
  <si>
    <t>Quy hoạch đất ở thị trấn Đăk Rve</t>
  </si>
  <si>
    <t>TT Đắk Rve</t>
  </si>
  <si>
    <t>2.1.2.7</t>
  </si>
  <si>
    <t>Quy hoạch đất ở TT Đăk Rve</t>
  </si>
  <si>
    <t>ODT</t>
  </si>
  <si>
    <t>1-8-TT</t>
  </si>
  <si>
    <t>Đất ở khu quy hoạch chung thị trấn huyện lỵ</t>
  </si>
  <si>
    <t>45-TL</t>
  </si>
  <si>
    <t>Khai thác quỹ đất, mở rộng không gian đô thị khu Thương mại - Giáo dục và dân cư phía Tây thị trấn huyện lỵ Kon Rẫy</t>
  </si>
  <si>
    <t>Nghị quyết số 18/NQ-HĐND ngày 06/07/2020 HĐND huyện Kon Rẫy, Kế hoạch 22/KH-UBND ngày 09/02/2021 của UBND huyện</t>
  </si>
  <si>
    <t>46-DR</t>
  </si>
  <si>
    <t>43-DR</t>
  </si>
  <si>
    <t>Đất ở khu quy hoạch trung tâm văn hóa, thể thao, y tế, dân cư phía Bắc thị trấn huyện lỵ</t>
  </si>
  <si>
    <t>44-DR</t>
  </si>
  <si>
    <t>2.1.2.8</t>
  </si>
  <si>
    <t>Quy hoạch đất trụ sở UBND xã mới</t>
  </si>
  <si>
    <t>49-TL</t>
  </si>
  <si>
    <t>Trụ sở và kho vật chứng Chi cục THADS huyện Kon Rẫy, tỉnh Kon Tum</t>
  </si>
  <si>
    <t>Quyết định số 2211/QĐ-UBND ngày 21/8/2019 của Bộ trưởng Bộ Tư pháp; Quyết định số 1247/TCTHADS-KHTC ngày 31/10/2019 của Tổng cục Thi hành án dân sự</t>
  </si>
  <si>
    <t>Đất trụ sở khu quy hoạch trung tâm thương mại, giáo dục, dân cư phía Tây thị trấn huyện lỵ</t>
  </si>
  <si>
    <t>Đổi mã loại đất DTS qua TSC theo điều 9 Luật đất đai 2024</t>
  </si>
  <si>
    <t>48-DR</t>
  </si>
  <si>
    <t>Xây dựng Hạt Kiểm lâm Kon Rẫy, thuộc dự án "Nâng cao năng lực phòng cháy, chữa cháy rừng cho lực lượng kiểm lâm tỉnh Kon Tum giai đoạn 2021-2025</t>
  </si>
  <si>
    <t xml:space="preserve">Quyết định số 657/QĐ-UBND ngày 19/10/2022 của UBND tỉnh Kon Tum; Quyết định số 875/QĐ-UBND ngày 30 tháng 12 năm 2022 của Ủy ban nhân dân tỉnh về việc giao chi tiết kế hoạch đầu tư nguồn vốn ngân sách trung ương năm 2023; Nghị quyết số 73/NQ-HĐND ngày 10/12/2023 HĐND tỉnh về danh mục thu hồi đất năm2024; </t>
  </si>
  <si>
    <t>Đất trụ sở khu quy hoạch chung thị trấn huyện lỵ 3,71 ha</t>
  </si>
  <si>
    <t>2.1.2.9</t>
  </si>
  <si>
    <t>Đất xây dựng trụ của tổ chức sự nghiệp</t>
  </si>
  <si>
    <t>2.1.2.10</t>
  </si>
  <si>
    <t>2.1.2.11</t>
  </si>
  <si>
    <t>2.1.2.12</t>
  </si>
  <si>
    <t>2.1.2.13</t>
  </si>
  <si>
    <t>Quy hoạch điểm quan trắc môi trường nước mặt (SDL2). Tọa độ X (1600996); Y(0573439)</t>
  </si>
  <si>
    <t>Tân Lập</t>
  </si>
  <si>
    <t>PNK</t>
  </si>
  <si>
    <t xml:space="preserve"> Phụ lục 2, Phụ lục 3 và phụ lục 4 trang 928 báo cáo tổng hợp quy hoạch tỉnh theo Quyết định số 1756/QĐ-TTg ngày 21/12/2023 của Thủ tướng Chính phủ về việc phê duyệt Quy hoạch tỉnh Kon Tum thời kỳ 2021-2030, tầm nhìn đến năm 2050;</t>
  </si>
  <si>
    <t>Quy hoạch điểm quan trắc môi trường nước mặt (SDL3). Tọa độ X (1596430); Y(0570391)</t>
  </si>
  <si>
    <t>Quy hoạch điểm quan trắc môi trường nước dưới đất (G10). Tọa độ X (1599754); Y(0571901)</t>
  </si>
  <si>
    <t>Quy hoạch điểm quan trắc môi trường không khí, tiếng ồn, độ rung (K14). Tọa độ X (1599768); Y(0571908)</t>
  </si>
  <si>
    <t>Trạm Thủy Văn Kon Plông - Đài Khí tượng thủy văn khu vực Tây Nguyên</t>
  </si>
  <si>
    <t>DKT</t>
  </si>
  <si>
    <t>Đổi mã loại đất DTS qua DKT theo điều 9 Luật đất đai 2024</t>
  </si>
  <si>
    <t>Trụ sở Chi nhánh lâm trường kết hợp nhà tập thể người lao động</t>
  </si>
  <si>
    <t>Dự án xây dựng kết cấu hạ tầng kỹ thuật để phát triển quỹ đất tại khu Trung tâm Chính trị - Hành chính xã Tân Lập</t>
  </si>
  <si>
    <t>Dự án đầu tư hạ tầng để phát triển quỹ đất tại khu quy hoạch dân cư Xã Đăk Ruồng</t>
  </si>
  <si>
    <t>Đất cơ sở sản xuất kinh doanh phi nông nghiệp dự trữ</t>
  </si>
  <si>
    <t>Sửa chữa Trạm quản lý bảo vệ rừng</t>
  </si>
  <si>
    <t>Văn bản số 1088/UBND-TH ngày 14/9/2021 của UBND huyện Kon Rẫy</t>
  </si>
  <si>
    <t xml:space="preserve">Trạm đo mưa độc lập </t>
  </si>
  <si>
    <t xml:space="preserve"> Phụ lục 7.1.2 trang 948 báo cáo tổng hợp quy hoạch tỉnh theo Quyết định số 1756/QĐ-TTg ngày 21/12/2023 của Thủ tướng Chính phủ về việc phê duyệt Quy hoạch tỉnh Kon Tum thời kỳ 2021-2030, tầm nhìn đến năm 2050;</t>
  </si>
  <si>
    <t>Xây dựng 02 biển chỉ dẫn Làng du lịch</t>
  </si>
  <si>
    <t>ktra tọa độ cẩn thận</t>
  </si>
  <si>
    <t>Trạm quản lý bảo vệ rừng Măng Đen (Trạm số 1)</t>
  </si>
  <si>
    <t>Văn bản số 354/UBND- NMT ngày 06/6/2017 của UBND huyện Kon Rẫy</t>
  </si>
  <si>
    <t>RPH</t>
  </si>
  <si>
    <t>Trạm quản lý bảo vệ rừng Đăk Kôi (Trạm số 1)</t>
  </si>
  <si>
    <t>Văn bản số 403/CV-UBND ngày 16/11/2009 của UBND huyện Kon Rẫy</t>
  </si>
  <si>
    <t>Trạm quản lý bảo vệ rừng Măng Đen (Trạm số 2)</t>
  </si>
  <si>
    <t>Văn bản số 349/UBND ngày 25/06/2013 của UBND huyện Kon Rẫy</t>
  </si>
  <si>
    <t>Trạm quản lý bảo vệ rừng Đăk Kôi (Trạm số 2)</t>
  </si>
  <si>
    <t xml:space="preserve">Văn bản số 281/UBND ngày 03/05/2017 của UBND huyện Kon Rẫy </t>
  </si>
  <si>
    <t>Xây mới Trạm QLBVR  thôn 3, xã Đăk Pne</t>
  </si>
  <si>
    <t>Biên bản làm việc với Công ty TNHH MTV Lâm nghiệp Kon Rẫy</t>
  </si>
  <si>
    <t>Xây mới Trạm QLBVR  xã Tân Lập</t>
  </si>
  <si>
    <t>2.2</t>
  </si>
  <si>
    <t>Công  trình,  dự  án  chuyển  mục đích sử dụng đất</t>
  </si>
  <si>
    <t>2.2.1</t>
  </si>
  <si>
    <t>2.2.1.1</t>
  </si>
  <si>
    <t>2.2.1.2</t>
  </si>
  <si>
    <t xml:space="preserve">Đất trồng cây hàng năm </t>
  </si>
  <si>
    <t>Chuyển mục đích sử dụng đất từ đất trồng lúa sang đất nông nghiệp tại cánh đồng Đăk Tơ Tiêng thôn 10, (TBĐ số 29,36)</t>
  </si>
  <si>
    <t>Biên bản làm việc với UBND xã</t>
  </si>
  <si>
    <t>LUA</t>
  </si>
  <si>
    <t>2.2.1.3</t>
  </si>
  <si>
    <t>Dự án Trồng cây ăn quả công nghệ cao tại huyện Kon Rẫy, tỉnh Kon Tum của công ty TNHH nông nghiệp sạch Tây Nguyên</t>
  </si>
  <si>
    <t xml:space="preserve"> Quyết định số 327/QĐ -UBND ngày 20/06/2023 của UBND tỉnh Kon Tum chấp thuận điều chỉnh chủ trương đầu tư đồng thời chấp thuận nhà đầu tư</t>
  </si>
  <si>
    <t>LUA, HNK, CLN, DCS</t>
  </si>
  <si>
    <t>DGT; SON</t>
  </si>
  <si>
    <t>2.2.1.4</t>
  </si>
  <si>
    <t>Quy hoạch nuôi trồng thủy sản</t>
  </si>
  <si>
    <t>NTS</t>
  </si>
  <si>
    <t>45-DTR</t>
  </si>
  <si>
    <t>2.2.1.5</t>
  </si>
  <si>
    <t>Phát triển rừng Theo nghị quyết Đại hội Đảng Bộ huyện Nhiệm kỳ 2021-2025</t>
  </si>
  <si>
    <t>19-TT</t>
  </si>
  <si>
    <t>Dự án  trồng rừng nguyên liệu và cây ăn trái theo chuỗi giá trị gia tăng</t>
  </si>
  <si>
    <t>10-13-TT</t>
  </si>
  <si>
    <t>Kế hoạch phát triển Lâm nghiệp theo hướng bền vững trên địa bàn huyện Kon Rẫy. (Số:24/KH-UBND)</t>
  </si>
  <si>
    <t>Đất rừng phòng hộ theo phương án quản lý rừng bền vững giai đoạn 2021-2030</t>
  </si>
  <si>
    <t xml:space="preserve">Đất rừng phòng hộ theo phương án quản lý rừng bền vững giai đoạn 2021-2030 </t>
  </si>
  <si>
    <t>HNK, RSX, SON, DCS</t>
  </si>
  <si>
    <t>Vùng trồng cây dược liệu</t>
  </si>
  <si>
    <t>14-DTLu</t>
  </si>
  <si>
    <t>Dự án trồng cây dược liệu kết hợp du lịch sinh thái tại xã Đăk Tơ Lung, huyện Kon Rẫy</t>
  </si>
  <si>
    <t>37-DTLu</t>
  </si>
  <si>
    <t>Dự án trồng rừng nguyên liệu sản xuất gắn với chế biến</t>
  </si>
  <si>
    <t>các Xã Đăk Kôi, Đăk Tơ Lung, Đắk Pne, Tân Lập, Đắk Ruồng</t>
  </si>
  <si>
    <t>Kế hoạch Cho thuê bổ sung đất lâm nghiệp của Công ty TNHH MTV Nguyên liệu giấy Miền Nam</t>
  </si>
  <si>
    <t>xã Đăk Kôi, Đăk Ruồng, Đăk Tờ Re, Tân Lập, Đăk Tơ Lung</t>
  </si>
  <si>
    <t>công văn số 4308/UBND - NNTN ngày 06 tháng 12 năm 2021 của UNBD tinh Kon Turn về việc kết luận thanh tra đối với Công ty nguyên liệu giấy miền Nam</t>
  </si>
  <si>
    <t>2.2.2</t>
  </si>
  <si>
    <t>2.2.2.1</t>
  </si>
  <si>
    <t>Đất chuyển mục đích sang đất ở tại nông thôn</t>
  </si>
  <si>
    <t>Chuyển mục đích sử dụng đất từ đất nông nghiệp sang đất ở của hộ gia đình cá nhân</t>
  </si>
  <si>
    <t>65-TL</t>
  </si>
  <si>
    <t>47-DR</t>
  </si>
  <si>
    <t>39-DTLu</t>
  </si>
  <si>
    <t>54-DTR</t>
  </si>
  <si>
    <t>42-DK</t>
  </si>
  <si>
    <t>35-DPN</t>
  </si>
  <si>
    <t>Thực hiện đấu giá các lô đất để thực hiện dự án tại khu vực chợ nông thôn xã Tân Lập (Chợ Tại thôn 3 xã Tân Lập gắn với phát triển khu dân cư, phát triển khu dân cư, phát triển thương mại, dịch vụ; phát triển quỹ đất để đấu giá, tạo nguồn vốn đầu tư cơ sở hạ tầng trên địa bàn huyện)</t>
  </si>
  <si>
    <t>TMD</t>
  </si>
  <si>
    <t>Kế hoạch số 22/KH-UBND ngày 09/02/2021 của UBND huyện Kon Rẫy</t>
  </si>
  <si>
    <t>Thực hiện đấu giá các lô đất tại khu vực chợ nông thôn xã Tân Lập 0,03 ha</t>
  </si>
  <si>
    <t>2.2.2.2</t>
  </si>
  <si>
    <t>Đất chuyển mục đích sang đất ở tại đô thị</t>
  </si>
  <si>
    <t>39-TT</t>
  </si>
  <si>
    <t xml:space="preserve">Đấu giá quyền sử dụng đất các trụ sở cũ tại thị trấn Đắk Rve </t>
  </si>
  <si>
    <t>38-TT</t>
  </si>
  <si>
    <t>Kế hoạch chuyển mục đích từ đất trụ sở sang đất ở (Trụ sở trung tâm dạy nghề- trụ sở tiếp dân cũ)</t>
  </si>
  <si>
    <t>Quyết định số 14/QĐ-UBND ngày 09/01/2020 của UBND tỉnh Kon Tum; Kế hoạch số 67/KH-UBND ngày 13/5/2022 Của UBND huyện</t>
  </si>
  <si>
    <t>Kế hoạch chuyển mục đích từ đất trụ sở sang đất ở (Trụ sở Phòng Nông nghiệp và phát triển nông thôn cũ)</t>
  </si>
  <si>
    <t>Kế hoạch chuyển mục đích từ đất trụ sở sang đất ở (Thư viện cũ)</t>
  </si>
  <si>
    <t>Kế hoạch chuyển mục đích từ đất trụ sở sang đất ở (Trụ sở phòng văn hóa thông tin cũ)</t>
  </si>
  <si>
    <t>Kế hoạch chuyển mục đích từ đất trụ sở sang đất ở (trụ sở Đội quản lý dịch vụ công cũ)</t>
  </si>
  <si>
    <t>Kế hoạch chuyển mục đích từ đất trụ sở sang đất ở (Trụ sở phòng giáo dục đào tạo cũ)</t>
  </si>
  <si>
    <t>2.2.2.3</t>
  </si>
  <si>
    <t xml:space="preserve">Đất thương mại dịch vụ </t>
  </si>
  <si>
    <t>Quy hoạch nhà sách, khách sạn, cơ sở thương mại dịch vụ huyện Kon Rẫy</t>
  </si>
  <si>
    <t>40-TT</t>
  </si>
  <si>
    <t>Đất thương mại - dịch vụ dự trữ</t>
  </si>
  <si>
    <t>41-TT</t>
  </si>
  <si>
    <t>Dự án phát triển du lịch sinh thái khu vực hai bên đường đèo Măng Đen</t>
  </si>
  <si>
    <t>TMD, RPH</t>
  </si>
  <si>
    <t>Trạm thu mua nông sản</t>
  </si>
  <si>
    <t>Đổi mã loại đất từ SKC sang TMD</t>
  </si>
  <si>
    <t>Khu du lịch sinh thái thác thôn 1, thôn 7 Xã Đăk Kôi</t>
  </si>
  <si>
    <t>LUA, HNK, RSX, DTL, DCS</t>
  </si>
  <si>
    <t>5-DK</t>
  </si>
  <si>
    <t>Khu du lịch sinh thái suối nước nóng Đắk Kôi</t>
  </si>
  <si>
    <t>LUA, HNK, DGT, DTL, SON</t>
  </si>
  <si>
    <t>4-DK</t>
  </si>
  <si>
    <t>23-DK</t>
  </si>
  <si>
    <t>49-DR</t>
  </si>
  <si>
    <t>Trạm xăng dầu</t>
  </si>
  <si>
    <t xml:space="preserve">Khu du lịch nghỉ dưỡng suối nước Đăk Toa </t>
  </si>
  <si>
    <t>11-DR</t>
  </si>
  <si>
    <t xml:space="preserve">Xây dựng khu giết mổ gia súc, gia cầm tập trung </t>
  </si>
  <si>
    <t>58-DR</t>
  </si>
  <si>
    <t>Khu Du lịch sinh thái ven hồ Thủy điện Đắk Pne</t>
  </si>
  <si>
    <t>41-DPN</t>
  </si>
  <si>
    <t>Quy hoạch nhà ở kết hợp, thương mại dịch vụ Xã Đăk Pne</t>
  </si>
  <si>
    <t>30-DPN</t>
  </si>
  <si>
    <t>29-DPN</t>
  </si>
  <si>
    <t>18,23-DPN</t>
  </si>
  <si>
    <t>33-DTR</t>
  </si>
  <si>
    <t>Quy hoạch đất du lịch</t>
  </si>
  <si>
    <t>15-DTR</t>
  </si>
  <si>
    <t>50-TL</t>
  </si>
  <si>
    <t>64-TL</t>
  </si>
  <si>
    <t>Quy hoạch siêu thị</t>
  </si>
  <si>
    <t>61-TL</t>
  </si>
  <si>
    <t>27-TL</t>
  </si>
  <si>
    <t>Dự án Khu du lịch cộng đồng kết hợp du lịch sinh thái Thác Kon Bring - xã Đăk Tơ Lung - huyện Kon Rẫy</t>
  </si>
  <si>
    <t>11-DTLu</t>
  </si>
  <si>
    <t>Chuyển mục đích sử dụng đất từ Công ty TNHH MTV cao su Kon Tum quản lý sang đất địa phương quản lý</t>
  </si>
  <si>
    <t>ONT,NTD,DGD</t>
  </si>
  <si>
    <t>Kèm theo biên bản làm việc ngày  20/10/2016</t>
  </si>
  <si>
    <t>Khu du lịch sinh thái Nước Nhê thôn 1 xã Đăk Tơ Lung</t>
  </si>
  <si>
    <t>Chuyển mục đích sử dụng đất từ Công ty TNHH MTV cao su Kon Tum quản lý sang đất địa phương quản lý(Phần diện tích manh mún , nhỏ lẻ nằm giữa 2 đường dây điện 500kV)</t>
  </si>
  <si>
    <t>2.2.2.4</t>
  </si>
  <si>
    <t>Quy hoạch nhà máy sản xuất vật liệu xây dựng không nung</t>
  </si>
  <si>
    <t>Quyết định số 842/QĐ-UBND ngày 9/09/2021 của UBND tỉnh Kon Tum về việc chấp thuận chủ trương đầu tư</t>
  </si>
  <si>
    <t>42-TT</t>
  </si>
  <si>
    <t>Bãi tập kết cát và xây dựng công trình tạm cho dự án khai thác cát làm vật liệu xây dựng thông thường tại vị trí số 2 thuộc thôn 11 và thôn 12 Xã Đăk Ruồng huyện Kon Rẫy, tỉnh Kon Tum + Bãi tập kết và các công trình phụ trợ (số liệu quy hoạch 139)</t>
  </si>
  <si>
    <t xml:space="preserve">Đất sản xuất kinh doanh Hợp tác xã (Thôn 1, thôn 4, Thôn 8) </t>
  </si>
  <si>
    <t>9,31-DK</t>
  </si>
  <si>
    <t xml:space="preserve">Đất sản xuất kinh doanh Hợp tác xã </t>
  </si>
  <si>
    <t>28-DPN</t>
  </si>
  <si>
    <t>Đất sản xuất kinh doanh trong khu quy hoạch chi tiết mở rộng đô thị</t>
  </si>
  <si>
    <t>51-DR</t>
  </si>
  <si>
    <t>Đất sản xuất kinh doanh Hợp tác xã trên địa bàn huyện</t>
  </si>
  <si>
    <t>Đất sản xuất kinh doanh Hợp tác xã NN Đăk Tơ Lung</t>
  </si>
  <si>
    <t>29-DTLU</t>
  </si>
  <si>
    <t>Đất sản xuất kinh doanh Hợp tác xã</t>
  </si>
  <si>
    <t>60-DTR</t>
  </si>
  <si>
    <t>63-TL</t>
  </si>
  <si>
    <t>48-TL</t>
  </si>
  <si>
    <t>Mặt bằng sân công nghiệp dự án khai thác khoáng sản cát sạn sỏi làm VL XDTT của công ty TNHH MTV XNK Hoàng Khánh Trâm (SHQH 137)</t>
  </si>
  <si>
    <t>Thôn 3 xã Tân Lập</t>
  </si>
  <si>
    <t>Mặt bằng sân công nghiệp dự án khai thác khoáng sản cát sạn sỏi làm VL XDTT của công ty TNHH NNB Kon Tum (SHQH 137)</t>
  </si>
  <si>
    <t>QĐ Số 483/QĐ-UBND tỉnh Kon Tum ngày 31 tháng 07 năm 2024</t>
  </si>
  <si>
    <t>Mặt bằng sân công nghiệp dự án khai thác khoáng sản cát sạn sỏi làm VL XDTT của Công ty TNHH ĐTXD Khai thác khoáng sản Thái Sơn  (SHQH 139)</t>
  </si>
  <si>
    <t>Thôn 10, xã Đăk Ruồng</t>
  </si>
  <si>
    <t>Thôn 2, xã Tân Lập</t>
  </si>
  <si>
    <t>HNK; SON</t>
  </si>
  <si>
    <t>Mặt bằng sân công nghiệp dự án khai thác khoáng sản cát sỏi làm VL XDTT của Công ty TNHH Tây Tiến  (SHQH BS01)</t>
  </si>
  <si>
    <t>Thôn Đăk Ơ Nglăng, xã Đăk Tờ Re</t>
  </si>
  <si>
    <t>QĐ Số 650/QĐ-UBND tỉnh Kon Tum ngày 09 tháng 11 năm 2023</t>
  </si>
  <si>
    <t>Mặt bằng sân công nghiệp dự án khai thác khoáng sản cát sỏi làm VL XDTT của Công ty CP Trường Nhật  (SHQH BS01)</t>
  </si>
  <si>
    <t>Thôn Kon Dơ Xing, xã Đăk Tờ Re</t>
  </si>
  <si>
    <t>Mặt bằng sân công nghiệp dự án khai thác khoáng sản cát sạn sỏi làm VL XDTT - vị trí 2 của Công ty CP Sinh Lợi Kon Tum (SHQH 139)</t>
  </si>
  <si>
    <t>Thôn 12, xã Đăk Ruồng</t>
  </si>
  <si>
    <t>HNT; DGT</t>
  </si>
  <si>
    <t>Xưởng chế biến lâm sản và đấu giá quyền sử dụng đất để cho thuê đất sử dụng vào mục đích xây dựng Xưởng chế biến lâm sản</t>
  </si>
  <si>
    <t>21-TL</t>
  </si>
  <si>
    <t>Hợp tác xã thị trấn Đăk Rve</t>
  </si>
  <si>
    <t>KHSDĐ 2024</t>
  </si>
  <si>
    <t>Công trình đăng ký mới</t>
  </si>
  <si>
    <t>2.2.2.5</t>
  </si>
  <si>
    <t xml:space="preserve">Tổng cộng: </t>
  </si>
  <si>
    <t>ghi chú 2-12</t>
  </si>
  <si>
    <t>Quy hoạch mỏ Khai thác cát xây dựng tại điểm mỏ 136 + Bãi tập kết và các công trình phụ trợ</t>
  </si>
  <si>
    <t>11-TL</t>
  </si>
  <si>
    <t>Mỏ cát làm VLXD thông thường (thôn 3 và thôn 6)- Công ty TNHH MTV XNK Khánh Trâm (số hiệu QH 137); Bãi tập kết cát và xây dựng công trình tạm cho dự án khai thác cát làm vật liệu xây dựng thông thường</t>
  </si>
  <si>
    <t>Mỏ cát làm VLXD thông thường (thôn 3 và thôn 5) - Công ty TNHH NNB Kon Tum  + Bãi tập kết và các công trình phụ trợ (SHQH 137)</t>
  </si>
  <si>
    <t>Mặt bằng sân công nghiệp mỏ cát của Công ty TNHH NNB Kon Tum</t>
  </si>
  <si>
    <t xml:space="preserve">Mỏ cát làm VLXD thông thường (thôn 3 xã Tân Lập; Thôn 13 xã Đăk Ruồng và Thôn 8 xã Đăk Tơ Lung -  Công ty TNHH MTV Tư vấn và Xây dựng Tường Tâm (số hiệu QH 138); </t>
  </si>
  <si>
    <t xml:space="preserve">Mỏ cát làm VLXD thông thường (thôn 3 xã Tân Lập; Thôn 13 xã Đăk Ruồng -  Công ty CP ĐT và Phát triển công nghệ Thuỷ Nguyên (số hiệu QH 138); </t>
  </si>
  <si>
    <t>Mỏ cát làm vật liệu xây dựng thông thường tại vị trí số 2 thuộc thôn 12, thôn 14 + Bãi tập kết khoáng sản và công trình phụ trợ (mã quy hoạch 139) - Công ty Cổ phần Sinh Lợi Kon Tum</t>
  </si>
  <si>
    <t>Mỏ cát làm vật liệu xây dựng thông thường thuộc thôn 1, 2 xã Tân Lập và thôn 10, 11 xã Đăk Ruồng + Bãi tập kết khoáng sản và công trình phụ trợ (mã quy hoạch 139) - Công ty TNHH ĐTXD khai thác khoáng sản Thái Sơn</t>
  </si>
  <si>
    <t>Mỏ cát làm vật liệu xây dựng thông thường tại thôn Đăk Ơ NgLăng, xã Đăk Tờ Re + Bãi tập kết khoáng sản và công trình phụ trợ (mã quy hoạch BS01) - Công ty TNHH Tây Tiến</t>
  </si>
  <si>
    <t>Mỏ cát làm vật liệu xây dựng thông thường tại thôn Kon Dơ Xing, xã Đăk Tờ Re + Bãi tập kết khoáng sản và công trình phụ trợ (mã quy hoạch BS01) - Công ty Cổ phần Trường Nhật</t>
  </si>
  <si>
    <t>Mỏ cát làm vật liệu xây dựng thông thường và bãi tập kết khoáng sản và công trình phụ trợ (mã BS quy hoạch BS02) - Khu 1 tại thôn 3 xã Đăk Tơ Lung</t>
  </si>
  <si>
    <t>Mỏ cát làm vật liệu xây dựng thông thường và bãi tập kết khoáng sản và công trình phụ trợ (mã BS quy hoạch BS02) - Khu 2 tại thôn 1 xã Đăk Tơ Lung</t>
  </si>
  <si>
    <t>Mỏ + bãi tập kết 10,7;
 thực hiện mỏ 1.5, bãi tk 0.14</t>
  </si>
  <si>
    <t>6.7 mỏ; bãi tk 1.1</t>
  </si>
  <si>
    <t>3.6 mỏ, bãi tk 1.6</t>
  </si>
  <si>
    <t>Mỏ khai thác khoáng sản cát, sạn sỏi làm vật liệu xây dựng thông thường thôn 10 + Bãi tập kết khoáng sản và công trình phụ trợ (mã quy hoạch 141) - Công ty CPKD TM&amp;VTXD Tây Nguyên.</t>
  </si>
  <si>
    <t>Mỏ đất san lấp ( mã quy hoạch BS12)</t>
  </si>
  <si>
    <t>Mỏ đất san lấp ( mã quy hoạch BS20)</t>
  </si>
  <si>
    <t>Mỏ đất san lấp ( mã quy hoạch BS47)</t>
  </si>
  <si>
    <t>Mỏ đất san lấp ( mã quy hoạch BS48)</t>
  </si>
  <si>
    <t>Mỏ đất san lấp ( mã quy hoạch BS49)</t>
  </si>
  <si>
    <t>Trạm thu mua nông sản(4 vị trí)</t>
  </si>
  <si>
    <t>Trạm thu mua nông sản(3 vị trí)</t>
  </si>
  <si>
    <t>Trạm thu mua nông sản(2 vi trí)</t>
  </si>
  <si>
    <t>Trạm thu mua nông sản( 7 vị trí)</t>
  </si>
  <si>
    <t>Quy hoạch nhà sách, khách sạn, cơ sở thương mại dịch vụ huyện Kon Rẫy(Đất thương mại dịch vụ Đăk Tờ Re)</t>
  </si>
  <si>
    <t>Xây dựng Hạt Kiểm lâm Kon Rẫy, thuộc dự án "Nâng cao năng lực phòng cháy, chữa cháy rừng cho lực lượng kiểm lâm tỉnh Kon Tum giai đoạn 2021 - 2025".(Đất trụ sở khu quy hoạch chung thị trấn huyện lỵ)</t>
  </si>
  <si>
    <t>Trường mầm non xã Đăk Tơ Lung</t>
  </si>
  <si>
    <t>Mở Rộng Trường THCS (điểm trường chính)</t>
  </si>
  <si>
    <t>Mở Rộng Trường Tiểu học (điểm trường chính)</t>
  </si>
  <si>
    <t>Mỏ cát làm vật liệu xây dựng thông thường và bãi tập kết khoáng sản và công trình phụ trợ thuộc thôn 1, xã Đăk Tơ Lung (số hiệu quy hoạch BS02)</t>
  </si>
  <si>
    <t>Dự án đầu tư khai thác khoáng sản cát, sạn, sỏi làm vật liệu xây dựng thông thường và bãi tập kết tại vị trí 1- thôn 3 và thôn 6, xã Tân Lập, huyện Kon Rẫy, tỉnh Kon Tum (SHQH 137) Công ty TNHH MTV Xuất nhập Khẩu Hoàng Khánh Trâm</t>
  </si>
  <si>
    <t>Khoáng sản cát làm VLXD thông thường: tại thôn 1, xã Đăk Tơ Lung - Số hiệu BS02 (vị trí 1)</t>
  </si>
  <si>
    <t>Khoáng sản cát làm VLXD thông thường: thôn 13 xã Đăk Ruồng và thôn 3, xã Tân Lập - Số hiệu QH 138</t>
  </si>
  <si>
    <t>Khoáng sản cát làm VLXD thông thường: tại thôn 10, 11 xã Đăk Ruồng - Số hiệu QH 139</t>
  </si>
  <si>
    <t>Đường vào ban chỉ huy quân sự huyện Kon Rẫy</t>
  </si>
  <si>
    <t>Dự án Đường giao thông từ Xã Đăk Pne huyện Kon Rẫy đi huyện Kbang tỉnh Gia Lai</t>
  </si>
  <si>
    <t>Thủy điện Đăk Nghé</t>
  </si>
  <si>
    <t>Hồ chứa nước Đăk Pô Kei (giai đoạn 2)</t>
  </si>
  <si>
    <t>Nhà ở tập thể người lao động và xây dựng tường rào chi nhánh Lâm trường Măng Đen</t>
  </si>
  <si>
    <t xml:space="preserve">Kế hoạch cho thuê đất, cấp giấy CN QSD để trồng rừng sản xuất </t>
  </si>
  <si>
    <t>Trồng rừng sản xuất theo kế hoạch phát triển rừng</t>
  </si>
  <si>
    <t>Công trình bổ sung mới</t>
  </si>
  <si>
    <t>Sân bóng chuyền thôn 5</t>
  </si>
  <si>
    <t>Đường đi khu sản xuất Đăk Răk thôn 4 (tiếp theo)</t>
  </si>
  <si>
    <t>Đường đi khu sản xuất Đăk Giao</t>
  </si>
  <si>
    <t>Công trình thủy lợi Đăk Nâm, xã Đăk Pne; hạng mục: sữa chữa đập đầu mối, thay mới tuyến ống, trụ đỡ</t>
  </si>
  <si>
    <t>Sữa chữa, nâng cấp hệ thống sinh hoạt thôn 2, thôn 3 xã Đăk Pne</t>
  </si>
  <si>
    <t>Sữa chữa, nâng cấp hệ thống sinh hoạt thôn 4, xã Đăk Pne</t>
  </si>
  <si>
    <t>Đấu nối TBA 110kV Kon Rẫy</t>
  </si>
  <si>
    <t>Sân bê tông nhà rông thôn Kon Xơm Luh</t>
  </si>
  <si>
    <t>Cấp giấy CNQSD đất nhà sinh hoạt cộng đồng thôn 1,2,3,4, xã Đăk Pne</t>
  </si>
  <si>
    <t>Cấp giấy CNQSD đất nhà sinh hoạt cộng đồng thôn Kon Đó, Kon Rrỗ, Ngọc Răng - Nhân Liếu, Kon Rlong,  Thôn Trăng Nó - Kon Blo,Tea Riang, xã Đăk Kôi</t>
  </si>
  <si>
    <t>Cấp giấy CNQSD đất nhà sinh hoạt cộng đồng Thôn 8,9, 10, 11, 12, 13, 14, Xã Đăk Ruồng</t>
  </si>
  <si>
    <t>Cấp giấy CNQSD đất nhà sinh hoạt cộng đồng Thôn 1,2,3,4, 5,6,7,8, xã Đăk Tơ Lung</t>
  </si>
  <si>
    <t>Cấp giấy CNQSD đất nhà sinh hoạt cộng đồng Thôn Đăk Jri, Kon Ji Pen, Đăk Pơ Kông, Đăk Ơ Nglăng, Kon Sơm Luh, Kon Dơ Xin, Đăk Puih, Tam Sơn,  xã Đăk Tờ Re</t>
  </si>
  <si>
    <t>Quảng trường Kon Braih(Phục vụ công tác cấp GCNQSD đất)</t>
  </si>
  <si>
    <t>Đài phun nước thị trấn Đăk Rve(Phục vụ công tác cấp GCNQSD đất)</t>
  </si>
  <si>
    <t>Chợ thị trấn Đăk Rve(Phục vụ công tác cấp GCNQSD đất)</t>
  </si>
  <si>
    <t>Hội trường chung huyện Kon Rẫy (Phục vụ công tác cấp GCNQSD đất)</t>
  </si>
  <si>
    <t>Trung tâm Văn hoá huyện Kon Rẫy(Phục vụ công tác cấp GCNQSD đất)</t>
  </si>
  <si>
    <t>Hội trường thôn 1(Phục vụ công tác cấp GCNQSD đất)</t>
  </si>
  <si>
    <t>Hội trường thôn 2(Phục vụ công tác cấp GCNQSD đất)</t>
  </si>
  <si>
    <t>Hội trường thôn 3(Phục vụ công tác cấp GCNQSD đất)</t>
  </si>
  <si>
    <t>Nhà rông thôn 4(Phục vụ công tác cấp GCNQSD đất)</t>
  </si>
  <si>
    <t>Nhà rông thôn 5(Phục vụ công tác cấp GCNQSD đất)</t>
  </si>
  <si>
    <t>Hội trường thôn 6(Phục vụ công tác cấp GCNQSD đất)</t>
  </si>
  <si>
    <t>Nhà rông thôn 1(Phục vụ công tác cấp GCNQSD đất)</t>
  </si>
  <si>
    <t>Nhà rông thôn 2(Phục vụ công tác cấp GCNQSD đất)</t>
  </si>
  <si>
    <t>Nhà rông thôn 3(Phục vụ công tác cấp GCNQSD đất)</t>
  </si>
  <si>
    <t>Nhà rông Thôn Đăk Jri
(Phục vụ công tác cấp GCNQSD đất)</t>
  </si>
  <si>
    <t>Nhà rông Thôn Kon Ji Pen(Phục vụ công tác cấp GCNQSD đất)</t>
  </si>
  <si>
    <t>Nhà rông Thôn Đăk Pơ Kông(Phục vụ công tác cấp GCNQSD đất)</t>
  </si>
  <si>
    <t>Nhà văn hoá Thôn Đăk Pơ Kông(Phục vụ công tác cấp GCNQSD đất)</t>
  </si>
  <si>
    <t>Nhà rông Thôn Đăk Ơ Nglăng(Phục vụ công tác cấp GCNQSD đất)</t>
  </si>
  <si>
    <t>Nhà rông Thôn Kon Sơm Luh(Phục vụ công tác cấp GCNQSD đất)</t>
  </si>
  <si>
    <t>Nhà rông Thôn Kon Dơ Xin(Phục vụ công tác cấp GCNQSD đất)</t>
  </si>
  <si>
    <t>Nhà rông Thôn Đăk Puih(Phục vụ công tác cấp GCNQSD đất)</t>
  </si>
  <si>
    <t>Nhà văn hoá Thôn Tam Sơn(Phục vụ công tác cấp GCNQSD đất)</t>
  </si>
  <si>
    <t>Nhà rông làng Kon Nhên, thôn 8(Phục vụ công tác cấp GCNQSD đất)</t>
  </si>
  <si>
    <t>Nhà rông làng Kon SRệt(Phục vụ công tác cấp GCNQSD đất)</t>
  </si>
  <si>
    <t>Nhà văn hóa thôn 9(Phục vụ công tác cấp GCNQSD đất)</t>
  </si>
  <si>
    <t>Nhà rông thôn 10(Phục vụ công tác cấp GCNQSD đất)</t>
  </si>
  <si>
    <t>Nhà rông làng Kon Tủh, thôn 11(Phục vụ công tác cấp GCNQSD đất)</t>
  </si>
  <si>
    <t>Nhà rông làng Kon Bđẻh, thôn 11(Phục vụ công tác cấp GCNQSD đất)</t>
  </si>
  <si>
    <t>Nhà rông làng Kon SLạc 1, thôn 12(Phục vụ công tác cấp GCNQSD đất)</t>
  </si>
  <si>
    <t>Nhà rông làng Kon SLạc 2, thôn 12(Phục vụ công tác cấp GCNQSD đất)</t>
  </si>
  <si>
    <t>Nhà rông làng Kon SMôn, thôn 12(Phục vụ công tác cấp GCNQSD đất)</t>
  </si>
  <si>
    <t>Nhà văn hóa thôn 13(Phục vụ công tác cấp GCNQSD đất)</t>
  </si>
  <si>
    <t>Nhà văn hóa thôn 14(Phục vụ công tác cấp GCNQSD đất)</t>
  </si>
  <si>
    <t>Nhà Rông thôn 7(Phục vụ công tác cấp GCNQSD đất)</t>
  </si>
  <si>
    <t>Nhà văn hóa thôn 3(Phục vụ công tác cấp GCNQSD đất)</t>
  </si>
  <si>
    <t>Nhà văn hóa thị trấn Đăk Rve(Phục vụ công tác cấp GCNQSD đất)</t>
  </si>
  <si>
    <t>Công trình cấp nước sinh hoạt thị trấn Kon Rẫy(Phục vụ công tác cấp GCNQSD đất)</t>
  </si>
  <si>
    <t>Trụ sở Huyện đoàn(Phục vụ công tác cấp GCNQSD đất)</t>
  </si>
  <si>
    <t>Huyện đoàn Kon Rẫy (khu vui chơi trẻ em)(Phục vụ công tác cấp GCNQSD đất)</t>
  </si>
  <si>
    <t>Trụ sở Phòng Giáo dục và Đào tạo (nhà làm việc chính, bếp, công vụ)(Phục vụ công tác cấp GCNQSD đất)</t>
  </si>
  <si>
    <t>Trụ sở Phòng Giáo dục và Đào tạo (Hội trường nhà văn hoá)(Phục vụ công tác cấp GCNQSD đất)</t>
  </si>
  <si>
    <t>Trụ sở Phòng VH-TT (nhà làm việc chính 1 tầng, nhà bếp)(Phục vụ công tác cấp GCNQSD đất)</t>
  </si>
  <si>
    <t>Văn phòng HĐND-UBND huyện(Phục vụ công tác cấp GCNQSD đất)</t>
  </si>
  <si>
    <t>Đài truyền thanh - Truyền hình(Phục vụ công tác cấp GCNQSD đất)</t>
  </si>
  <si>
    <t>UBND thị trấn Đăk Rve(Phục vụ công tác cấp GCNQSD đất)</t>
  </si>
  <si>
    <t>UBND xã Đăk Kôi(Phục vụ công tác cấp GCNQSD đất)</t>
  </si>
  <si>
    <t>UBND xã Tân Lập(Phục vụ công tác cấp GCNQSD đất)</t>
  </si>
  <si>
    <t>Trụ sở Trung tâm giáo dục NN-TX(Phục vụ công tác cấp GCNQSD đất)</t>
  </si>
  <si>
    <t>Trường MN Đăk Kôi(Phục vụ công tác cấp GCNQSD đất)</t>
  </si>
  <si>
    <t>Tiểu học Đăk Kôi(Phục vụ công tác cấp GCNQSD đất)</t>
  </si>
  <si>
    <t>Trường MN Ánh Dương(Phục vụ công tác cấp GCNQSD đất)</t>
  </si>
  <si>
    <t>Trường MN Hoa Hồng(Phục vụ công tác cấp GCNQSD đất)</t>
  </si>
  <si>
    <t>Trường THCS Đăk Tơ Re(Phục vụ công tác cấp GCNQSD đất)</t>
  </si>
  <si>
    <t>Trường MN 19/5(Phục vụ công tác cấp GCNQSD đất)</t>
  </si>
  <si>
    <t>Thao trường bắn, thao trường huấn luyện quân sự của xã Đăk Tờ Re(Phục vụ công tác cấp GCNQSD đất)</t>
  </si>
  <si>
    <t>Trụ sở Ban CHQS xã Đăk Tơ Lung</t>
  </si>
  <si>
    <t>Thao trường bắn, thao trường huấn luyện quân sự xã Đăk Ruồng(Phục vụ công tác cấp GCNQSD đất)</t>
  </si>
  <si>
    <t>Thao trường bắn, thao trường huấn luyện quân sự xã Đăk Pne(Phục vụ công tác cấp GCNQSD đất)</t>
  </si>
  <si>
    <t>Trường bắn, thao trường huấn luyện của Ban chỉ huy Quân sự xã Đăk Kôi(Phục vụ công tác cấp GCNQSD đất)</t>
  </si>
  <si>
    <t>Trường bắn, thao trường huấn luyện Ban chỉ huy Quân sự huyện Kon Rẫy(Phục vụ công tác cấp GCNQSD đất)</t>
  </si>
  <si>
    <t>CLN, DGT</t>
  </si>
  <si>
    <t>Thôn 1, xã Tân Lập</t>
  </si>
  <si>
    <t>Thôn 1, thị trấn Đăk Rve</t>
  </si>
  <si>
    <t>Thôn 9, thị trấn Đăk Rve</t>
  </si>
  <si>
    <t>Thôn 1, xã Tân Lập</t>
  </si>
  <si>
    <t>Thôn 3, xã Tân Lập</t>
  </si>
  <si>
    <t>Thôn 4, xã Tân Lập</t>
  </si>
  <si>
    <t>Thôn 5, xã Tân Lập</t>
  </si>
  <si>
    <t>Thôn 6, xã Tân Lập</t>
  </si>
  <si>
    <t>Thôn 1, xã Đăk Pne</t>
  </si>
  <si>
    <t>Thôn 2, xã Đăk Pne</t>
  </si>
  <si>
    <t>Thôn 3, xã Đăk Pne</t>
  </si>
  <si>
    <t>Thôn 4, xã Đăk Pne</t>
  </si>
  <si>
    <t>Thôn Đăk Jri, xã Đăk Tờ Re</t>
  </si>
  <si>
    <t>Thôn Kon Ji Pen, xã Đăk Tờ Re</t>
  </si>
  <si>
    <t>Thôn Đăk Pơ Kông, xã Đăk Tờ Re</t>
  </si>
  <si>
    <t>Thôn Kon Sơm Luh, xã Đăk Tờ Re</t>
  </si>
  <si>
    <t>Thôn Kon Dơ Xin, xã Đăk Tờ Re</t>
  </si>
  <si>
    <t>Thôn Đăk Puih, xã Đăk Tờ Re</t>
  </si>
  <si>
    <t>Thôn Tam Sơn, xã Đăk Tờ Re</t>
  </si>
  <si>
    <t>Thôn 8, xã Đăk Ruồng</t>
  </si>
  <si>
    <t>Thôn 9, xã Đăk Ruồng</t>
  </si>
  <si>
    <t>Thôn 11, xã Đăk Ruồng</t>
  </si>
  <si>
    <t>Thôn 13, xã Đăk Ruồng</t>
  </si>
  <si>
    <t>Thôn 14, xã Đăk Ruồng</t>
  </si>
  <si>
    <t>Thôn 5, thị trấn Đăk Rve</t>
  </si>
  <si>
    <t>Thôn 7, thị trấn Đăk Rve</t>
  </si>
  <si>
    <t>Thôn 3, thị trấn Đăk Rve</t>
  </si>
  <si>
    <t>Thôn 2, thị trấn Đăk Rve</t>
  </si>
  <si>
    <t>Thôn 2, xã Tân Lập</t>
  </si>
  <si>
    <t>Thôn 4, xã Đăk Kôi</t>
  </si>
  <si>
    <t>Điểm lẻ; thôn 5, xã Đăk Kôi.</t>
  </si>
  <si>
    <t>Điểm trường lẻ: Thôn 1, xã Đăk Kôi</t>
  </si>
  <si>
    <t>Điểm trường lẻ: Thôn 8, xã Đăk Kôi</t>
  </si>
  <si>
    <t>Điểm trường lẻ: thôn 12 (Kon Slac) xã Đăk Ruồng.</t>
  </si>
  <si>
    <t>Điểm trường chính: Thôn 5, xã Đăk Tờ Re</t>
  </si>
  <si>
    <t>Điểm trường lẻ: Thôn 2, xã Đăk Tờ Re</t>
  </si>
  <si>
    <t>Điểm trường lẻ: Thôn 3, xã Đăk Tờ Re</t>
  </si>
  <si>
    <t>Điểm trường chính (cơ sở 2): Thôn 5– Đăk Tờ Re</t>
  </si>
  <si>
    <t>Điển trường thôn 8 (cơ sở 2), xã Đăk Tờ Re</t>
  </si>
  <si>
    <t>Điểm trường lẻ:  thôn 3, thị trấn Đăk Rve.</t>
  </si>
  <si>
    <t>Thôn 1, Xã Đăk Tờ Re</t>
  </si>
  <si>
    <t>Thôn 4, xã Đăk Tơ Lung</t>
  </si>
  <si>
    <t>Thôn 2, xã Đăk Kôi</t>
  </si>
  <si>
    <t>Thôn 7, xã Đăk Tơ Lung</t>
  </si>
  <si>
    <t>Quyết định số 875/QĐ-UBND ngày 30 tháng 12 năm 2022 của Ủy ban nhân dân tỉnh về việc giao chi tiết kế hoạch đầu tư nguồn vốn ngân sách trung ương năm 2023; Nghị quyết số 73/NQ-HĐND ngày 10/12/2023 HĐND tỉnh về danh mục thu hồi đất năm2024</t>
  </si>
  <si>
    <t>Quyết định số 166/QĐ-UBND  ngày 4/4/2022 của UBND tỉnh Kon Tum</t>
  </si>
  <si>
    <t xml:space="preserve"> Quyết định số 731//QĐ-UBND  ngày 12/8/2021 của UBND tỉnh Kon Tum</t>
  </si>
  <si>
    <t>Quyết định số 337/QĐ-UBND ngày 16/9/2019 của UBND huyện</t>
  </si>
  <si>
    <t xml:space="preserve">Nghị quyết số 08/NQ-HĐND ngày 12/03/2021 của Hội đồng nhân dân tỉnh Kon Tum; Quyết định số 466/QĐ-UBND ngày 28/05/2021; Nghị quyết số 66/NQ-HĐND ngày 09 tháng 12 năm 2021 của HĐND tỉnh Kon Tum; Nghị quyết số 73/NQ-HĐND ngày 10/12/2023 HĐND tỉnh về danh mục thu hồi đất năm2024; Nghị quyết số 47/NQ-HĐND ngày 19/12/2023 của HĐND huyện Kon Rẫy Điều chỉnh, bổ sung Kế hoạch đầu tư công trung hạn giai đoạn 2021-2025 nguồn ngân sách địa phương; </t>
  </si>
  <si>
    <t>Quyết  định  số 142/QĐ-UBND  ngày 14/02/2020 của UBND tỉnh Kon Tum; Nghị quyết số 27/NQ-HĐND ngày 13/07/2020 HĐND tỉnh Kon Tum về danh mục thu hồi đất</t>
  </si>
  <si>
    <t>Quyết định 278/QĐ-UBND ngày 22/03/2018 của UBND tỉnh ; Quyết định số 794/QĐ-UBND ngày 09/12/2022 của UBND tỉnh Kon Tum về việc giao chi tiết Kế hoạch đầu tư công nguồn ngân sách địa phương năm 2023 tỉnh Kon Tum; Nghị quyết số 73/NQ-HĐND ngày 10/12/2023 HĐND tỉnh về danh mục thu hồi đất năm2024</t>
  </si>
  <si>
    <t>Văn bản số 1089/UBND-TH ngày 14/9/2021 của UBND huyện Kon Rẫy</t>
  </si>
  <si>
    <t>Nhu cầu hộ gia đình cá nhân</t>
  </si>
  <si>
    <t>Kế koạch số 451/KH-UBND ngày 18/12/2022 của UBND tỉnh Kon Tum</t>
  </si>
  <si>
    <t>Công văn số 1393/STNMT-VPĐKĐĐ, ngày 15/5/2024</t>
  </si>
  <si>
    <t>25-DPN</t>
  </si>
  <si>
    <t>13-DK</t>
  </si>
  <si>
    <t>2-DR</t>
  </si>
  <si>
    <t>70-TT</t>
  </si>
  <si>
    <t>11-DPN</t>
  </si>
  <si>
    <t>Công trình khác</t>
  </si>
  <si>
    <t>Diện tích kế hoạch</t>
  </si>
  <si>
    <t>DANH MỤC CÔNG TRÌNH, DỰ ÁN KẾ HOẠCH SỬ DỤNG ĐẤT NĂM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</si>
</sst>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0;[Red]#,##0.00"/>
    <numFmt numFmtId="165" formatCode="#,##0.0;[Red]#,##0.0"/>
    <numFmt numFmtId="166" formatCode="0.0"/>
    <numFmt numFmtId="167" formatCode="#,##0.000;[Red]#,##0.000"/>
    <numFmt numFmtId="168" formatCode="0.000"/>
  </numFmts>
  <fonts count="20" x14ac:knownFonts="1">
    <font>
      <sz val="14"/>
      <color theme="1"/>
      <name val="Times New Roman"/>
      <family val="2"/>
    </font>
    <font>
      <sz val="11"/>
      <color theme="1"/>
      <name val="Times New Roman"/>
      <family val="2"/>
      <charset val="163"/>
    </font>
    <font>
      <sz val="14"/>
      <name val="Times New Roman"/>
      <family val="1"/>
    </font>
    <font>
      <b/>
      <sz val="14"/>
      <name val="Times New Roman"/>
      <family val="1"/>
    </font>
    <font>
      <sz val="14"/>
      <name val="Times New Roman"/>
      <family val="2"/>
    </font>
    <font>
      <b/>
      <i/>
      <sz val="14"/>
      <name val="Times New Roman"/>
      <family val="1"/>
    </font>
    <font>
      <i/>
      <sz val="14"/>
      <name val="Times New Roman"/>
      <family val="1"/>
    </font>
    <font>
      <i/>
      <sz val="14"/>
      <name val="Times New Roman"/>
      <family val="1"/>
      <charset val="163"/>
    </font>
    <font>
      <sz val="14"/>
      <name val="Calibri"/>
      <family val="2"/>
      <scheme val="minor"/>
    </font>
    <font>
      <i/>
      <sz val="14"/>
      <name val="Times New Roman"/>
      <family val="2"/>
    </font>
    <font>
      <i/>
      <sz val="12"/>
      <name val="Times New Roman"/>
      <family val="1"/>
    </font>
    <font>
      <i/>
      <sz val="14"/>
      <name val="Calibri"/>
      <family val="2"/>
      <scheme val="minor"/>
    </font>
    <font>
      <sz val="10"/>
      <name val="Arial"/>
      <family val="2"/>
    </font>
    <font>
      <sz val="11"/>
      <color theme="1"/>
      <name val="Calibri"/>
      <family val="2"/>
      <scheme val="minor"/>
    </font>
    <font>
      <sz val="14"/>
      <color theme="1"/>
      <name val="Times New Roman"/>
      <family val="2"/>
    </font>
    <font>
      <sz val="12"/>
      <color rgb="FFFF0000"/>
      <name val="Times New Roman"/>
      <family val="1"/>
    </font>
    <font>
      <b/>
      <sz val="12"/>
      <name val="Times New Roman"/>
      <family val="1"/>
    </font>
    <font>
      <sz val="12"/>
      <name val="Times New Roman"/>
      <family val="1"/>
    </font>
    <font>
      <sz val="11"/>
      <name val="Calibri"/>
      <family val="2"/>
      <scheme val="minor"/>
    </font>
    <font>
      <sz val="12"/>
      <name val="Calibri"/>
      <family val="2"/>
      <scheme val="minor"/>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s>
  <cellStyleXfs count="11">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3" fillId="0" borderId="0"/>
    <xf numFmtId="0" fontId="12" fillId="0" borderId="0"/>
    <xf numFmtId="43" fontId="14" fillId="0" borderId="0" applyFont="0" applyFill="0" applyBorder="0" applyAlignment="0" applyProtection="0"/>
  </cellStyleXfs>
  <cellXfs count="214">
    <xf numFmtId="0" fontId="0" fillId="0" borderId="0" xfId="0"/>
    <xf numFmtId="0" fontId="2" fillId="0" borderId="0" xfId="1" applyFont="1" applyAlignment="1">
      <alignment horizontal="center" vertical="center" wrapText="1"/>
    </xf>
    <xf numFmtId="0" fontId="2" fillId="0" borderId="0" xfId="0" applyFont="1" applyAlignment="1">
      <alignment horizontal="center" vertical="center" wrapText="1"/>
    </xf>
    <xf numFmtId="0" fontId="4" fillId="0" borderId="2" xfId="0" applyFont="1" applyBorder="1" applyAlignment="1">
      <alignment horizontal="center" vertical="center" wrapText="1"/>
    </xf>
    <xf numFmtId="0" fontId="3" fillId="0" borderId="2" xfId="1" applyFont="1" applyBorder="1" applyAlignment="1">
      <alignment horizontal="center" vertical="center" wrapText="1"/>
    </xf>
    <xf numFmtId="0" fontId="3" fillId="0" borderId="2" xfId="1" applyFont="1" applyBorder="1" applyAlignment="1">
      <alignment horizontal="left" vertical="center" wrapText="1"/>
    </xf>
    <xf numFmtId="164" fontId="3" fillId="0" borderId="2" xfId="2" applyNumberFormat="1" applyFont="1" applyBorder="1" applyAlignment="1">
      <alignment horizontal="center" vertical="center" wrapText="1"/>
    </xf>
    <xf numFmtId="164" fontId="6" fillId="0" borderId="2" xfId="2" applyNumberFormat="1" applyFont="1" applyBorder="1" applyAlignment="1">
      <alignment horizontal="center" vertical="center" wrapText="1"/>
    </xf>
    <xf numFmtId="165" fontId="3" fillId="0" borderId="2" xfId="2" applyNumberFormat="1" applyFont="1" applyBorder="1" applyAlignment="1">
      <alignment horizontal="center" vertical="center" wrapText="1"/>
    </xf>
    <xf numFmtId="0" fontId="3" fillId="0" borderId="2" xfId="3" applyFont="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Alignment="1">
      <alignment horizontal="center" vertical="center" wrapText="1"/>
    </xf>
    <xf numFmtId="166" fontId="3" fillId="0" borderId="2" xfId="1" applyNumberFormat="1" applyFont="1" applyBorder="1" applyAlignment="1">
      <alignment horizontal="center" vertical="center" wrapText="1" shrinkToFit="1"/>
    </xf>
    <xf numFmtId="0" fontId="3" fillId="0" borderId="2" xfId="4" applyFont="1" applyBorder="1" applyAlignment="1">
      <alignment horizontal="center" vertical="center" wrapText="1"/>
    </xf>
    <xf numFmtId="166" fontId="3" fillId="0" borderId="2" xfId="4" applyNumberFormat="1" applyFont="1" applyBorder="1" applyAlignment="1">
      <alignment horizontal="center" vertical="center" wrapText="1" shrinkToFit="1"/>
    </xf>
    <xf numFmtId="0" fontId="3" fillId="0" borderId="2" xfId="0" applyFont="1" applyBorder="1" applyAlignment="1">
      <alignment horizontal="left" vertical="center" wrapText="1"/>
    </xf>
    <xf numFmtId="164" fontId="2" fillId="0" borderId="2" xfId="1" applyNumberFormat="1" applyFont="1" applyBorder="1" applyAlignment="1">
      <alignment horizontal="center" vertical="center" wrapText="1"/>
    </xf>
    <xf numFmtId="164" fontId="7" fillId="0" borderId="2" xfId="2"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0" xfId="0" applyFont="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horizontal="left" vertical="center" wrapText="1"/>
    </xf>
    <xf numFmtId="164" fontId="6" fillId="0" borderId="2" xfId="1" applyNumberFormat="1" applyFont="1" applyBorder="1" applyAlignment="1">
      <alignment horizontal="center" vertical="center" wrapText="1"/>
    </xf>
    <xf numFmtId="2" fontId="6" fillId="0" borderId="2"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9" fillId="0" borderId="0" xfId="0" applyFont="1" applyAlignment="1">
      <alignment horizontal="center" vertical="center" wrapText="1"/>
    </xf>
    <xf numFmtId="0" fontId="10" fillId="0" borderId="2" xfId="0" applyFont="1" applyBorder="1" applyAlignment="1">
      <alignment horizontal="center" vertical="center" wrapText="1"/>
    </xf>
    <xf numFmtId="0" fontId="6" fillId="0" borderId="2" xfId="1" applyFont="1" applyBorder="1" applyAlignment="1">
      <alignment horizontal="center" vertical="center" wrapText="1"/>
    </xf>
    <xf numFmtId="0" fontId="6" fillId="2" borderId="2" xfId="0" applyFont="1" applyFill="1" applyBorder="1" applyAlignment="1">
      <alignment horizontal="center" vertical="center" wrapText="1"/>
    </xf>
    <xf numFmtId="164" fontId="6" fillId="2" borderId="2" xfId="1" applyNumberFormat="1" applyFont="1" applyFill="1" applyBorder="1" applyAlignment="1">
      <alignment horizontal="center" vertical="center" wrapText="1"/>
    </xf>
    <xf numFmtId="2" fontId="6" fillId="2" borderId="2" xfId="0" applyNumberFormat="1" applyFont="1" applyFill="1" applyBorder="1" applyAlignment="1">
      <alignment horizontal="center" vertical="center" wrapText="1"/>
    </xf>
    <xf numFmtId="164" fontId="7" fillId="2" borderId="2" xfId="2" applyNumberFormat="1" applyFont="1" applyFill="1" applyBorder="1" applyAlignment="1">
      <alignment horizontal="center" vertical="center" wrapText="1"/>
    </xf>
    <xf numFmtId="2" fontId="2" fillId="2" borderId="2"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164" fontId="6" fillId="2" borderId="2" xfId="2"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9" fillId="2" borderId="0" xfId="0" applyFont="1" applyFill="1" applyAlignment="1">
      <alignment horizontal="center" vertical="center" wrapText="1"/>
    </xf>
    <xf numFmtId="0" fontId="10" fillId="0" borderId="2" xfId="0" applyFont="1" applyBorder="1" applyAlignment="1">
      <alignment horizontal="left" vertical="center" wrapText="1"/>
    </xf>
    <xf numFmtId="0" fontId="10" fillId="0" borderId="2" xfId="8" applyFont="1" applyBorder="1" applyAlignment="1">
      <alignment horizontal="left" vertical="center" wrapText="1"/>
    </xf>
    <xf numFmtId="0" fontId="10" fillId="0" borderId="2" xfId="0" applyFont="1" applyBorder="1" applyAlignment="1">
      <alignment horizontal="left" vertical="center"/>
    </xf>
    <xf numFmtId="2" fontId="10" fillId="0" borderId="2" xfId="0" applyNumberFormat="1" applyFont="1" applyBorder="1" applyAlignment="1">
      <alignment horizontal="right" vertical="center"/>
    </xf>
    <xf numFmtId="2" fontId="10" fillId="0" borderId="2" xfId="0" applyNumberFormat="1" applyFont="1" applyBorder="1" applyAlignment="1">
      <alignment horizontal="center" vertical="center"/>
    </xf>
    <xf numFmtId="0" fontId="10" fillId="0" borderId="2" xfId="0" applyFont="1" applyBorder="1" applyAlignment="1">
      <alignment horizontal="center" wrapText="1"/>
    </xf>
    <xf numFmtId="2" fontId="10" fillId="0" borderId="2" xfId="0" applyNumberFormat="1" applyFont="1" applyBorder="1" applyAlignment="1">
      <alignment horizontal="center" vertical="center" wrapText="1"/>
    </xf>
    <xf numFmtId="0" fontId="10" fillId="0" borderId="2" xfId="0" applyFont="1" applyBorder="1" applyAlignment="1">
      <alignment wrapText="1"/>
    </xf>
    <xf numFmtId="0" fontId="10" fillId="0" borderId="3" xfId="0" applyFont="1" applyBorder="1" applyAlignment="1">
      <alignment vertical="center" wrapText="1"/>
    </xf>
    <xf numFmtId="0" fontId="10" fillId="0" borderId="3" xfId="0" applyFont="1" applyBorder="1" applyAlignment="1">
      <alignment horizontal="center" vertical="center" wrapText="1"/>
    </xf>
    <xf numFmtId="0" fontId="15" fillId="0" borderId="2" xfId="0" applyFont="1" applyBorder="1" applyAlignment="1">
      <alignment vertical="center" wrapText="1"/>
    </xf>
    <xf numFmtId="43" fontId="8" fillId="0" borderId="2" xfId="10" applyFont="1" applyFill="1" applyBorder="1" applyAlignment="1">
      <alignment horizontal="center" vertical="center" wrapText="1"/>
    </xf>
    <xf numFmtId="1" fontId="3" fillId="0" borderId="2" xfId="1" applyNumberFormat="1" applyFont="1" applyBorder="1" applyAlignment="1">
      <alignment horizontal="center" vertical="center" wrapText="1" shrinkToFit="1"/>
    </xf>
    <xf numFmtId="1" fontId="3" fillId="0" borderId="2" xfId="4" applyNumberFormat="1" applyFont="1" applyBorder="1" applyAlignment="1">
      <alignment horizontal="center" vertical="center" wrapText="1" shrinkToFit="1"/>
    </xf>
    <xf numFmtId="0" fontId="6" fillId="0" borderId="0" xfId="0" applyFont="1" applyAlignment="1">
      <alignment horizontal="center" vertical="center" wrapText="1"/>
    </xf>
    <xf numFmtId="167" fontId="6" fillId="0" borderId="2" xfId="1" applyNumberFormat="1" applyFont="1" applyBorder="1" applyAlignment="1">
      <alignment horizontal="center" vertical="center" wrapText="1"/>
    </xf>
    <xf numFmtId="167" fontId="6" fillId="0" borderId="2" xfId="0" applyNumberFormat="1" applyFont="1" applyBorder="1" applyAlignment="1">
      <alignment horizontal="center" vertical="center" wrapText="1"/>
    </xf>
    <xf numFmtId="167" fontId="6" fillId="0" borderId="2" xfId="2" applyNumberFormat="1" applyFont="1" applyBorder="1" applyAlignment="1">
      <alignment horizontal="center" vertical="center" wrapText="1"/>
    </xf>
    <xf numFmtId="168" fontId="2" fillId="0" borderId="2" xfId="0" applyNumberFormat="1" applyFont="1" applyBorder="1" applyAlignment="1">
      <alignment horizontal="center" vertical="center" wrapText="1"/>
    </xf>
    <xf numFmtId="2" fontId="3" fillId="0" borderId="2" xfId="0" applyNumberFormat="1" applyFont="1" applyBorder="1" applyAlignment="1">
      <alignment horizontal="center" vertical="center" wrapText="1"/>
    </xf>
    <xf numFmtId="0" fontId="2" fillId="0" borderId="2" xfId="1" applyFont="1" applyBorder="1" applyAlignment="1">
      <alignment horizontal="center" vertical="center" wrapText="1"/>
    </xf>
    <xf numFmtId="0" fontId="2" fillId="0" borderId="2" xfId="2" applyFont="1" applyBorder="1" applyAlignment="1">
      <alignment horizontal="center" vertical="center" wrapText="1"/>
    </xf>
    <xf numFmtId="0" fontId="3" fillId="0" borderId="2" xfId="2" applyFont="1" applyBorder="1" applyAlignment="1">
      <alignment horizontal="center" vertical="center" wrapText="1"/>
    </xf>
    <xf numFmtId="164" fontId="2" fillId="0" borderId="2" xfId="2" applyNumberFormat="1" applyFont="1" applyBorder="1" applyAlignment="1">
      <alignment horizontal="center" vertical="center" wrapText="1"/>
    </xf>
    <xf numFmtId="164" fontId="5" fillId="0" borderId="2" xfId="2" applyNumberFormat="1" applyFont="1" applyBorder="1" applyAlignment="1">
      <alignment horizontal="center" vertical="center" wrapText="1"/>
    </xf>
    <xf numFmtId="0" fontId="3" fillId="0" borderId="2" xfId="2" applyFont="1" applyBorder="1" applyAlignment="1">
      <alignment horizontal="left" vertical="center" wrapText="1"/>
    </xf>
    <xf numFmtId="4" fontId="3" fillId="0" borderId="2" xfId="1" applyNumberFormat="1" applyFont="1" applyBorder="1" applyAlignment="1">
      <alignment horizontal="center" vertical="center" wrapText="1"/>
    </xf>
    <xf numFmtId="0" fontId="6" fillId="0" borderId="2" xfId="1" applyFont="1" applyBorder="1" applyAlignment="1">
      <alignment horizontal="left" vertical="center" wrapText="1"/>
    </xf>
    <xf numFmtId="0" fontId="5" fillId="0" borderId="0" xfId="0" applyFont="1" applyAlignment="1">
      <alignment horizontal="center" vertical="center" wrapText="1"/>
    </xf>
    <xf numFmtId="164" fontId="6" fillId="0" borderId="0" xfId="2" applyNumberFormat="1" applyFont="1" applyAlignment="1">
      <alignment horizontal="center" vertical="center" wrapText="1"/>
    </xf>
    <xf numFmtId="0" fontId="5" fillId="0" borderId="0" xfId="0" applyFont="1" applyAlignment="1">
      <alignment horizontal="center" vertical="center"/>
    </xf>
    <xf numFmtId="2" fontId="6" fillId="0" borderId="2" xfId="2" applyNumberFormat="1" applyFont="1" applyBorder="1" applyAlignment="1">
      <alignment horizontal="left" vertical="center" wrapText="1"/>
    </xf>
    <xf numFmtId="0" fontId="6" fillId="0" borderId="0" xfId="0" applyFont="1" applyAlignment="1">
      <alignment horizontal="center" vertical="center"/>
    </xf>
    <xf numFmtId="2" fontId="6" fillId="0" borderId="3" xfId="2" applyNumberFormat="1" applyFont="1" applyBorder="1" applyAlignment="1">
      <alignment vertical="center" wrapText="1"/>
    </xf>
    <xf numFmtId="0" fontId="2" fillId="0" borderId="3" xfId="0" applyFont="1" applyBorder="1" applyAlignment="1">
      <alignment vertical="center" wrapText="1"/>
    </xf>
    <xf numFmtId="2" fontId="6" fillId="0" borderId="5" xfId="0" applyNumberFormat="1" applyFont="1" applyBorder="1" applyAlignment="1">
      <alignment horizontal="center" vertical="center" wrapText="1"/>
    </xf>
    <xf numFmtId="0" fontId="5" fillId="0" borderId="2" xfId="0" applyFont="1" applyBorder="1" applyAlignment="1">
      <alignment horizontal="center" vertical="center" wrapText="1"/>
    </xf>
    <xf numFmtId="164" fontId="5" fillId="0" borderId="2" xfId="1" applyNumberFormat="1" applyFont="1" applyBorder="1" applyAlignment="1">
      <alignment horizontal="center" vertical="center" wrapText="1"/>
    </xf>
    <xf numFmtId="2" fontId="5" fillId="0" borderId="2" xfId="0" applyNumberFormat="1" applyFont="1" applyBorder="1" applyAlignment="1">
      <alignment horizontal="center" vertical="center" wrapText="1"/>
    </xf>
    <xf numFmtId="2" fontId="3" fillId="0" borderId="2" xfId="1" applyNumberFormat="1" applyFont="1" applyBorder="1" applyAlignment="1">
      <alignment horizontal="left" vertical="center" wrapText="1"/>
    </xf>
    <xf numFmtId="2" fontId="6" fillId="0" borderId="2" xfId="0" applyNumberFormat="1" applyFont="1" applyBorder="1" applyAlignment="1">
      <alignment horizontal="center" vertical="center"/>
    </xf>
    <xf numFmtId="0" fontId="6" fillId="0" borderId="2" xfId="0" applyFont="1" applyBorder="1" applyAlignment="1">
      <alignment horizontal="center" vertical="center"/>
    </xf>
    <xf numFmtId="164" fontId="6" fillId="0" borderId="2" xfId="5" applyNumberFormat="1" applyFont="1" applyBorder="1" applyAlignment="1">
      <alignment horizontal="center" vertical="center" wrapText="1"/>
    </xf>
    <xf numFmtId="0" fontId="6" fillId="0" borderId="2" xfId="6" applyFont="1" applyBorder="1" applyAlignment="1">
      <alignment horizontal="center" vertical="center" wrapText="1"/>
    </xf>
    <xf numFmtId="0" fontId="3" fillId="0" borderId="2" xfId="6" applyFont="1" applyBorder="1" applyAlignment="1">
      <alignment horizontal="center" vertical="center" wrapText="1"/>
    </xf>
    <xf numFmtId="0" fontId="6" fillId="0" borderId="2" xfId="2" applyFont="1" applyBorder="1" applyAlignment="1">
      <alignment horizontal="center" vertical="center" wrapText="1"/>
    </xf>
    <xf numFmtId="0" fontId="6" fillId="0" borderId="2" xfId="2" applyFont="1" applyBorder="1" applyAlignment="1">
      <alignment horizontal="left" vertical="center" wrapText="1"/>
    </xf>
    <xf numFmtId="0" fontId="6" fillId="0" borderId="2" xfId="7" applyFont="1" applyBorder="1" applyAlignment="1">
      <alignment horizontal="center" vertical="center" wrapText="1"/>
    </xf>
    <xf numFmtId="0" fontId="5" fillId="0" borderId="2" xfId="1" applyFont="1" applyBorder="1" applyAlignment="1">
      <alignment horizontal="center" vertical="center" wrapText="1"/>
    </xf>
    <xf numFmtId="0" fontId="6" fillId="0" borderId="2" xfId="8" applyFont="1" applyBorder="1" applyAlignment="1">
      <alignment horizontal="left" vertical="center" wrapText="1"/>
    </xf>
    <xf numFmtId="2" fontId="6" fillId="0" borderId="2" xfId="9" applyNumberFormat="1" applyFont="1" applyBorder="1" applyAlignment="1">
      <alignment horizontal="center" vertical="center" wrapText="1"/>
    </xf>
    <xf numFmtId="164" fontId="3" fillId="0" borderId="2" xfId="1" applyNumberFormat="1"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6" fillId="0" borderId="2" xfId="0" applyFont="1" applyBorder="1" applyAlignment="1">
      <alignment vertical="center" wrapText="1"/>
    </xf>
    <xf numFmtId="0" fontId="8" fillId="0" borderId="0" xfId="0" applyFont="1" applyAlignment="1">
      <alignment wrapText="1"/>
    </xf>
    <xf numFmtId="0" fontId="9" fillId="0" borderId="2" xfId="0" applyFont="1" applyBorder="1" applyAlignment="1">
      <alignment horizontal="center" vertical="center" wrapText="1"/>
    </xf>
    <xf numFmtId="0" fontId="2" fillId="0" borderId="2" xfId="0" applyFont="1" applyBorder="1" applyAlignment="1">
      <alignment vertical="center" wrapText="1"/>
    </xf>
    <xf numFmtId="0" fontId="3" fillId="0" borderId="2" xfId="0" applyFont="1" applyBorder="1" applyAlignment="1">
      <alignment vertical="center" wrapText="1"/>
    </xf>
    <xf numFmtId="0" fontId="6" fillId="0" borderId="2" xfId="0" applyFont="1" applyBorder="1" applyAlignment="1">
      <alignment wrapText="1"/>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3" fillId="3" borderId="2" xfId="2" applyFont="1" applyFill="1" applyBorder="1" applyAlignment="1">
      <alignment horizontal="center" vertical="center" wrapText="1"/>
    </xf>
    <xf numFmtId="2" fontId="3" fillId="3" borderId="2" xfId="1" applyNumberFormat="1" applyFont="1" applyFill="1" applyBorder="1" applyAlignment="1">
      <alignment horizontal="left" vertical="center" wrapText="1"/>
    </xf>
    <xf numFmtId="164" fontId="3" fillId="3" borderId="2" xfId="2" applyNumberFormat="1"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2" xfId="0" applyFont="1" applyFill="1" applyBorder="1" applyAlignment="1">
      <alignment horizontal="left" vertical="center" wrapText="1"/>
    </xf>
    <xf numFmtId="164" fontId="2" fillId="3" borderId="2" xfId="1" applyNumberFormat="1" applyFont="1" applyFill="1" applyBorder="1" applyAlignment="1">
      <alignment horizontal="center" vertical="center" wrapText="1"/>
    </xf>
    <xf numFmtId="164" fontId="7" fillId="3" borderId="2" xfId="2" applyNumberFormat="1" applyFont="1" applyFill="1" applyBorder="1" applyAlignment="1">
      <alignment horizontal="center" vertical="center" wrapText="1"/>
    </xf>
    <xf numFmtId="164" fontId="6" fillId="3" borderId="2" xfId="2" applyNumberFormat="1" applyFont="1" applyFill="1" applyBorder="1" applyAlignment="1">
      <alignment horizontal="center" vertical="center" wrapText="1"/>
    </xf>
    <xf numFmtId="0" fontId="8" fillId="3" borderId="2"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2" xfId="0" applyFont="1" applyFill="1" applyBorder="1" applyAlignment="1">
      <alignment horizontal="left" vertical="center" wrapText="1"/>
    </xf>
    <xf numFmtId="164" fontId="6" fillId="3" borderId="2" xfId="1" applyNumberFormat="1" applyFont="1" applyFill="1" applyBorder="1" applyAlignment="1">
      <alignment horizontal="center" vertical="center" wrapText="1"/>
    </xf>
    <xf numFmtId="2" fontId="6" fillId="3" borderId="2" xfId="0" applyNumberFormat="1" applyFont="1" applyFill="1" applyBorder="1" applyAlignment="1">
      <alignment horizontal="center" vertical="center" wrapText="1"/>
    </xf>
    <xf numFmtId="2" fontId="2" fillId="3" borderId="2" xfId="0" applyNumberFormat="1" applyFont="1" applyFill="1" applyBorder="1" applyAlignment="1">
      <alignment horizontal="center" vertical="center" wrapText="1"/>
    </xf>
    <xf numFmtId="0" fontId="2" fillId="3"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164" fontId="5" fillId="3" borderId="2" xfId="2" applyNumberFormat="1" applyFont="1" applyFill="1" applyBorder="1" applyAlignment="1">
      <alignment horizontal="center" vertical="center" wrapText="1"/>
    </xf>
    <xf numFmtId="0" fontId="6" fillId="3" borderId="2" xfId="6" applyFont="1" applyFill="1" applyBorder="1" applyAlignment="1">
      <alignment horizontal="center" vertical="center" wrapText="1"/>
    </xf>
    <xf numFmtId="0" fontId="3" fillId="3" borderId="2" xfId="1" applyFont="1" applyFill="1" applyBorder="1" applyAlignment="1">
      <alignment horizontal="center" vertical="center" wrapText="1"/>
    </xf>
    <xf numFmtId="0" fontId="6" fillId="3" borderId="2" xfId="1" applyFont="1" applyFill="1" applyBorder="1" applyAlignment="1">
      <alignment horizontal="center" vertical="center" wrapText="1"/>
    </xf>
    <xf numFmtId="164" fontId="6" fillId="3" borderId="2" xfId="5" applyNumberFormat="1" applyFont="1" applyFill="1" applyBorder="1" applyAlignment="1">
      <alignment horizontal="center" vertical="center" wrapText="1"/>
    </xf>
    <xf numFmtId="0" fontId="3" fillId="3" borderId="2" xfId="2" applyFont="1" applyFill="1" applyBorder="1" applyAlignment="1">
      <alignment horizontal="left" vertical="center" wrapText="1"/>
    </xf>
    <xf numFmtId="0" fontId="9" fillId="3" borderId="2" xfId="0" applyFont="1" applyFill="1" applyBorder="1" applyAlignment="1">
      <alignment horizontal="center" vertical="center" wrapText="1"/>
    </xf>
    <xf numFmtId="166" fontId="3" fillId="3" borderId="2" xfId="1" applyNumberFormat="1" applyFont="1" applyFill="1" applyBorder="1" applyAlignment="1">
      <alignment horizontal="center" vertical="center" wrapText="1" shrinkToFit="1"/>
    </xf>
    <xf numFmtId="0" fontId="3" fillId="3" borderId="2" xfId="1" applyFont="1" applyFill="1" applyBorder="1" applyAlignment="1">
      <alignment horizontal="left" vertical="center" wrapText="1"/>
    </xf>
    <xf numFmtId="165" fontId="3" fillId="3" borderId="2" xfId="2" applyNumberFormat="1" applyFont="1" applyFill="1" applyBorder="1" applyAlignment="1">
      <alignment horizontal="center" vertical="center" wrapText="1"/>
    </xf>
    <xf numFmtId="0" fontId="3" fillId="3" borderId="2" xfId="4" applyFont="1" applyFill="1" applyBorder="1" applyAlignment="1">
      <alignment horizontal="center" vertical="center" wrapText="1"/>
    </xf>
    <xf numFmtId="167" fontId="6" fillId="3" borderId="2" xfId="0" applyNumberFormat="1" applyFont="1" applyFill="1" applyBorder="1" applyAlignment="1">
      <alignment horizontal="center" vertical="center" wrapText="1"/>
    </xf>
    <xf numFmtId="167" fontId="6" fillId="3" borderId="2" xfId="2" applyNumberFormat="1" applyFont="1" applyFill="1" applyBorder="1" applyAlignment="1">
      <alignment horizontal="center" vertical="center" wrapText="1"/>
    </xf>
    <xf numFmtId="168" fontId="2" fillId="3" borderId="2" xfId="0" applyNumberFormat="1" applyFont="1" applyFill="1" applyBorder="1" applyAlignment="1">
      <alignment horizontal="center" vertical="center" wrapText="1"/>
    </xf>
    <xf numFmtId="2" fontId="3" fillId="3" borderId="2" xfId="0" applyNumberFormat="1"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3" xfId="0" applyFont="1" applyFill="1" applyBorder="1" applyAlignment="1">
      <alignment vertical="center" wrapText="1"/>
    </xf>
    <xf numFmtId="0" fontId="6" fillId="3" borderId="5" xfId="0" applyFont="1" applyFill="1" applyBorder="1" applyAlignment="1">
      <alignment vertical="center" wrapText="1"/>
    </xf>
    <xf numFmtId="0" fontId="2" fillId="0" borderId="0" xfId="1" applyFont="1" applyAlignment="1">
      <alignment horizontal="center" vertical="center" wrapText="1"/>
    </xf>
    <xf numFmtId="0" fontId="3" fillId="0" borderId="0" xfId="1" applyFont="1" applyAlignment="1">
      <alignment horizontal="center" vertical="center" wrapText="1"/>
    </xf>
    <xf numFmtId="0" fontId="2" fillId="0" borderId="1" xfId="1" applyFont="1" applyBorder="1" applyAlignment="1">
      <alignment horizontal="center" vertical="center" wrapText="1"/>
    </xf>
    <xf numFmtId="0" fontId="3" fillId="0" borderId="2" xfId="1" applyFont="1" applyBorder="1" applyAlignment="1">
      <alignment horizontal="center" vertical="center" wrapText="1"/>
    </xf>
    <xf numFmtId="0" fontId="2" fillId="0" borderId="0" xfId="0" applyFont="1" applyAlignment="1">
      <alignment horizontal="center" vertical="center" wrapText="1"/>
    </xf>
    <xf numFmtId="0" fontId="3" fillId="0" borderId="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horizontal="left" vertical="center" wrapText="1"/>
    </xf>
    <xf numFmtId="0" fontId="2" fillId="0" borderId="2" xfId="0" applyFont="1" applyBorder="1" applyAlignment="1">
      <alignment horizontal="center" vertical="center" wrapText="1"/>
    </xf>
    <xf numFmtId="164" fontId="6" fillId="0" borderId="3" xfId="1" applyNumberFormat="1" applyFont="1" applyBorder="1" applyAlignment="1">
      <alignment horizontal="center" vertical="center" wrapText="1"/>
    </xf>
    <xf numFmtId="164" fontId="6" fillId="0" borderId="5" xfId="1" applyNumberFormat="1" applyFont="1" applyBorder="1" applyAlignment="1">
      <alignment horizontal="center" vertical="center" wrapText="1"/>
    </xf>
    <xf numFmtId="2" fontId="6" fillId="0" borderId="3" xfId="0" applyNumberFormat="1" applyFont="1" applyBorder="1" applyAlignment="1">
      <alignment horizontal="center" vertical="center" wrapText="1"/>
    </xf>
    <xf numFmtId="2" fontId="6" fillId="0" borderId="5"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164" fontId="6" fillId="0" borderId="6" xfId="2" applyNumberFormat="1" applyFont="1" applyBorder="1" applyAlignment="1">
      <alignment horizontal="center" vertical="center" wrapText="1"/>
    </xf>
    <xf numFmtId="164" fontId="6" fillId="0" borderId="7" xfId="2" applyNumberFormat="1" applyFont="1" applyBorder="1" applyAlignment="1">
      <alignment horizontal="center" vertical="center" wrapText="1"/>
    </xf>
    <xf numFmtId="0" fontId="6" fillId="0" borderId="5" xfId="0" applyFont="1" applyBorder="1" applyAlignment="1">
      <alignment horizontal="center" vertical="center" wrapText="1"/>
    </xf>
    <xf numFmtId="0" fontId="5" fillId="0" borderId="2" xfId="0" applyFont="1" applyBorder="1" applyAlignment="1">
      <alignment horizontal="center" vertical="center" wrapText="1"/>
    </xf>
    <xf numFmtId="164" fontId="6" fillId="0" borderId="3" xfId="2" applyNumberFormat="1" applyFont="1" applyBorder="1" applyAlignment="1">
      <alignment horizontal="center" vertical="center" wrapText="1"/>
    </xf>
    <xf numFmtId="164" fontId="6" fillId="0" borderId="5" xfId="2" applyNumberFormat="1" applyFont="1" applyBorder="1" applyAlignment="1">
      <alignment horizontal="center" vertical="center" wrapText="1"/>
    </xf>
    <xf numFmtId="0" fontId="6" fillId="0" borderId="0" xfId="0" applyFont="1" applyAlignment="1">
      <alignment horizontal="center" vertical="center" wrapText="1"/>
    </xf>
    <xf numFmtId="0" fontId="6" fillId="0" borderId="2" xfId="8" applyFont="1" applyBorder="1" applyAlignment="1">
      <alignment horizontal="left" vertical="center" wrapText="1"/>
    </xf>
    <xf numFmtId="0" fontId="11" fillId="0" borderId="0" xfId="0" applyFont="1" applyAlignment="1">
      <alignment horizontal="center" vertical="center" wrapText="1"/>
    </xf>
    <xf numFmtId="0" fontId="8" fillId="0" borderId="0" xfId="0" applyFont="1" applyAlignment="1">
      <alignment horizontal="center" vertical="center" wrapText="1"/>
    </xf>
    <xf numFmtId="0" fontId="3" fillId="0" borderId="0" xfId="0" applyFont="1" applyAlignment="1">
      <alignment horizontal="center" vertical="center" wrapText="1"/>
    </xf>
    <xf numFmtId="0" fontId="6" fillId="0" borderId="2" xfId="6" applyFont="1" applyBorder="1" applyAlignment="1">
      <alignment horizontal="center" vertical="center" wrapText="1"/>
    </xf>
    <xf numFmtId="164" fontId="5" fillId="0" borderId="2" xfId="2" applyNumberFormat="1" applyFont="1" applyBorder="1" applyAlignment="1">
      <alignment horizontal="center" vertical="center" wrapText="1"/>
    </xf>
    <xf numFmtId="0" fontId="2" fillId="0" borderId="1" xfId="1" applyFont="1" applyBorder="1" applyAlignment="1">
      <alignment horizontal="right"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6" fillId="3" borderId="3" xfId="0" applyFont="1" applyFill="1" applyBorder="1" applyAlignment="1">
      <alignment horizontal="left" vertical="center" wrapText="1"/>
    </xf>
    <xf numFmtId="0" fontId="6" fillId="3" borderId="5" xfId="0"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6" fillId="3" borderId="4" xfId="0" applyFont="1" applyFill="1" applyBorder="1" applyAlignment="1">
      <alignment horizontal="left" vertical="center" wrapText="1"/>
    </xf>
    <xf numFmtId="0" fontId="11" fillId="0" borderId="8" xfId="0" applyFont="1" applyBorder="1" applyAlignment="1">
      <alignment horizontal="center"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2" fillId="0" borderId="4"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3" xfId="0" applyFont="1" applyBorder="1" applyAlignment="1">
      <alignment horizontal="left" vertical="center" wrapText="1"/>
    </xf>
    <xf numFmtId="0" fontId="10" fillId="0" borderId="5" xfId="0" applyFont="1" applyBorder="1" applyAlignment="1">
      <alignment horizontal="left" vertical="center" wrapText="1"/>
    </xf>
    <xf numFmtId="0" fontId="16" fillId="0" borderId="2" xfId="0" applyFont="1" applyBorder="1" applyAlignment="1">
      <alignment horizontal="right" vertical="center"/>
    </xf>
    <xf numFmtId="0" fontId="16" fillId="0" borderId="2" xfId="0" applyFont="1" applyBorder="1" applyAlignment="1">
      <alignment horizontal="center" vertical="center" wrapText="1"/>
    </xf>
    <xf numFmtId="0" fontId="16" fillId="0" borderId="2" xfId="0" applyFont="1" applyBorder="1" applyAlignment="1">
      <alignment vertical="center" wrapText="1"/>
    </xf>
    <xf numFmtId="0" fontId="17" fillId="0" borderId="2" xfId="0" applyFont="1" applyBorder="1" applyAlignment="1">
      <alignment vertical="center" wrapText="1"/>
    </xf>
    <xf numFmtId="0" fontId="10" fillId="0" borderId="2" xfId="0" applyFont="1" applyBorder="1" applyAlignment="1">
      <alignment vertical="center" wrapText="1"/>
    </xf>
    <xf numFmtId="0" fontId="18" fillId="0" borderId="0" xfId="0" applyFont="1"/>
    <xf numFmtId="0" fontId="16" fillId="0" borderId="2" xfId="0" applyFont="1" applyBorder="1" applyAlignment="1">
      <alignment horizontal="left" vertical="center" wrapText="1"/>
    </xf>
    <xf numFmtId="0" fontId="17" fillId="0" borderId="2" xfId="0" applyFont="1" applyBorder="1" applyAlignment="1">
      <alignment horizontal="center" vertical="center" wrapText="1"/>
    </xf>
    <xf numFmtId="2" fontId="17" fillId="0" borderId="2" xfId="0" applyNumberFormat="1" applyFont="1" applyBorder="1" applyAlignment="1">
      <alignment horizontal="center" vertical="center" wrapText="1"/>
    </xf>
    <xf numFmtId="43" fontId="18" fillId="0" borderId="0" xfId="10" applyFont="1" applyFill="1"/>
    <xf numFmtId="0" fontId="19" fillId="0" borderId="0" xfId="0" applyFont="1"/>
    <xf numFmtId="0" fontId="10" fillId="3" borderId="2" xfId="0" applyFont="1" applyFill="1" applyBorder="1" applyAlignment="1">
      <alignment horizontal="left" vertical="center" wrapText="1"/>
    </xf>
    <xf numFmtId="2" fontId="10" fillId="3" borderId="2" xfId="0" applyNumberFormat="1" applyFont="1" applyFill="1" applyBorder="1" applyAlignment="1">
      <alignment horizontal="right" vertical="center"/>
    </xf>
    <xf numFmtId="0" fontId="10" fillId="3" borderId="2" xfId="0" applyFont="1" applyFill="1" applyBorder="1" applyAlignment="1">
      <alignment horizontal="center" vertical="center" wrapText="1"/>
    </xf>
    <xf numFmtId="2" fontId="10" fillId="3" borderId="2" xfId="0" applyNumberFormat="1" applyFont="1" applyFill="1" applyBorder="1" applyAlignment="1">
      <alignment horizontal="center" vertical="center" wrapText="1"/>
    </xf>
    <xf numFmtId="0" fontId="17" fillId="3" borderId="2" xfId="0" applyFont="1" applyFill="1" applyBorder="1" applyAlignment="1">
      <alignment vertical="center" wrapText="1"/>
    </xf>
    <xf numFmtId="0" fontId="9" fillId="3" borderId="0" xfId="0" applyFont="1" applyFill="1" applyAlignment="1">
      <alignment horizontal="center" vertical="center" wrapText="1"/>
    </xf>
    <xf numFmtId="2" fontId="10" fillId="3" borderId="2" xfId="0" applyNumberFormat="1" applyFont="1" applyFill="1" applyBorder="1" applyAlignment="1">
      <alignment horizontal="center" vertical="center"/>
    </xf>
    <xf numFmtId="0" fontId="10" fillId="3" borderId="3" xfId="0" applyFont="1" applyFill="1" applyBorder="1" applyAlignment="1">
      <alignment vertical="center" wrapText="1"/>
    </xf>
    <xf numFmtId="0" fontId="10" fillId="3"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3" xfId="0" applyFont="1" applyFill="1" applyBorder="1" applyAlignment="1">
      <alignment horizontal="left" vertical="center" wrapText="1"/>
    </xf>
    <xf numFmtId="0" fontId="10" fillId="3" borderId="3" xfId="0" applyFont="1" applyFill="1" applyBorder="1" applyAlignment="1">
      <alignment horizontal="center" vertical="center" wrapText="1"/>
    </xf>
    <xf numFmtId="0" fontId="10" fillId="3" borderId="5" xfId="0" applyFont="1" applyFill="1" applyBorder="1" applyAlignment="1">
      <alignment horizontal="left" vertical="center" wrapText="1"/>
    </xf>
    <xf numFmtId="0" fontId="10" fillId="3" borderId="5" xfId="0" applyFont="1" applyFill="1" applyBorder="1" applyAlignment="1">
      <alignment horizontal="center" vertical="center" wrapText="1"/>
    </xf>
  </cellXfs>
  <cellStyles count="11">
    <cellStyle name="Comma" xfId="10" builtinId="3"/>
    <cellStyle name="Normal" xfId="0" builtinId="0"/>
    <cellStyle name="Normal 18" xfId="9" xr:uid="{00000000-0005-0000-0000-000001000000}"/>
    <cellStyle name="Normal 2" xfId="1" xr:uid="{00000000-0005-0000-0000-000002000000}"/>
    <cellStyle name="Normal 2 14" xfId="5" xr:uid="{00000000-0005-0000-0000-000003000000}"/>
    <cellStyle name="Normal 2 2" xfId="2" xr:uid="{00000000-0005-0000-0000-000004000000}"/>
    <cellStyle name="Normal 2 3" xfId="3" xr:uid="{00000000-0005-0000-0000-000005000000}"/>
    <cellStyle name="Normal 2 50" xfId="6" xr:uid="{00000000-0005-0000-0000-000006000000}"/>
    <cellStyle name="Normal 3" xfId="8" xr:uid="{00000000-0005-0000-0000-000007000000}"/>
    <cellStyle name="Normal 4" xfId="4" xr:uid="{00000000-0005-0000-0000-000008000000}"/>
    <cellStyle name="Normal_TT.GR HT-QH " xfId="7" xr:uid="{00000000-0005-0000-0000-000009000000}"/>
  </cellStyles>
  <dxfs count="6">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IEU%2010CH%20dcqh%202025-2030%202.1..24%20chot/DMCT%20KH2025%20CHOT29-11-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IEU%2010CH%20dcqh%202025-2030%202.1..24%20chot/BIEU%2010CH%202025%20KRAY%20viet%20bc.xls"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D:\KH%202025%20KT\HUYEN%20KON%20RAY\DCQH%20KON%20RAY\DMCT%20KH2025%20CHOT29-11-2024phong.xlsx" TargetMode="External"/><Relationship Id="rId1" Type="http://schemas.openxmlformats.org/officeDocument/2006/relationships/externalLinkPath" Target="DMCT%20KH2025%20CHOT29-11-2024pho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H2025 IN"/>
      <sheetName val="KH2025"/>
      <sheetName val="Sheet1"/>
    </sheetNames>
    <sheetDataSet>
      <sheetData sheetId="0" refreshError="1">
        <row r="4">
          <cell r="B4" t="str">
            <v>Công trình, dự án trong kế hoạch sử dụng đất cấp tỉnh</v>
          </cell>
          <cell r="C4">
            <v>0</v>
          </cell>
          <cell r="D4">
            <v>0</v>
          </cell>
          <cell r="E4">
            <v>0</v>
          </cell>
          <cell r="F4">
            <v>0</v>
          </cell>
          <cell r="G4">
            <v>0</v>
          </cell>
          <cell r="H4">
            <v>0</v>
          </cell>
          <cell r="I4">
            <v>0</v>
          </cell>
          <cell r="J4">
            <v>0</v>
          </cell>
          <cell r="K4">
            <v>0</v>
          </cell>
          <cell r="L4">
            <v>0</v>
          </cell>
          <cell r="M4">
            <v>0</v>
          </cell>
          <cell r="N4">
            <v>0</v>
          </cell>
          <cell r="O4">
            <v>0</v>
          </cell>
          <cell r="X4">
            <v>1</v>
          </cell>
        </row>
        <row r="5">
          <cell r="B5" t="str">
            <v>Công trình, dự án mục đích quốc phòng, an ninh</v>
          </cell>
          <cell r="C5">
            <v>0</v>
          </cell>
          <cell r="D5">
            <v>0</v>
          </cell>
          <cell r="E5">
            <v>0</v>
          </cell>
          <cell r="F5">
            <v>0</v>
          </cell>
          <cell r="G5">
            <v>0</v>
          </cell>
          <cell r="H5">
            <v>0</v>
          </cell>
          <cell r="I5">
            <v>0</v>
          </cell>
          <cell r="J5">
            <v>0</v>
          </cell>
          <cell r="K5">
            <v>0</v>
          </cell>
          <cell r="L5">
            <v>0</v>
          </cell>
          <cell r="M5">
            <v>0</v>
          </cell>
          <cell r="N5">
            <v>0</v>
          </cell>
          <cell r="O5">
            <v>0</v>
          </cell>
          <cell r="X5">
            <v>1</v>
          </cell>
        </row>
        <row r="6">
          <cell r="B6" t="str">
            <v>Công trình, dự án mục đích quốc phòng</v>
          </cell>
          <cell r="C6">
            <v>0</v>
          </cell>
          <cell r="D6">
            <v>0</v>
          </cell>
          <cell r="E6">
            <v>0</v>
          </cell>
          <cell r="F6">
            <v>0</v>
          </cell>
          <cell r="G6">
            <v>0</v>
          </cell>
          <cell r="H6">
            <v>0</v>
          </cell>
          <cell r="I6">
            <v>0</v>
          </cell>
          <cell r="J6">
            <v>0</v>
          </cell>
          <cell r="K6">
            <v>0</v>
          </cell>
          <cell r="L6">
            <v>0</v>
          </cell>
          <cell r="M6">
            <v>0</v>
          </cell>
          <cell r="N6">
            <v>0</v>
          </cell>
          <cell r="O6">
            <v>0</v>
          </cell>
          <cell r="X6">
            <v>1</v>
          </cell>
        </row>
        <row r="7">
          <cell r="B7" t="str">
            <v>Công trình điều chỉnh chuyển tiếp</v>
          </cell>
          <cell r="C7">
            <v>0</v>
          </cell>
          <cell r="D7">
            <v>0</v>
          </cell>
          <cell r="E7">
            <v>0</v>
          </cell>
          <cell r="F7">
            <v>0</v>
          </cell>
          <cell r="G7">
            <v>0</v>
          </cell>
          <cell r="H7">
            <v>0</v>
          </cell>
          <cell r="I7">
            <v>0</v>
          </cell>
          <cell r="J7">
            <v>0</v>
          </cell>
          <cell r="K7">
            <v>0</v>
          </cell>
          <cell r="L7">
            <v>0</v>
          </cell>
          <cell r="M7">
            <v>0</v>
          </cell>
          <cell r="N7">
            <v>0</v>
          </cell>
          <cell r="O7">
            <v>0</v>
          </cell>
          <cell r="X7">
            <v>1</v>
          </cell>
        </row>
        <row r="8">
          <cell r="B8" t="str">
            <v>Thao trường huấn luyện cấp Xã Đăk Kôi (ĐQH17)</v>
          </cell>
          <cell r="C8" t="str">
            <v>CQP</v>
          </cell>
          <cell r="D8">
            <v>2.8</v>
          </cell>
          <cell r="E8">
            <v>0</v>
          </cell>
          <cell r="F8">
            <v>2.8</v>
          </cell>
          <cell r="G8" t="str">
            <v>HNK</v>
          </cell>
          <cell r="H8" t="str">
            <v>Xã Đăk Kôi</v>
          </cell>
          <cell r="I8" t="str">
            <v>Công văn 45/BCH-TM ngày 17/1/2022 của ban chỉ huy quân sự tỉnh Kon Tum</v>
          </cell>
          <cell r="J8" t="str">
            <v>2022,2023,2024</v>
          </cell>
          <cell r="K8">
            <v>0</v>
          </cell>
          <cell r="L8" t="str">
            <v>X</v>
          </cell>
          <cell r="M8">
            <v>0</v>
          </cell>
          <cell r="N8" t="str">
            <v>26-DK</v>
          </cell>
          <cell r="O8" t="str">
            <v>PHỤC VỤ CÔNG TÁC CẤP GCNQSD ĐẤT</v>
          </cell>
          <cell r="X8">
            <v>1</v>
          </cell>
        </row>
        <row r="9">
          <cell r="B9" t="str">
            <v>Xây mới Trụ sở làm việc Ban chỉ huy quân sự xã Đăk Pne</v>
          </cell>
          <cell r="C9" t="str">
            <v>CQP</v>
          </cell>
          <cell r="D9">
            <v>0.1</v>
          </cell>
          <cell r="E9">
            <v>0</v>
          </cell>
          <cell r="F9">
            <v>0.1</v>
          </cell>
          <cell r="G9" t="str">
            <v>DCS</v>
          </cell>
          <cell r="H9" t="str">
            <v>Xã Đăk Pne</v>
          </cell>
          <cell r="I9" t="str">
            <v>Nghị quyết số 55/NQ-HĐND ngày 19/12/2023 của HĐND huyện phe duyệt Kế hoạch thực hiện các Chương trình Mục tiêu quốc gia năm 2024 trên địa bàn huyện</v>
          </cell>
          <cell r="J9">
            <v>2024</v>
          </cell>
          <cell r="K9">
            <v>0</v>
          </cell>
          <cell r="L9" t="str">
            <v>X</v>
          </cell>
          <cell r="M9">
            <v>0</v>
          </cell>
          <cell r="N9" t="str">
            <v>33-DPN</v>
          </cell>
          <cell r="O9" t="str">
            <v>PHỤC VỤ CÔNG TÁC CẤP GCNQSD ĐẤT</v>
          </cell>
          <cell r="X9">
            <v>1</v>
          </cell>
        </row>
        <row r="10">
          <cell r="B10" t="str">
            <v>TB, TTHL Ban CHQS huyện</v>
          </cell>
          <cell r="C10" t="str">
            <v>CQP</v>
          </cell>
          <cell r="D10">
            <v>114</v>
          </cell>
          <cell r="E10">
            <v>0</v>
          </cell>
          <cell r="F10">
            <v>114</v>
          </cell>
          <cell r="G10" t="str">
            <v>LUA, HNK, CLN, RSX, SON</v>
          </cell>
          <cell r="H10" t="str">
            <v>Xã Đăk Tơ Lung</v>
          </cell>
          <cell r="I10" t="str">
            <v>Quyết định 1133/QĐ- QK ngày 16/7/2022 của Quân Khu 5; Quyết định số 2701/QĐ-BTL ngày 26/11/2015 của Quân khu 5</v>
          </cell>
          <cell r="J10" t="str">
            <v>2022, 2023, 2024</v>
          </cell>
          <cell r="K10">
            <v>0</v>
          </cell>
          <cell r="L10" t="str">
            <v>X</v>
          </cell>
          <cell r="M10">
            <v>0</v>
          </cell>
          <cell r="N10" t="str">
            <v>16-DTLu</v>
          </cell>
          <cell r="O10" t="str">
            <v>Có chuyển đổi đất rừng</v>
          </cell>
          <cell r="X10">
            <v>1</v>
          </cell>
        </row>
        <row r="11">
          <cell r="B11" t="str">
            <v>Xây mới Trụ sở làm việc Ban chỉ huy quân sự xã Đăk Tơ Lung</v>
          </cell>
          <cell r="C11" t="str">
            <v>CQP</v>
          </cell>
          <cell r="D11">
            <v>0.12</v>
          </cell>
          <cell r="E11">
            <v>0</v>
          </cell>
          <cell r="F11">
            <v>0.12</v>
          </cell>
          <cell r="G11" t="str">
            <v>CLN</v>
          </cell>
          <cell r="H11" t="str">
            <v>Xã Đăk Tơ Lung</v>
          </cell>
          <cell r="I11" t="str">
            <v>Nghị quyết số 11/NQ-HĐND ngày 09/5/2023 của HĐND huyện về việc phân bổ chi tiết vốn đầu tư phát triển (đợt 2)</v>
          </cell>
          <cell r="J11">
            <v>2024</v>
          </cell>
          <cell r="K11">
            <v>0</v>
          </cell>
          <cell r="L11" t="str">
            <v>X</v>
          </cell>
          <cell r="M11">
            <v>0</v>
          </cell>
          <cell r="N11" t="str">
            <v>23-DTLu</v>
          </cell>
          <cell r="O11" t="str">
            <v>PHỤC VỤ CÔNG TÁC CẤP GCNQSD ĐẤT</v>
          </cell>
          <cell r="X11">
            <v>1</v>
          </cell>
        </row>
        <row r="12">
          <cell r="B12" t="str">
            <v xml:space="preserve"> Kho vũ khí đạn/Bộ CHQS tỉnh Kon Tum</v>
          </cell>
          <cell r="C12" t="str">
            <v>CQP</v>
          </cell>
          <cell r="D12">
            <v>36</v>
          </cell>
          <cell r="E12">
            <v>0</v>
          </cell>
          <cell r="F12">
            <v>36</v>
          </cell>
          <cell r="G12" t="str">
            <v>HNK,CLN,RSX</v>
          </cell>
          <cell r="H12" t="str">
            <v>Xã Đăk Tờ Re</v>
          </cell>
          <cell r="I12" t="str">
            <v>Công văn 45/BCH-TM ngày 17/1/2022 của ban chỉ huy quân sự tỉnh Kon Tum; quyết định số 607/QĐ-QK ngày 27/4/2022 của Quân khu 5 về việc Phê duyệt quy hoạch vị trí đóng quân Đại đội Kho vũ khí đạn/Bộ CHQS tỉnh Kon Tum;  Quyết định số 1756/QĐ-TTg ngày 21/12/2</v>
          </cell>
          <cell r="J12">
            <v>2023.2023999999999</v>
          </cell>
          <cell r="K12">
            <v>0</v>
          </cell>
          <cell r="L12">
            <v>0</v>
          </cell>
          <cell r="M12">
            <v>0</v>
          </cell>
          <cell r="N12" t="str">
            <v>24-DTR</v>
          </cell>
          <cell r="O12" t="str">
            <v>Có chuyển đổi đất rừng</v>
          </cell>
          <cell r="X12">
            <v>1</v>
          </cell>
        </row>
        <row r="13">
          <cell r="B13" t="str">
            <v>Căn cứ chiến đấu mô phỏng tỉnh Kon Tum</v>
          </cell>
          <cell r="C13" t="str">
            <v>CQP</v>
          </cell>
          <cell r="D13">
            <v>37</v>
          </cell>
          <cell r="E13">
            <v>0</v>
          </cell>
          <cell r="F13">
            <v>37</v>
          </cell>
          <cell r="G13" t="str">
            <v>HNK, CLN</v>
          </cell>
          <cell r="H13" t="str">
            <v>Xã Đăk Tờ Re</v>
          </cell>
          <cell r="I13" t="str">
            <v>Công văn 45/BCH-TM ngày 17/1/2022 của ban chỉ huy quân sự tỉnh Kon Tum; quyết định số 266/QĐ-QK ngày 22/02/2022 của Quân khu 5 về việc Phê duyệt quy hoạch vị trí xây dựng căn cứ chiến đấu mô phỏng tỉnh Kon Tum; Quyết định số 1756/QĐ-TTg ngày 21/12/2023 củ</v>
          </cell>
          <cell r="J13">
            <v>2023.2023999999999</v>
          </cell>
          <cell r="K13">
            <v>0</v>
          </cell>
          <cell r="L13" t="str">
            <v>X</v>
          </cell>
          <cell r="M13">
            <v>0</v>
          </cell>
          <cell r="N13" t="str">
            <v>25-DTR</v>
          </cell>
          <cell r="O13" t="str">
            <v>Có chuyển đổi đất rừng</v>
          </cell>
          <cell r="X13">
            <v>1</v>
          </cell>
        </row>
        <row r="14">
          <cell r="B14" t="str">
            <v>Công trình bổ sung mới</v>
          </cell>
          <cell r="C14">
            <v>0</v>
          </cell>
          <cell r="D14">
            <v>0</v>
          </cell>
          <cell r="E14">
            <v>0</v>
          </cell>
          <cell r="F14">
            <v>0</v>
          </cell>
          <cell r="G14">
            <v>0</v>
          </cell>
          <cell r="H14">
            <v>0</v>
          </cell>
          <cell r="I14">
            <v>0</v>
          </cell>
          <cell r="J14">
            <v>0</v>
          </cell>
          <cell r="K14">
            <v>0</v>
          </cell>
          <cell r="L14">
            <v>0</v>
          </cell>
          <cell r="M14">
            <v>0</v>
          </cell>
          <cell r="N14">
            <v>0</v>
          </cell>
          <cell r="O14">
            <v>0</v>
          </cell>
          <cell r="X14">
            <v>1</v>
          </cell>
        </row>
        <row r="15">
          <cell r="B15" t="str">
            <v>Xây mới Trụ sở làm việc Ban chỉ huy quân sự xã Đăk Tờ Re</v>
          </cell>
          <cell r="C15" t="str">
            <v>CQP</v>
          </cell>
          <cell r="D15">
            <v>0.1</v>
          </cell>
          <cell r="E15">
            <v>0</v>
          </cell>
          <cell r="F15">
            <v>0.1</v>
          </cell>
          <cell r="G15" t="str">
            <v>TSC</v>
          </cell>
          <cell r="H15" t="str">
            <v>Xã Đăk Tờ Re</v>
          </cell>
          <cell r="I15" t="str">
            <v>Nghị quyết số 11/NQ-HĐND ngày 09/5/2023 của HĐND huyện về việc phân bổ chi tiết vốn đầu tư phát triển (đợt 2)</v>
          </cell>
          <cell r="J15">
            <v>0</v>
          </cell>
          <cell r="K15">
            <v>0</v>
          </cell>
          <cell r="L15" t="str">
            <v>X</v>
          </cell>
          <cell r="M15">
            <v>0</v>
          </cell>
          <cell r="N15" t="str">
            <v>40-DTR</v>
          </cell>
          <cell r="O15" t="str">
            <v>phục vụ công tác cấp GCNQSD đất</v>
          </cell>
          <cell r="X15">
            <v>1</v>
          </cell>
        </row>
        <row r="16">
          <cell r="B16" t="str">
            <v>Xây mới Trụ sở làm việc Ban chỉ huy quân sự xã Tân Lập</v>
          </cell>
          <cell r="C16" t="str">
            <v>CQP</v>
          </cell>
          <cell r="D16">
            <v>0.1</v>
          </cell>
          <cell r="E16">
            <v>0</v>
          </cell>
          <cell r="F16">
            <v>0.1</v>
          </cell>
          <cell r="G16" t="str">
            <v>CLN</v>
          </cell>
          <cell r="H16" t="str">
            <v>Xã Tân Lập</v>
          </cell>
          <cell r="I16" t="str">
            <v>Nghị quyết số 11/NQ-HĐND ngày 09/5/2023 của HĐND huyện về việc phân bổ chi tiết vốn đầu tư phát triển (đợt 2)</v>
          </cell>
          <cell r="J16">
            <v>0</v>
          </cell>
          <cell r="K16">
            <v>0</v>
          </cell>
          <cell r="L16" t="str">
            <v>X</v>
          </cell>
          <cell r="M16">
            <v>0</v>
          </cell>
          <cell r="N16" t="str">
            <v>33-TL</v>
          </cell>
          <cell r="O16" t="str">
            <v>PHỤ VỤ CẤP GCNQSD ĐẤT</v>
          </cell>
          <cell r="Q16" t="str">
            <v>CG</v>
          </cell>
          <cell r="X16">
            <v>1</v>
          </cell>
        </row>
        <row r="17">
          <cell r="B17" t="str">
            <v>Công trình, dự án mục đích, an ninh</v>
          </cell>
          <cell r="C17">
            <v>0</v>
          </cell>
          <cell r="D17">
            <v>0</v>
          </cell>
          <cell r="E17">
            <v>0</v>
          </cell>
          <cell r="F17">
            <v>0</v>
          </cell>
          <cell r="G17">
            <v>0</v>
          </cell>
          <cell r="H17">
            <v>0</v>
          </cell>
          <cell r="I17">
            <v>0</v>
          </cell>
          <cell r="J17">
            <v>0</v>
          </cell>
          <cell r="K17">
            <v>0</v>
          </cell>
          <cell r="L17">
            <v>0</v>
          </cell>
          <cell r="M17">
            <v>0</v>
          </cell>
          <cell r="N17">
            <v>0</v>
          </cell>
          <cell r="O17">
            <v>0</v>
          </cell>
          <cell r="X17">
            <v>1</v>
          </cell>
        </row>
        <row r="18">
          <cell r="B18" t="str">
            <v>Công trình điều chỉnh chuyển tiếp</v>
          </cell>
          <cell r="C18">
            <v>0</v>
          </cell>
          <cell r="D18">
            <v>0</v>
          </cell>
          <cell r="E18">
            <v>0</v>
          </cell>
          <cell r="F18">
            <v>0</v>
          </cell>
          <cell r="G18">
            <v>0</v>
          </cell>
          <cell r="H18">
            <v>0</v>
          </cell>
          <cell r="I18">
            <v>0</v>
          </cell>
          <cell r="J18">
            <v>0</v>
          </cell>
          <cell r="K18">
            <v>0</v>
          </cell>
          <cell r="L18">
            <v>0</v>
          </cell>
          <cell r="M18">
            <v>0</v>
          </cell>
          <cell r="N18">
            <v>0</v>
          </cell>
          <cell r="O18">
            <v>0</v>
          </cell>
          <cell r="X18">
            <v>1</v>
          </cell>
        </row>
        <row r="19">
          <cell r="B19" t="str">
            <v>Trụ sở Công an Tân Lập</v>
          </cell>
          <cell r="C19" t="str">
            <v>CAN</v>
          </cell>
          <cell r="D19">
            <v>0.1</v>
          </cell>
          <cell r="E19">
            <v>0</v>
          </cell>
          <cell r="F19">
            <v>0.1</v>
          </cell>
          <cell r="G19" t="str">
            <v>CLN</v>
          </cell>
          <cell r="H19" t="str">
            <v>Xã Tân Lập</v>
          </cell>
          <cell r="I19" t="str">
            <v xml:space="preserve">Nghị quyết 37/NQ-HĐND ngày 13/7/2023 của HĐND tỉnh; Công văn 2666/CAT-PH10 ngày 10/8/2023 của công an tỉnh về việc đăng ký danh mục công trình năm 2024; </v>
          </cell>
          <cell r="J19">
            <v>2023.2023999999999</v>
          </cell>
          <cell r="K19">
            <v>0</v>
          </cell>
          <cell r="L19" t="str">
            <v>X</v>
          </cell>
          <cell r="M19">
            <v>0</v>
          </cell>
          <cell r="N19" t="str">
            <v>33-TL</v>
          </cell>
          <cell r="O19" t="str">
            <v>PHỤ VỤ CẤP GCNQSD ĐẤT</v>
          </cell>
          <cell r="Q19" t="str">
            <v>CG</v>
          </cell>
          <cell r="X19">
            <v>1</v>
          </cell>
        </row>
        <row r="20">
          <cell r="B20" t="str">
            <v>Trụ sở Công an Xã Đăk Ruồng</v>
          </cell>
          <cell r="C20" t="str">
            <v>CAN</v>
          </cell>
          <cell r="D20">
            <v>0.1</v>
          </cell>
          <cell r="E20">
            <v>0</v>
          </cell>
          <cell r="F20">
            <v>0.1</v>
          </cell>
          <cell r="G20" t="str">
            <v>CLN</v>
          </cell>
          <cell r="H20" t="str">
            <v>Xã Đăk Ruồng</v>
          </cell>
          <cell r="I20" t="str">
            <v xml:space="preserve">Nghị quyết 37/NQ-HĐND ngày 13/7/2023 của HĐND tỉnh; Công văn 2666/CAT-PH10 ngày 10/8/2023 của công an tỉnh về việc đăng ký danh mục công trình năm 2024; </v>
          </cell>
          <cell r="J20">
            <v>2023.2023999999999</v>
          </cell>
          <cell r="K20">
            <v>0</v>
          </cell>
          <cell r="L20" t="str">
            <v>X</v>
          </cell>
          <cell r="M20">
            <v>0</v>
          </cell>
          <cell r="N20" t="str">
            <v>26-DR</v>
          </cell>
          <cell r="O20" t="str">
            <v>PHỤ VỤ CẤP GCNQSD ĐẤT</v>
          </cell>
          <cell r="X20">
            <v>1</v>
          </cell>
        </row>
        <row r="21">
          <cell r="B21" t="str">
            <v>Công trình bổ sung mới</v>
          </cell>
          <cell r="C21">
            <v>0</v>
          </cell>
          <cell r="D21">
            <v>0</v>
          </cell>
          <cell r="E21">
            <v>0</v>
          </cell>
          <cell r="F21">
            <v>0</v>
          </cell>
          <cell r="G21">
            <v>0</v>
          </cell>
          <cell r="H21">
            <v>0</v>
          </cell>
          <cell r="I21">
            <v>0</v>
          </cell>
          <cell r="J21">
            <v>0</v>
          </cell>
          <cell r="K21">
            <v>0</v>
          </cell>
          <cell r="L21">
            <v>0</v>
          </cell>
          <cell r="M21">
            <v>0</v>
          </cell>
          <cell r="N21">
            <v>0</v>
          </cell>
          <cell r="O21">
            <v>0</v>
          </cell>
          <cell r="X21">
            <v>1</v>
          </cell>
        </row>
        <row r="22">
          <cell r="B22" t="str">
            <v>Công  trình,  dự  án  để  phát  triển kinh tế - xã hội vì lợi ích quốc gia, công cộng</v>
          </cell>
          <cell r="C22">
            <v>0</v>
          </cell>
          <cell r="D22">
            <v>0</v>
          </cell>
          <cell r="E22">
            <v>0</v>
          </cell>
          <cell r="F22">
            <v>0</v>
          </cell>
          <cell r="G22">
            <v>0</v>
          </cell>
          <cell r="H22">
            <v>0</v>
          </cell>
          <cell r="I22">
            <v>0</v>
          </cell>
          <cell r="J22">
            <v>0</v>
          </cell>
          <cell r="K22">
            <v>0</v>
          </cell>
          <cell r="L22">
            <v>0</v>
          </cell>
          <cell r="M22">
            <v>0</v>
          </cell>
          <cell r="N22">
            <v>0</v>
          </cell>
          <cell r="O22">
            <v>0</v>
          </cell>
          <cell r="X22">
            <v>1</v>
          </cell>
        </row>
        <row r="23">
          <cell r="B23" t="str">
            <v>Công trình,  dự án quan trọng  quốc gia  do  Quốc  hội  quyết  định  chủ trương đầu tư mà phải thu hồi đất</v>
          </cell>
          <cell r="C23">
            <v>0</v>
          </cell>
          <cell r="D23">
            <v>0</v>
          </cell>
          <cell r="E23">
            <v>0</v>
          </cell>
          <cell r="F23">
            <v>0</v>
          </cell>
          <cell r="G23">
            <v>0</v>
          </cell>
          <cell r="H23">
            <v>0</v>
          </cell>
          <cell r="I23">
            <v>0</v>
          </cell>
          <cell r="J23">
            <v>0</v>
          </cell>
          <cell r="K23">
            <v>0</v>
          </cell>
          <cell r="L23">
            <v>0</v>
          </cell>
          <cell r="M23">
            <v>0</v>
          </cell>
          <cell r="N23">
            <v>0</v>
          </cell>
          <cell r="O23">
            <v>0</v>
          </cell>
          <cell r="X23">
            <v>1</v>
          </cell>
        </row>
        <row r="24">
          <cell r="B24" t="str">
            <v>Công trình, dự án do Thủ tướng Chính phủ chấp thuận, quyết định đầu tư mà phải thu hồi đất</v>
          </cell>
          <cell r="C24">
            <v>0</v>
          </cell>
          <cell r="D24">
            <v>0</v>
          </cell>
          <cell r="E24">
            <v>0</v>
          </cell>
          <cell r="F24">
            <v>0</v>
          </cell>
          <cell r="G24">
            <v>0</v>
          </cell>
          <cell r="H24">
            <v>0</v>
          </cell>
          <cell r="I24">
            <v>0</v>
          </cell>
          <cell r="J24">
            <v>0</v>
          </cell>
          <cell r="K24">
            <v>0</v>
          </cell>
          <cell r="L24">
            <v>0</v>
          </cell>
          <cell r="M24">
            <v>0</v>
          </cell>
          <cell r="N24">
            <v>0</v>
          </cell>
          <cell r="O24">
            <v>0</v>
          </cell>
          <cell r="X24">
            <v>1</v>
          </cell>
        </row>
        <row r="25">
          <cell r="B25" t="str">
            <v>Các công trình, dự án còn lại</v>
          </cell>
          <cell r="C25">
            <v>0</v>
          </cell>
          <cell r="D25">
            <v>0</v>
          </cell>
          <cell r="E25">
            <v>0</v>
          </cell>
          <cell r="F25">
            <v>0</v>
          </cell>
          <cell r="G25">
            <v>0</v>
          </cell>
          <cell r="H25">
            <v>0</v>
          </cell>
          <cell r="I25">
            <v>0</v>
          </cell>
          <cell r="J25">
            <v>0</v>
          </cell>
          <cell r="K25">
            <v>0</v>
          </cell>
          <cell r="L25">
            <v>0</v>
          </cell>
          <cell r="M25">
            <v>0</v>
          </cell>
          <cell r="N25">
            <v>0</v>
          </cell>
          <cell r="O25">
            <v>0</v>
          </cell>
          <cell r="X25">
            <v>1</v>
          </cell>
        </row>
        <row r="26">
          <cell r="B26" t="str">
            <v>Công trình, dự án do Hội đồng nhân dân cấp tỉnh chấp thuận mà phải thu hồi đất</v>
          </cell>
          <cell r="C26">
            <v>0</v>
          </cell>
          <cell r="D26">
            <v>0</v>
          </cell>
          <cell r="E26">
            <v>0</v>
          </cell>
          <cell r="F26">
            <v>0</v>
          </cell>
          <cell r="G26">
            <v>0</v>
          </cell>
          <cell r="H26">
            <v>0</v>
          </cell>
          <cell r="I26">
            <v>0</v>
          </cell>
          <cell r="J26">
            <v>0</v>
          </cell>
          <cell r="K26">
            <v>0</v>
          </cell>
          <cell r="L26">
            <v>0</v>
          </cell>
          <cell r="M26">
            <v>0</v>
          </cell>
          <cell r="N26">
            <v>0</v>
          </cell>
          <cell r="O26">
            <v>0</v>
          </cell>
          <cell r="X26">
            <v>1</v>
          </cell>
        </row>
        <row r="27">
          <cell r="B27" t="str">
            <v>Khu nông nghiệp ứng dụng công nghệ cao</v>
          </cell>
          <cell r="C27">
            <v>0</v>
          </cell>
          <cell r="D27">
            <v>0</v>
          </cell>
          <cell r="E27">
            <v>0</v>
          </cell>
          <cell r="F27">
            <v>0</v>
          </cell>
          <cell r="G27">
            <v>0</v>
          </cell>
          <cell r="H27">
            <v>0</v>
          </cell>
          <cell r="I27">
            <v>0</v>
          </cell>
          <cell r="J27">
            <v>0</v>
          </cell>
          <cell r="K27">
            <v>0</v>
          </cell>
          <cell r="L27">
            <v>0</v>
          </cell>
          <cell r="M27">
            <v>0</v>
          </cell>
          <cell r="N27">
            <v>0</v>
          </cell>
          <cell r="O27">
            <v>0</v>
          </cell>
          <cell r="X27">
            <v>1</v>
          </cell>
        </row>
        <row r="28">
          <cell r="B28" t="str">
            <v>Công trình điều chỉnh chuyển tiếp</v>
          </cell>
          <cell r="C28">
            <v>0</v>
          </cell>
          <cell r="D28">
            <v>0</v>
          </cell>
          <cell r="E28">
            <v>0</v>
          </cell>
          <cell r="F28">
            <v>0</v>
          </cell>
          <cell r="G28">
            <v>0</v>
          </cell>
          <cell r="H28">
            <v>0</v>
          </cell>
          <cell r="I28">
            <v>0</v>
          </cell>
          <cell r="J28">
            <v>0</v>
          </cell>
          <cell r="K28">
            <v>0</v>
          </cell>
          <cell r="L28">
            <v>0</v>
          </cell>
          <cell r="M28">
            <v>0</v>
          </cell>
          <cell r="N28">
            <v>0</v>
          </cell>
          <cell r="O28">
            <v>0</v>
          </cell>
          <cell r="X28">
            <v>1</v>
          </cell>
        </row>
        <row r="29">
          <cell r="B29" t="str">
            <v>Dự án Trồng cây ăn quả công nghệ cao tại huyện Kon Rẫy, tỉnh Kon Tum của công ty TNHH nông nghiệp sạch Tây Nguyên</v>
          </cell>
          <cell r="C29" t="str">
            <v>CLN</v>
          </cell>
          <cell r="D29">
            <v>460.25</v>
          </cell>
          <cell r="E29">
            <v>0</v>
          </cell>
          <cell r="F29">
            <v>460.25</v>
          </cell>
          <cell r="G29" t="str">
            <v>LUA, HNK, CLN, DCS</v>
          </cell>
          <cell r="H29" t="str">
            <v>Xã Đăk Tơ Lung</v>
          </cell>
          <cell r="I29" t="str">
            <v xml:space="preserve"> Quyết định số 327/QĐ -UBND ngày 20/06/2023 của UBND tỉnh Kon Tum</v>
          </cell>
          <cell r="J29" t="str">
            <v>2022,2023,2024</v>
          </cell>
          <cell r="K29">
            <v>0</v>
          </cell>
          <cell r="L29" t="str">
            <v>X</v>
          </cell>
          <cell r="M29">
            <v>0</v>
          </cell>
          <cell r="N29">
            <v>0</v>
          </cell>
          <cell r="O29">
            <v>0</v>
          </cell>
          <cell r="X29">
            <v>1</v>
          </cell>
        </row>
        <row r="30">
          <cell r="B30">
            <v>0</v>
          </cell>
          <cell r="C30" t="str">
            <v>DGT; SON</v>
          </cell>
          <cell r="D30">
            <v>12.75</v>
          </cell>
          <cell r="E30">
            <v>12.75</v>
          </cell>
          <cell r="F30">
            <v>0</v>
          </cell>
          <cell r="G30">
            <v>0</v>
          </cell>
          <cell r="H30" t="str">
            <v>Xã Đăk Tơ Lung</v>
          </cell>
          <cell r="I30">
            <v>0</v>
          </cell>
          <cell r="J30" t="str">
            <v>2022,2023,2024</v>
          </cell>
          <cell r="K30">
            <v>0</v>
          </cell>
          <cell r="L30" t="str">
            <v>X</v>
          </cell>
          <cell r="M30">
            <v>0</v>
          </cell>
          <cell r="N30">
            <v>0</v>
          </cell>
          <cell r="O30">
            <v>0</v>
          </cell>
          <cell r="X30">
            <v>1</v>
          </cell>
        </row>
        <row r="31">
          <cell r="B31">
            <v>0</v>
          </cell>
          <cell r="C31" t="str">
            <v>PNK</v>
          </cell>
          <cell r="D31">
            <v>7.29</v>
          </cell>
          <cell r="E31">
            <v>0</v>
          </cell>
          <cell r="F31">
            <v>7.29</v>
          </cell>
          <cell r="G31" t="str">
            <v>HNK</v>
          </cell>
          <cell r="H31" t="str">
            <v>Xã Đăk Tơ Lung</v>
          </cell>
          <cell r="I31">
            <v>0</v>
          </cell>
          <cell r="J31" t="str">
            <v>2022,2023,2024</v>
          </cell>
          <cell r="K31">
            <v>0</v>
          </cell>
          <cell r="L31" t="str">
            <v>X</v>
          </cell>
          <cell r="M31">
            <v>0</v>
          </cell>
          <cell r="N31">
            <v>0</v>
          </cell>
          <cell r="O31">
            <v>0</v>
          </cell>
          <cell r="X31">
            <v>1</v>
          </cell>
        </row>
        <row r="32">
          <cell r="B32" t="str">
            <v>Công trình bổ sung mới</v>
          </cell>
          <cell r="C32">
            <v>0</v>
          </cell>
          <cell r="D32">
            <v>0</v>
          </cell>
          <cell r="E32">
            <v>0</v>
          </cell>
          <cell r="F32">
            <v>0</v>
          </cell>
          <cell r="G32">
            <v>0</v>
          </cell>
          <cell r="H32">
            <v>0</v>
          </cell>
          <cell r="I32">
            <v>0</v>
          </cell>
          <cell r="J32">
            <v>0</v>
          </cell>
          <cell r="K32">
            <v>0</v>
          </cell>
          <cell r="L32">
            <v>0</v>
          </cell>
          <cell r="M32">
            <v>0</v>
          </cell>
          <cell r="N32">
            <v>0</v>
          </cell>
          <cell r="O32">
            <v>0</v>
          </cell>
          <cell r="X32">
            <v>1</v>
          </cell>
        </row>
        <row r="33">
          <cell r="B33" t="str">
            <v>Đất xây dựng trụ sở cơ quan</v>
          </cell>
          <cell r="C33">
            <v>0</v>
          </cell>
          <cell r="D33">
            <v>0</v>
          </cell>
          <cell r="E33">
            <v>0</v>
          </cell>
          <cell r="F33">
            <v>0</v>
          </cell>
          <cell r="G33">
            <v>0</v>
          </cell>
          <cell r="H33">
            <v>0</v>
          </cell>
          <cell r="I33">
            <v>0</v>
          </cell>
          <cell r="J33">
            <v>0</v>
          </cell>
          <cell r="K33">
            <v>0</v>
          </cell>
          <cell r="L33">
            <v>0</v>
          </cell>
          <cell r="M33">
            <v>0</v>
          </cell>
          <cell r="N33">
            <v>0</v>
          </cell>
          <cell r="O33">
            <v>0</v>
          </cell>
          <cell r="X33">
            <v>1</v>
          </cell>
        </row>
        <row r="34">
          <cell r="B34" t="str">
            <v>Công trình điều chỉnh chuyển tiếp</v>
          </cell>
          <cell r="C34">
            <v>0</v>
          </cell>
          <cell r="D34">
            <v>0</v>
          </cell>
          <cell r="E34">
            <v>0</v>
          </cell>
          <cell r="F34">
            <v>0</v>
          </cell>
          <cell r="G34">
            <v>0</v>
          </cell>
          <cell r="H34">
            <v>0</v>
          </cell>
          <cell r="I34">
            <v>0</v>
          </cell>
          <cell r="J34">
            <v>0</v>
          </cell>
          <cell r="K34">
            <v>0</v>
          </cell>
          <cell r="L34">
            <v>0</v>
          </cell>
          <cell r="M34">
            <v>0</v>
          </cell>
          <cell r="N34">
            <v>0</v>
          </cell>
          <cell r="O34">
            <v>0</v>
          </cell>
          <cell r="X34">
            <v>1</v>
          </cell>
        </row>
        <row r="35">
          <cell r="B35" t="str">
            <v>Xây dựng Hạt Kiểm lâm Kon Rẫy, thuộc dự án "Nâng cao năng lực phòng cháy, chữa cháy rừng cho lực lượng kiểm lâm tỉnh Kon Tum giai đoạn 2021 - 2025".(Đất trụ sở khu quy hoạch chung thị trấn huyện lỵ)</v>
          </cell>
          <cell r="C35" t="str">
            <v>TSC</v>
          </cell>
          <cell r="D35">
            <v>0.30000000000000004</v>
          </cell>
          <cell r="E35">
            <v>0</v>
          </cell>
          <cell r="F35">
            <v>0.30000000000000004</v>
          </cell>
          <cell r="G35" t="str">
            <v>HNK, CLN</v>
          </cell>
          <cell r="H35" t="str">
            <v>Xã Tân Lập</v>
          </cell>
          <cell r="I35" t="str">
            <v>Quyết định số 875/QĐ-UBND ngày 30 tháng 12 năm 2022 của Ủy ban nhân dân tỉnh về việc giao chi tiết kế hoạch đầu tư nguồn vốn ngân sách trung ương năm 2023; Nghị quyết số 73/NQ-HĐND ngày 10/12/2023 HĐND tỉnh về danh mục thu hồi đất năm2024</v>
          </cell>
          <cell r="J35">
            <v>2024</v>
          </cell>
          <cell r="K35">
            <v>0</v>
          </cell>
          <cell r="L35" t="str">
            <v>X</v>
          </cell>
          <cell r="M35">
            <v>0</v>
          </cell>
          <cell r="N35">
            <v>0</v>
          </cell>
          <cell r="O35">
            <v>0</v>
          </cell>
          <cell r="X35">
            <v>1</v>
          </cell>
        </row>
        <row r="36">
          <cell r="B36" t="str">
            <v>Đất  xây dựng cơ sở văn hóa</v>
          </cell>
          <cell r="C36">
            <v>0</v>
          </cell>
          <cell r="D36">
            <v>0</v>
          </cell>
          <cell r="E36">
            <v>0</v>
          </cell>
          <cell r="F36">
            <v>0</v>
          </cell>
          <cell r="G36">
            <v>0</v>
          </cell>
          <cell r="H36">
            <v>0</v>
          </cell>
          <cell r="I36">
            <v>0</v>
          </cell>
          <cell r="J36">
            <v>0</v>
          </cell>
          <cell r="K36">
            <v>0</v>
          </cell>
          <cell r="L36">
            <v>0</v>
          </cell>
          <cell r="M36">
            <v>0</v>
          </cell>
          <cell r="N36">
            <v>0</v>
          </cell>
          <cell r="O36">
            <v>0</v>
          </cell>
          <cell r="X36">
            <v>1</v>
          </cell>
        </row>
        <row r="37">
          <cell r="B37" t="str">
            <v>Đất xây dựng cơ sở giáo dục và đào tạo</v>
          </cell>
          <cell r="C37">
            <v>0</v>
          </cell>
          <cell r="D37">
            <v>0</v>
          </cell>
          <cell r="E37">
            <v>0</v>
          </cell>
          <cell r="F37">
            <v>0</v>
          </cell>
          <cell r="G37">
            <v>0</v>
          </cell>
          <cell r="H37">
            <v>0</v>
          </cell>
          <cell r="I37">
            <v>0</v>
          </cell>
          <cell r="J37">
            <v>0</v>
          </cell>
          <cell r="K37">
            <v>0</v>
          </cell>
          <cell r="L37">
            <v>0</v>
          </cell>
          <cell r="M37">
            <v>0</v>
          </cell>
          <cell r="N37">
            <v>0</v>
          </cell>
          <cell r="O37">
            <v>0</v>
          </cell>
          <cell r="X37">
            <v>1</v>
          </cell>
        </row>
        <row r="38">
          <cell r="B38" t="str">
            <v>Công trình điều chỉnh chuyển tiếp</v>
          </cell>
          <cell r="C38">
            <v>0</v>
          </cell>
          <cell r="D38">
            <v>0</v>
          </cell>
          <cell r="E38">
            <v>0</v>
          </cell>
          <cell r="F38">
            <v>0</v>
          </cell>
          <cell r="G38">
            <v>0</v>
          </cell>
          <cell r="H38">
            <v>0</v>
          </cell>
          <cell r="I38">
            <v>0</v>
          </cell>
          <cell r="J38">
            <v>0</v>
          </cell>
          <cell r="K38">
            <v>0</v>
          </cell>
          <cell r="L38">
            <v>0</v>
          </cell>
          <cell r="M38">
            <v>0</v>
          </cell>
          <cell r="N38">
            <v>0</v>
          </cell>
          <cell r="O38">
            <v>0</v>
          </cell>
          <cell r="X38">
            <v>1</v>
          </cell>
        </row>
        <row r="39">
          <cell r="B39" t="str">
            <v>Trường mầm non xã Đăk Tơ Lung</v>
          </cell>
          <cell r="C39" t="str">
            <v>DGD</v>
          </cell>
          <cell r="D39">
            <v>0.06</v>
          </cell>
          <cell r="E39">
            <v>0</v>
          </cell>
          <cell r="F39">
            <v>0.06</v>
          </cell>
          <cell r="G39" t="str">
            <v>CLN</v>
          </cell>
          <cell r="H39" t="str">
            <v>Xã Đăk Tơ Lung</v>
          </cell>
          <cell r="I39" t="str">
            <v>Nghị quyết số 45/NQ-HĐND ngày 16/12/2021 HĐND huyện Kon Rẫy</v>
          </cell>
          <cell r="J39">
            <v>2024</v>
          </cell>
          <cell r="K39">
            <v>0</v>
          </cell>
          <cell r="L39">
            <v>0</v>
          </cell>
          <cell r="M39">
            <v>0</v>
          </cell>
          <cell r="N39" t="str">
            <v>15-DTLu</v>
          </cell>
          <cell r="O39">
            <v>0</v>
          </cell>
          <cell r="X39">
            <v>1</v>
          </cell>
        </row>
        <row r="40">
          <cell r="B40" t="str">
            <v>Mở Rộng Trường Mầm Non Tân Lập (điểm trường chính)</v>
          </cell>
          <cell r="C40" t="str">
            <v>DGD</v>
          </cell>
          <cell r="D40">
            <v>0.1</v>
          </cell>
          <cell r="E40">
            <v>0</v>
          </cell>
          <cell r="F40">
            <v>0.1</v>
          </cell>
          <cell r="G40" t="str">
            <v>CLN</v>
          </cell>
          <cell r="H40" t="str">
            <v>Xã Tân Lập</v>
          </cell>
          <cell r="I40" t="str">
            <v>Nghị quyết số 45/NQ-HĐND ngày 16/12/2021 HĐND huyện Kon Rẫy</v>
          </cell>
          <cell r="J40">
            <v>2023.2023999999999</v>
          </cell>
          <cell r="K40">
            <v>0</v>
          </cell>
          <cell r="L40" t="str">
            <v>X</v>
          </cell>
          <cell r="M40">
            <v>0</v>
          </cell>
          <cell r="N40" t="str">
            <v>57-TL</v>
          </cell>
          <cell r="O40">
            <v>0</v>
          </cell>
          <cell r="Q40" t="str">
            <v>C</v>
          </cell>
          <cell r="X40">
            <v>1</v>
          </cell>
        </row>
        <row r="41">
          <cell r="B41" t="str">
            <v>Mở Rộng Trường THCS (điểm trường chính)</v>
          </cell>
          <cell r="C41" t="str">
            <v>DGD</v>
          </cell>
          <cell r="D41">
            <v>0.1</v>
          </cell>
          <cell r="E41">
            <v>0</v>
          </cell>
          <cell r="F41">
            <v>0.1</v>
          </cell>
          <cell r="G41" t="str">
            <v>HNK</v>
          </cell>
          <cell r="H41" t="str">
            <v>Xã Tân Lập</v>
          </cell>
          <cell r="I41" t="str">
            <v>Nghị quyết số 45/NQ-HĐND ngày 16/12/2021 HĐND huyện Kon Rẫy</v>
          </cell>
          <cell r="J41">
            <v>2023.2023999999999</v>
          </cell>
          <cell r="K41">
            <v>0</v>
          </cell>
          <cell r="L41" t="str">
            <v>X</v>
          </cell>
          <cell r="M41">
            <v>0</v>
          </cell>
          <cell r="N41">
            <v>0</v>
          </cell>
          <cell r="O41">
            <v>0</v>
          </cell>
          <cell r="Q41" t="str">
            <v>C</v>
          </cell>
          <cell r="X41">
            <v>1</v>
          </cell>
        </row>
        <row r="42">
          <cell r="B42" t="str">
            <v>Mở Rộng Trường Tiểu học (điểm trường chính)</v>
          </cell>
          <cell r="C42" t="str">
            <v>DGD</v>
          </cell>
          <cell r="D42">
            <v>0.1</v>
          </cell>
          <cell r="E42">
            <v>0</v>
          </cell>
          <cell r="F42">
            <v>0.1</v>
          </cell>
          <cell r="G42" t="str">
            <v>HNK</v>
          </cell>
          <cell r="H42" t="str">
            <v>Xã Tân Lập</v>
          </cell>
          <cell r="I42" t="str">
            <v>Nghị quyết số 45/NQ-HĐND ngày 16/12/2021 HĐND huyện Kon Rẫy</v>
          </cell>
          <cell r="J42">
            <v>2023.2023999999999</v>
          </cell>
          <cell r="K42">
            <v>0</v>
          </cell>
          <cell r="L42" t="str">
            <v>X</v>
          </cell>
          <cell r="M42">
            <v>0</v>
          </cell>
          <cell r="N42">
            <v>0</v>
          </cell>
          <cell r="O42">
            <v>0</v>
          </cell>
          <cell r="Q42" t="str">
            <v>C</v>
          </cell>
          <cell r="X42">
            <v>1</v>
          </cell>
        </row>
        <row r="43">
          <cell r="B43" t="str">
            <v>Công trình bổ sung mới</v>
          </cell>
          <cell r="C43">
            <v>0</v>
          </cell>
          <cell r="D43">
            <v>0</v>
          </cell>
          <cell r="E43">
            <v>0</v>
          </cell>
          <cell r="F43">
            <v>0</v>
          </cell>
          <cell r="G43">
            <v>0</v>
          </cell>
          <cell r="H43">
            <v>0</v>
          </cell>
          <cell r="I43">
            <v>0</v>
          </cell>
          <cell r="J43">
            <v>0</v>
          </cell>
          <cell r="K43">
            <v>0</v>
          </cell>
          <cell r="L43">
            <v>0</v>
          </cell>
          <cell r="M43">
            <v>0</v>
          </cell>
          <cell r="N43">
            <v>0</v>
          </cell>
          <cell r="O43">
            <v>0</v>
          </cell>
          <cell r="X43">
            <v>1</v>
          </cell>
        </row>
        <row r="44">
          <cell r="B44" t="str">
            <v>Đất xây dựng cơ sở thể dục, thể thao</v>
          </cell>
          <cell r="C44">
            <v>0</v>
          </cell>
          <cell r="D44">
            <v>0</v>
          </cell>
          <cell r="E44">
            <v>0</v>
          </cell>
          <cell r="F44">
            <v>0</v>
          </cell>
          <cell r="G44">
            <v>0</v>
          </cell>
          <cell r="H44">
            <v>0</v>
          </cell>
          <cell r="I44">
            <v>0</v>
          </cell>
          <cell r="J44">
            <v>0</v>
          </cell>
          <cell r="K44">
            <v>0</v>
          </cell>
          <cell r="L44">
            <v>0</v>
          </cell>
          <cell r="M44">
            <v>0</v>
          </cell>
          <cell r="N44">
            <v>0</v>
          </cell>
          <cell r="O44">
            <v>0</v>
          </cell>
          <cell r="X44">
            <v>1</v>
          </cell>
        </row>
        <row r="45">
          <cell r="B45" t="str">
            <v>Công trình bổ sung mới</v>
          </cell>
          <cell r="C45">
            <v>0</v>
          </cell>
          <cell r="D45">
            <v>0</v>
          </cell>
          <cell r="E45">
            <v>0</v>
          </cell>
          <cell r="F45">
            <v>0</v>
          </cell>
          <cell r="G45">
            <v>0</v>
          </cell>
          <cell r="H45">
            <v>0</v>
          </cell>
          <cell r="I45">
            <v>0</v>
          </cell>
          <cell r="J45">
            <v>0</v>
          </cell>
          <cell r="K45">
            <v>0</v>
          </cell>
          <cell r="L45">
            <v>0</v>
          </cell>
          <cell r="M45">
            <v>0</v>
          </cell>
          <cell r="N45">
            <v>0</v>
          </cell>
          <cell r="O45">
            <v>0</v>
          </cell>
          <cell r="X45">
            <v>1</v>
          </cell>
        </row>
        <row r="46">
          <cell r="B46" t="str">
            <v>Sân bóng chuyền thôn 5</v>
          </cell>
          <cell r="C46" t="str">
            <v>DTT</v>
          </cell>
          <cell r="D46">
            <v>0</v>
          </cell>
          <cell r="E46">
            <v>0</v>
          </cell>
          <cell r="F46">
            <v>0</v>
          </cell>
          <cell r="G46">
            <v>0</v>
          </cell>
          <cell r="H46" t="str">
            <v>TT Đăk Rve</v>
          </cell>
          <cell r="I46" t="str">
            <v xml:space="preserve">Nghị quyết số 11/NQ-HĐND ngày 09/5/2023 của HĐND huyện về việc phân bổ chi tiết vốn đầu tư phát triển (đợt 2) </v>
          </cell>
          <cell r="J46">
            <v>0</v>
          </cell>
          <cell r="K46">
            <v>0</v>
          </cell>
          <cell r="L46">
            <v>0</v>
          </cell>
          <cell r="M46">
            <v>0</v>
          </cell>
          <cell r="N46">
            <v>0</v>
          </cell>
          <cell r="O46">
            <v>0</v>
          </cell>
          <cell r="X46">
            <v>1</v>
          </cell>
        </row>
        <row r="47">
          <cell r="B47" t="str">
            <v>Đất cơ sở sản xuất phi nông nghiệp</v>
          </cell>
          <cell r="C47">
            <v>0</v>
          </cell>
          <cell r="D47">
            <v>0</v>
          </cell>
          <cell r="E47">
            <v>0</v>
          </cell>
          <cell r="F47">
            <v>0</v>
          </cell>
          <cell r="G47">
            <v>0</v>
          </cell>
          <cell r="H47">
            <v>0</v>
          </cell>
          <cell r="I47">
            <v>0</v>
          </cell>
          <cell r="J47">
            <v>0</v>
          </cell>
          <cell r="K47">
            <v>0</v>
          </cell>
          <cell r="L47">
            <v>0</v>
          </cell>
          <cell r="M47">
            <v>0</v>
          </cell>
          <cell r="N47">
            <v>0</v>
          </cell>
          <cell r="O47">
            <v>0</v>
          </cell>
          <cell r="X47">
            <v>1</v>
          </cell>
        </row>
        <row r="48">
          <cell r="B48" t="str">
            <v>Công trình điều chỉnh chuyển tiếp</v>
          </cell>
          <cell r="C48">
            <v>0</v>
          </cell>
          <cell r="D48">
            <v>0</v>
          </cell>
          <cell r="E48">
            <v>0</v>
          </cell>
          <cell r="F48">
            <v>0</v>
          </cell>
          <cell r="G48">
            <v>0</v>
          </cell>
          <cell r="H48">
            <v>0</v>
          </cell>
          <cell r="I48">
            <v>0</v>
          </cell>
          <cell r="J48">
            <v>0</v>
          </cell>
          <cell r="K48">
            <v>0</v>
          </cell>
          <cell r="L48">
            <v>0</v>
          </cell>
          <cell r="M48">
            <v>0</v>
          </cell>
          <cell r="N48">
            <v>0</v>
          </cell>
          <cell r="O48">
            <v>0</v>
          </cell>
          <cell r="X48">
            <v>1</v>
          </cell>
        </row>
        <row r="49">
          <cell r="B49" t="str">
            <v>Quy hoạch nhà máy sản xuất vật liệu xây dựng không nung</v>
          </cell>
          <cell r="C49" t="str">
            <v>SKC</v>
          </cell>
          <cell r="D49">
            <v>5</v>
          </cell>
          <cell r="E49">
            <v>0</v>
          </cell>
          <cell r="F49">
            <v>5</v>
          </cell>
          <cell r="G49" t="str">
            <v>HNK, CLN</v>
          </cell>
          <cell r="H49" t="str">
            <v>TT Đăk Rve</v>
          </cell>
          <cell r="I49" t="str">
            <v>Quyết định số 842/QĐ-UBND ngày 9/09/2021 của UBND tỉnh Kon Tum về việc chấp thuận chủ trương đầu tư</v>
          </cell>
          <cell r="J49" t="str">
            <v>2022,2023,2024</v>
          </cell>
          <cell r="K49">
            <v>0</v>
          </cell>
          <cell r="L49" t="str">
            <v>X</v>
          </cell>
          <cell r="M49">
            <v>0</v>
          </cell>
          <cell r="N49" t="str">
            <v>42-TT</v>
          </cell>
          <cell r="O49">
            <v>0</v>
          </cell>
          <cell r="X49">
            <v>1</v>
          </cell>
        </row>
        <row r="50">
          <cell r="B50" t="str">
            <v>Đất sử dụng cho hoạt động khoáng sản</v>
          </cell>
          <cell r="C50">
            <v>0</v>
          </cell>
          <cell r="D50">
            <v>0</v>
          </cell>
          <cell r="E50">
            <v>0</v>
          </cell>
          <cell r="F50">
            <v>0</v>
          </cell>
          <cell r="G50">
            <v>0</v>
          </cell>
          <cell r="H50">
            <v>0</v>
          </cell>
          <cell r="I50">
            <v>0</v>
          </cell>
          <cell r="J50">
            <v>0</v>
          </cell>
          <cell r="K50">
            <v>0</v>
          </cell>
          <cell r="L50">
            <v>0</v>
          </cell>
          <cell r="M50">
            <v>0</v>
          </cell>
          <cell r="N50">
            <v>0</v>
          </cell>
          <cell r="O50">
            <v>0</v>
          </cell>
          <cell r="X50">
            <v>1</v>
          </cell>
        </row>
        <row r="51">
          <cell r="B51" t="str">
            <v>Công trình điều chỉnh chuyển tiếp</v>
          </cell>
          <cell r="C51">
            <v>0</v>
          </cell>
          <cell r="D51">
            <v>0</v>
          </cell>
          <cell r="E51">
            <v>0</v>
          </cell>
          <cell r="F51">
            <v>0</v>
          </cell>
          <cell r="G51">
            <v>0</v>
          </cell>
          <cell r="H51">
            <v>0</v>
          </cell>
          <cell r="I51">
            <v>0</v>
          </cell>
          <cell r="J51">
            <v>0</v>
          </cell>
          <cell r="K51">
            <v>0</v>
          </cell>
          <cell r="L51">
            <v>0</v>
          </cell>
          <cell r="M51">
            <v>0</v>
          </cell>
          <cell r="N51">
            <v>0</v>
          </cell>
          <cell r="O51">
            <v>0</v>
          </cell>
          <cell r="X51">
            <v>1</v>
          </cell>
        </row>
        <row r="52">
          <cell r="B52" t="str">
            <v>Dự án khai thác mỏ cát làm vật liệu xây dựng thông thường và bãi tập kết tại vị trí 2 thôn 12 và thôn 14 Xã Đăk Ruồng (Công ty Cổ phần Sinh Lợi Kon Tum)</v>
          </cell>
          <cell r="C52" t="str">
            <v>SKS</v>
          </cell>
          <cell r="D52">
            <v>0.3</v>
          </cell>
          <cell r="E52">
            <v>0</v>
          </cell>
          <cell r="F52">
            <v>0.3</v>
          </cell>
          <cell r="G52" t="str">
            <v>HNK</v>
          </cell>
          <cell r="H52" t="str">
            <v>Xã Đăk Ruồng</v>
          </cell>
          <cell r="I52" t="str">
            <v>Giấy phép số 701/GP-UBND ngày 27/7/2020 của UBND tỉnh Kon Tum</v>
          </cell>
          <cell r="J52">
            <v>2023.2023999999999</v>
          </cell>
          <cell r="K52">
            <v>0</v>
          </cell>
          <cell r="L52" t="str">
            <v>X</v>
          </cell>
          <cell r="M52">
            <v>0</v>
          </cell>
          <cell r="N52">
            <v>0</v>
          </cell>
          <cell r="O52">
            <v>0</v>
          </cell>
          <cell r="X52">
            <v>1</v>
          </cell>
        </row>
        <row r="53">
          <cell r="B53">
            <v>0</v>
          </cell>
          <cell r="C53" t="str">
            <v>SON</v>
          </cell>
          <cell r="D53">
            <v>1.82</v>
          </cell>
          <cell r="E53">
            <v>1.82</v>
          </cell>
          <cell r="F53">
            <v>0</v>
          </cell>
          <cell r="G53">
            <v>0</v>
          </cell>
          <cell r="H53" t="str">
            <v>Xã Đăk Ruồng</v>
          </cell>
          <cell r="I53">
            <v>0</v>
          </cell>
          <cell r="J53">
            <v>2023.2023999999999</v>
          </cell>
          <cell r="K53">
            <v>0</v>
          </cell>
          <cell r="L53" t="str">
            <v>X</v>
          </cell>
          <cell r="M53">
            <v>0</v>
          </cell>
          <cell r="N53">
            <v>0</v>
          </cell>
          <cell r="O53">
            <v>0</v>
          </cell>
          <cell r="X53">
            <v>1</v>
          </cell>
        </row>
        <row r="54">
          <cell r="B54" t="str">
            <v>Mỏ cát làm vật liệu xây dựng thông thường và bãi tập kết khoáng sản và công trình phụ trợ thuộc thôn 1, xã Đăk Tơ Lung (số hiệu quy hoạch BS02)</v>
          </cell>
          <cell r="C54" t="str">
            <v>SKS</v>
          </cell>
          <cell r="D54">
            <v>0.5</v>
          </cell>
          <cell r="E54">
            <v>0</v>
          </cell>
          <cell r="F54">
            <v>0.5</v>
          </cell>
          <cell r="G54" t="str">
            <v>HNK</v>
          </cell>
          <cell r="H54" t="str">
            <v>Xã Đăk Tơ Lung</v>
          </cell>
          <cell r="I54" t="str">
            <v>Quyết định số 166/QĐ-UBND  ngày 4/4/2022 của UBND tỉnh Kon Tum</v>
          </cell>
          <cell r="J54">
            <v>2023.2023999999999</v>
          </cell>
          <cell r="K54">
            <v>0</v>
          </cell>
          <cell r="L54" t="str">
            <v>X</v>
          </cell>
          <cell r="M54">
            <v>0</v>
          </cell>
          <cell r="N54" t="str">
            <v>12-DTLu</v>
          </cell>
          <cell r="O54">
            <v>0</v>
          </cell>
          <cell r="X54">
            <v>1</v>
          </cell>
        </row>
        <row r="55">
          <cell r="B55">
            <v>0</v>
          </cell>
          <cell r="C55" t="str">
            <v>SON</v>
          </cell>
          <cell r="D55">
            <v>1.5</v>
          </cell>
          <cell r="E55">
            <v>1.5</v>
          </cell>
          <cell r="F55">
            <v>0</v>
          </cell>
          <cell r="G55">
            <v>0</v>
          </cell>
          <cell r="H55" t="str">
            <v>Xã Đăk Tơ Lung</v>
          </cell>
          <cell r="I55">
            <v>0</v>
          </cell>
          <cell r="J55">
            <v>2023.2023999999999</v>
          </cell>
          <cell r="K55">
            <v>0</v>
          </cell>
          <cell r="L55" t="str">
            <v>X</v>
          </cell>
          <cell r="M55">
            <v>0</v>
          </cell>
          <cell r="N55">
            <v>0</v>
          </cell>
          <cell r="O55">
            <v>0</v>
          </cell>
          <cell r="X55">
            <v>1</v>
          </cell>
        </row>
        <row r="56">
          <cell r="B56" t="str">
            <v>Quy hoach mỏ Đồng</v>
          </cell>
          <cell r="C56" t="str">
            <v>SKS</v>
          </cell>
          <cell r="D56">
            <v>36.419999999999995</v>
          </cell>
          <cell r="E56">
            <v>0</v>
          </cell>
          <cell r="F56">
            <v>36.419999999999995</v>
          </cell>
          <cell r="G56" t="str">
            <v>LUA, HNK, CLN, RSX, DGT</v>
          </cell>
          <cell r="H56" t="str">
            <v>Xã Đăk Tơ Lung</v>
          </cell>
          <cell r="I56" t="str">
            <v>Văn bản số 457-CV/TU ngày 04/3/2022 Ban cán sự đảng bộ tỉnh Kon Tum</v>
          </cell>
          <cell r="J56" t="str">
            <v>2022, 2023, 2024</v>
          </cell>
          <cell r="K56">
            <v>0</v>
          </cell>
          <cell r="L56" t="str">
            <v>X</v>
          </cell>
          <cell r="M56">
            <v>0</v>
          </cell>
          <cell r="N56" t="str">
            <v>17-DTLu</v>
          </cell>
          <cell r="O56">
            <v>0</v>
          </cell>
          <cell r="X56">
            <v>1</v>
          </cell>
        </row>
        <row r="57">
          <cell r="B57">
            <v>0</v>
          </cell>
          <cell r="C57" t="str">
            <v>SON</v>
          </cell>
          <cell r="D57">
            <v>3.58</v>
          </cell>
          <cell r="E57">
            <v>3.58</v>
          </cell>
          <cell r="F57">
            <v>0</v>
          </cell>
          <cell r="G57">
            <v>0</v>
          </cell>
          <cell r="H57" t="str">
            <v>Xã Đăk Tơ Lung</v>
          </cell>
          <cell r="I57">
            <v>0</v>
          </cell>
          <cell r="J57">
            <v>0</v>
          </cell>
          <cell r="K57">
            <v>0</v>
          </cell>
          <cell r="L57" t="str">
            <v>X</v>
          </cell>
          <cell r="M57">
            <v>0</v>
          </cell>
          <cell r="N57">
            <v>0</v>
          </cell>
          <cell r="O57">
            <v>0</v>
          </cell>
          <cell r="X57">
            <v>1</v>
          </cell>
        </row>
        <row r="58">
          <cell r="B58" t="str">
            <v>Dự án đầu tư khai thác khoáng sản cát, sạn, sỏi làm vật liệu xây dựng thông thường và bãi tập kết tại vị trí 1- thôn 3 và thôn 6, xã Tân Lập, huyện Kon Rẫy, tỉnh Kon Tum (SHQH 137) Công ty TNHH MTV Xuất nhập Khẩu Hoàng Khánh Trâm</v>
          </cell>
          <cell r="C58" t="str">
            <v>SKS</v>
          </cell>
          <cell r="D58">
            <v>0.17</v>
          </cell>
          <cell r="E58">
            <v>0</v>
          </cell>
          <cell r="F58">
            <v>0.17</v>
          </cell>
          <cell r="G58" t="str">
            <v>HNK</v>
          </cell>
          <cell r="H58" t="str">
            <v>Xã Tân Lập</v>
          </cell>
          <cell r="I58" t="str">
            <v xml:space="preserve"> Quyết định số 731//QĐ-UBND  ngày 12/8/2021 của UBND tỉnh Kon Tum</v>
          </cell>
          <cell r="J58">
            <v>2023.2023999999999</v>
          </cell>
          <cell r="K58">
            <v>0</v>
          </cell>
          <cell r="L58" t="str">
            <v>X</v>
          </cell>
          <cell r="M58">
            <v>0</v>
          </cell>
          <cell r="N58">
            <v>0</v>
          </cell>
          <cell r="O58">
            <v>0</v>
          </cell>
          <cell r="X58">
            <v>1</v>
          </cell>
        </row>
        <row r="59">
          <cell r="B59">
            <v>0</v>
          </cell>
          <cell r="C59" t="str">
            <v>SON</v>
          </cell>
          <cell r="D59">
            <v>1</v>
          </cell>
          <cell r="E59">
            <v>1</v>
          </cell>
          <cell r="F59">
            <v>0</v>
          </cell>
          <cell r="G59">
            <v>0</v>
          </cell>
          <cell r="H59" t="str">
            <v>Xã Tân Lập</v>
          </cell>
          <cell r="I59">
            <v>0</v>
          </cell>
          <cell r="J59">
            <v>0</v>
          </cell>
          <cell r="K59">
            <v>0</v>
          </cell>
          <cell r="L59" t="str">
            <v>X</v>
          </cell>
          <cell r="M59">
            <v>0</v>
          </cell>
          <cell r="N59">
            <v>0</v>
          </cell>
          <cell r="O59">
            <v>0</v>
          </cell>
          <cell r="X59">
            <v>1</v>
          </cell>
        </row>
        <row r="60">
          <cell r="B60" t="str">
            <v>Khoáng sản cát làm VLXD thông thường: tại thôn 1, xã Đăk Tơ Lung - Số hiệu BS02 (vị trí 1)</v>
          </cell>
          <cell r="C60">
            <v>2</v>
          </cell>
          <cell r="D60">
            <v>2</v>
          </cell>
          <cell r="E60">
            <v>0</v>
          </cell>
          <cell r="G60" t="str">
            <v>SON</v>
          </cell>
          <cell r="H60" t="str">
            <v>Xã Đăk Tơ Lung</v>
          </cell>
          <cell r="I60" t="str">
            <v>Quyết định số 166/QĐ-UBND  ngày 4/4/2022 của UBND tỉnh Kon Tum; Quyết định số 483/QĐ-UBND ngày 31/7/2024 của UBND tỉnh về việc cập nhật, điều chỉnh tên, địa điểm, vị trí các dự án</v>
          </cell>
          <cell r="J60">
            <v>0</v>
          </cell>
          <cell r="K60">
            <v>0</v>
          </cell>
          <cell r="L60">
            <v>0</v>
          </cell>
          <cell r="M60">
            <v>0</v>
          </cell>
          <cell r="X60">
            <v>1</v>
          </cell>
        </row>
        <row r="61">
          <cell r="B61" t="str">
            <v>Cát xây dựng SHQH BS03, thôn 10 (3,6 ha)</v>
          </cell>
          <cell r="C61">
            <v>3.6</v>
          </cell>
          <cell r="D61">
            <v>3.6</v>
          </cell>
          <cell r="E61">
            <v>0</v>
          </cell>
          <cell r="G61" t="str">
            <v>SON (SKS)</v>
          </cell>
          <cell r="H61" t="str">
            <v>Xã Đăk Tờ Re</v>
          </cell>
          <cell r="I61" t="str">
            <v xml:space="preserve"> Quyết định số 1756/QĐ-TTg ngày 21/12/2023 của Thủ tướng Chính phủ về việc phê duyệt Quy hoạch tỉnh Kon Tum thời kỳ 2021-2030, tầm nhìn đến năm 2050;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1</v>
          </cell>
        </row>
        <row r="62">
          <cell r="B62" t="str">
            <v>Khoáng sản cát làm VLXD thông thường: thôn 13 xã Đăk Ruồng và thôn 3, xã Tân Lập - Số hiệu QH 138</v>
          </cell>
          <cell r="C62">
            <v>2.5</v>
          </cell>
          <cell r="D62">
            <v>2.5</v>
          </cell>
          <cell r="E62">
            <v>0</v>
          </cell>
          <cell r="G62" t="str">
            <v>SKS</v>
          </cell>
          <cell r="H62" t="str">
            <v>Xã Đăk Ruồng và Tân Lập</v>
          </cell>
          <cell r="I62" t="str">
            <v>Quyết định số 483/QĐ-UBND ngày 31/7/2024 của UBND tỉnh về việc cập nhật, điều chỉnh tên, địa điểm, vị trí các dự án; NQ số 24/NQ-HĐND ngày 14/7/2023 của HĐND huyện bổ sung dự án</v>
          </cell>
          <cell r="J62">
            <v>0</v>
          </cell>
          <cell r="K62">
            <v>0</v>
          </cell>
          <cell r="L62">
            <v>0</v>
          </cell>
          <cell r="M62">
            <v>0</v>
          </cell>
          <cell r="X62">
            <v>1</v>
          </cell>
        </row>
        <row r="63">
          <cell r="B63" t="str">
            <v>Khoáng sản cát làm VLXD thông thường: thôn 13 xã Đăk Ruồng và thôn 3, xã Tân Lập - Số hiệu QH 138</v>
          </cell>
          <cell r="C63">
            <v>2</v>
          </cell>
          <cell r="D63">
            <v>2</v>
          </cell>
          <cell r="E63">
            <v>0</v>
          </cell>
          <cell r="G63" t="str">
            <v>SKS</v>
          </cell>
          <cell r="H63" t="str">
            <v>Xã Đăk Ruồng và Tân Lập</v>
          </cell>
          <cell r="I63" t="str">
            <v>Quyết định số 483/QĐ-UBND ngày 31/7/2024 của UBND tỉnh về việc cập nhật, điều chỉnh tên, địa điểm, vị trí các dự án</v>
          </cell>
          <cell r="J63">
            <v>0</v>
          </cell>
          <cell r="K63">
            <v>0</v>
          </cell>
          <cell r="L63">
            <v>0</v>
          </cell>
          <cell r="M63">
            <v>0</v>
          </cell>
          <cell r="X63">
            <v>1</v>
          </cell>
        </row>
        <row r="64">
          <cell r="B64" t="str">
            <v>Khoáng sản cát làm VLXD thông thường: tại thôn 10, 11 xã Đăk Ruồng - Số hiệu QH 139</v>
          </cell>
          <cell r="C64">
            <v>5</v>
          </cell>
          <cell r="D64">
            <v>5</v>
          </cell>
          <cell r="E64">
            <v>0</v>
          </cell>
          <cell r="G64" t="str">
            <v>SKS</v>
          </cell>
          <cell r="H64" t="str">
            <v>Xã Đăk Ruồng</v>
          </cell>
          <cell r="I64" t="str">
            <v>Quyết định số 483/QĐ-UBND ngày 31/7/2024 của UBND tỉnh về việc cập nhật, điều chỉnh tên, địa điểm, vị trí các dự án</v>
          </cell>
          <cell r="J64">
            <v>0</v>
          </cell>
          <cell r="K64">
            <v>0</v>
          </cell>
          <cell r="L64">
            <v>0</v>
          </cell>
          <cell r="M64">
            <v>0</v>
          </cell>
          <cell r="X64">
            <v>1</v>
          </cell>
        </row>
        <row r="65">
          <cell r="B65" t="str">
            <v>Dự án khai thác cát làm vật liệu xây dựng thông thường tại điểm mỏ thuộc thôn 5, thị trấn Đăk Rve (SHQH 135) - Công ty TNHH MTV Thiên Đạt Kon Rẫy</v>
          </cell>
          <cell r="C65" t="str">
            <v>SON</v>
          </cell>
          <cell r="D65">
            <v>0.97</v>
          </cell>
          <cell r="E65">
            <v>0.97</v>
          </cell>
          <cell r="F65">
            <v>0</v>
          </cell>
          <cell r="G65">
            <v>0</v>
          </cell>
          <cell r="H65" t="str">
            <v>TT Đăk Rve</v>
          </cell>
          <cell r="I65" t="str">
            <v>Quyết định số 164/QĐ-UBND ngày 04/04/2022 của UBND tỉnh Kon Tum</v>
          </cell>
          <cell r="J65">
            <v>2023.2023999999999</v>
          </cell>
          <cell r="K65">
            <v>0</v>
          </cell>
          <cell r="L65" t="str">
            <v>X</v>
          </cell>
          <cell r="M65">
            <v>0</v>
          </cell>
          <cell r="N65">
            <v>0</v>
          </cell>
          <cell r="O65">
            <v>0</v>
          </cell>
          <cell r="X65">
            <v>1</v>
          </cell>
        </row>
        <row r="66">
          <cell r="B66" t="str">
            <v>Công trình bổ sung mới</v>
          </cell>
          <cell r="C66">
            <v>0</v>
          </cell>
          <cell r="D66">
            <v>0</v>
          </cell>
          <cell r="E66">
            <v>0</v>
          </cell>
          <cell r="F66">
            <v>0</v>
          </cell>
          <cell r="G66">
            <v>0</v>
          </cell>
          <cell r="H66">
            <v>0</v>
          </cell>
          <cell r="I66">
            <v>0</v>
          </cell>
          <cell r="J66">
            <v>0</v>
          </cell>
          <cell r="K66">
            <v>0</v>
          </cell>
          <cell r="L66">
            <v>0</v>
          </cell>
          <cell r="M66">
            <v>0</v>
          </cell>
          <cell r="N66">
            <v>0</v>
          </cell>
          <cell r="O66">
            <v>0</v>
          </cell>
          <cell r="X66">
            <v>1</v>
          </cell>
        </row>
        <row r="67">
          <cell r="B67" t="str">
            <v>Đất công trình giao thông</v>
          </cell>
          <cell r="C67">
            <v>0</v>
          </cell>
          <cell r="D67">
            <v>0</v>
          </cell>
          <cell r="E67">
            <v>0</v>
          </cell>
          <cell r="F67">
            <v>0</v>
          </cell>
          <cell r="G67">
            <v>0</v>
          </cell>
          <cell r="H67">
            <v>0</v>
          </cell>
          <cell r="I67">
            <v>0</v>
          </cell>
          <cell r="J67">
            <v>0</v>
          </cell>
          <cell r="K67">
            <v>0</v>
          </cell>
          <cell r="L67">
            <v>0</v>
          </cell>
          <cell r="M67">
            <v>0</v>
          </cell>
          <cell r="N67">
            <v>0</v>
          </cell>
          <cell r="O67">
            <v>0</v>
          </cell>
          <cell r="X67">
            <v>1</v>
          </cell>
        </row>
        <row r="68">
          <cell r="B68" t="str">
            <v>Công trình điều chỉnh chuyển tiếp</v>
          </cell>
          <cell r="C68">
            <v>0</v>
          </cell>
          <cell r="D68">
            <v>0</v>
          </cell>
          <cell r="E68">
            <v>0</v>
          </cell>
          <cell r="F68">
            <v>0</v>
          </cell>
          <cell r="G68">
            <v>0</v>
          </cell>
          <cell r="H68">
            <v>0</v>
          </cell>
          <cell r="I68">
            <v>0</v>
          </cell>
          <cell r="J68">
            <v>0</v>
          </cell>
          <cell r="K68">
            <v>0</v>
          </cell>
          <cell r="L68">
            <v>0</v>
          </cell>
          <cell r="M68">
            <v>0</v>
          </cell>
          <cell r="N68">
            <v>0</v>
          </cell>
          <cell r="O68">
            <v>0</v>
          </cell>
          <cell r="X68">
            <v>1</v>
          </cell>
        </row>
        <row r="69">
          <cell r="B69" t="str">
            <v>Đường giao thông trung tâm thị trấn huyện lỵ Kon Rẫy (Khu Thương mại-Giáo dục-Dân cư phía Tây)</v>
          </cell>
          <cell r="C69" t="str">
            <v>SON</v>
          </cell>
          <cell r="D69">
            <v>0.4</v>
          </cell>
          <cell r="E69">
            <v>0.4</v>
          </cell>
          <cell r="F69">
            <v>0</v>
          </cell>
          <cell r="G69">
            <v>0</v>
          </cell>
          <cell r="H69" t="str">
            <v>Xã Đăk Ruồng</v>
          </cell>
          <cell r="I69" t="str">
            <v>Quyết định số 1133/QĐ-UBND ngày 14/10/2022 của UBND huyện Kon Rẫy về việc điều chỉnh kế hoạch vốn, bổ sung nguồn kinh phí từ nguồn tăng thu ngân sách huyện năm 2021 (kinh phí 7.000 triệu đồng)</v>
          </cell>
          <cell r="J69" t="str">
            <v>2022, 2023, 2024</v>
          </cell>
          <cell r="K69">
            <v>0</v>
          </cell>
          <cell r="L69" t="str">
            <v>X</v>
          </cell>
          <cell r="M69">
            <v>0</v>
          </cell>
          <cell r="N69">
            <v>0</v>
          </cell>
          <cell r="O69">
            <v>0</v>
          </cell>
          <cell r="X69">
            <v>1</v>
          </cell>
        </row>
        <row r="70">
          <cell r="B70">
            <v>0</v>
          </cell>
          <cell r="C70" t="str">
            <v>DGT</v>
          </cell>
          <cell r="D70">
            <v>9.6000000000000014</v>
          </cell>
          <cell r="E70">
            <v>0</v>
          </cell>
          <cell r="F70">
            <v>9.6000000000000014</v>
          </cell>
          <cell r="G70" t="str">
            <v>LUA, HNK, CLN, ONT</v>
          </cell>
          <cell r="H70" t="str">
            <v>Xã Đăk Ruồng</v>
          </cell>
          <cell r="I70">
            <v>0</v>
          </cell>
          <cell r="J70">
            <v>0</v>
          </cell>
          <cell r="K70">
            <v>0</v>
          </cell>
          <cell r="L70" t="str">
            <v>X</v>
          </cell>
          <cell r="M70">
            <v>0</v>
          </cell>
          <cell r="N70" t="str">
            <v>34-DR</v>
          </cell>
          <cell r="O70">
            <v>0</v>
          </cell>
          <cell r="X70">
            <v>1</v>
          </cell>
        </row>
        <row r="71">
          <cell r="B71" t="str">
            <v>Đường vào ban chỉ huy quân sự huyện Kon Rẫy</v>
          </cell>
          <cell r="C71" t="str">
            <v>DGT</v>
          </cell>
          <cell r="D71">
            <v>1.2</v>
          </cell>
          <cell r="E71">
            <v>1.2</v>
          </cell>
          <cell r="F71">
            <v>0</v>
          </cell>
          <cell r="G71">
            <v>0</v>
          </cell>
          <cell r="H71" t="str">
            <v>Xã Đăk Ruồng</v>
          </cell>
          <cell r="I71" t="str">
            <v>Quyết định số 337/QĐ-UBND ngày 16/9/2019 của UBND huyện</v>
          </cell>
          <cell r="J71">
            <v>2023.2023999999999</v>
          </cell>
          <cell r="K71">
            <v>0</v>
          </cell>
          <cell r="L71" t="str">
            <v>X</v>
          </cell>
          <cell r="M71">
            <v>0</v>
          </cell>
          <cell r="N71">
            <v>0</v>
          </cell>
          <cell r="O71">
            <v>0</v>
          </cell>
          <cell r="X71">
            <v>1</v>
          </cell>
        </row>
        <row r="72">
          <cell r="B72" t="str">
            <v>Đường từ tỉnh lộ 677 đi vào khu dân cư ông A Nó (thôn 9)</v>
          </cell>
          <cell r="C72" t="str">
            <v>DGT</v>
          </cell>
          <cell r="D72">
            <v>1</v>
          </cell>
          <cell r="E72">
            <v>1</v>
          </cell>
          <cell r="F72">
            <v>0</v>
          </cell>
          <cell r="G72">
            <v>0</v>
          </cell>
          <cell r="H72" t="str">
            <v>Xã Đăk Ruồng</v>
          </cell>
          <cell r="I72" t="str">
            <v>Nghị quyết số 45/NQ-HĐND ngày 16/12/2021 HĐND huyện Kon Rẫy</v>
          </cell>
          <cell r="J72">
            <v>2023.2023999999999</v>
          </cell>
          <cell r="K72">
            <v>0</v>
          </cell>
          <cell r="L72" t="str">
            <v>X</v>
          </cell>
          <cell r="M72">
            <v>0</v>
          </cell>
          <cell r="N72">
            <v>0</v>
          </cell>
          <cell r="O72">
            <v>0</v>
          </cell>
          <cell r="X72">
            <v>1</v>
          </cell>
        </row>
        <row r="73">
          <cell r="B73" t="str">
            <v>Dự án Đường giao thông từ Xã Đăk Pne huyện Kon Rẫy đi huyện Kbang tỉnh Gia Lai</v>
          </cell>
          <cell r="C73" t="str">
            <v>SON</v>
          </cell>
          <cell r="D73">
            <v>0.05</v>
          </cell>
          <cell r="E73">
            <v>0.05</v>
          </cell>
          <cell r="F73">
            <v>0</v>
          </cell>
          <cell r="G73">
            <v>0</v>
          </cell>
          <cell r="H73" t="str">
            <v>Xã Đăk Pne</v>
          </cell>
          <cell r="I73" t="str">
            <v>Nghị quyết số 08/NQ-HĐND ngày 12/03/2021 của Hội đồng nhân dân tỉnh Kon Tum; Quyết định số 466/QĐ-UBND ngày 28/05/2021; Nghị quyết số 66/NQ-HĐND ngày 09 tháng 12 năm 2021 của HĐND tỉnh Kon Tum; Nghị quyết số 73/NQ-HĐND ngày 10/12/2023 HĐND tỉnh về danh mụ</v>
          </cell>
          <cell r="J73">
            <v>0</v>
          </cell>
          <cell r="K73">
            <v>0</v>
          </cell>
          <cell r="L73">
            <v>0</v>
          </cell>
          <cell r="M73">
            <v>0</v>
          </cell>
          <cell r="N73">
            <v>0</v>
          </cell>
          <cell r="O73">
            <v>0</v>
          </cell>
          <cell r="X73">
            <v>1</v>
          </cell>
        </row>
        <row r="74">
          <cell r="B74">
            <v>0</v>
          </cell>
          <cell r="C74" t="str">
            <v>DGT</v>
          </cell>
          <cell r="D74">
            <v>21.94</v>
          </cell>
          <cell r="E74">
            <v>4</v>
          </cell>
          <cell r="F74">
            <v>17.940000000000001</v>
          </cell>
          <cell r="G74" t="str">
            <v>HNK, CLN, RSX, DCS</v>
          </cell>
          <cell r="H74" t="str">
            <v>Xã Đăk Pne</v>
          </cell>
          <cell r="I74">
            <v>0</v>
          </cell>
          <cell r="J74" t="str">
            <v>2022, 2023, 2024</v>
          </cell>
          <cell r="K74">
            <v>0</v>
          </cell>
          <cell r="L74" t="str">
            <v>X</v>
          </cell>
          <cell r="M74">
            <v>0</v>
          </cell>
          <cell r="N74" t="str">
            <v>25-DPN</v>
          </cell>
          <cell r="O74" t="str">
            <v>2021 BS</v>
          </cell>
          <cell r="X74">
            <v>1</v>
          </cell>
        </row>
        <row r="75">
          <cell r="B75" t="str">
            <v>Công trình bổ sung mới</v>
          </cell>
          <cell r="C75">
            <v>0</v>
          </cell>
          <cell r="D75">
            <v>0</v>
          </cell>
          <cell r="E75">
            <v>0</v>
          </cell>
          <cell r="F75">
            <v>0</v>
          </cell>
          <cell r="G75">
            <v>0</v>
          </cell>
          <cell r="H75">
            <v>0</v>
          </cell>
          <cell r="I75">
            <v>0</v>
          </cell>
          <cell r="J75">
            <v>0</v>
          </cell>
          <cell r="K75">
            <v>0</v>
          </cell>
          <cell r="L75">
            <v>0</v>
          </cell>
          <cell r="M75">
            <v>0</v>
          </cell>
          <cell r="N75">
            <v>0</v>
          </cell>
          <cell r="O75">
            <v>0</v>
          </cell>
          <cell r="X75">
            <v>1</v>
          </cell>
        </row>
        <row r="76">
          <cell r="B76" t="str">
            <v>Nâng cấp, mở rộng đường ĐH.26 thị trấn Đăk Rve</v>
          </cell>
          <cell r="C76" t="str">
            <v>DGT</v>
          </cell>
          <cell r="D76">
            <v>0.2</v>
          </cell>
          <cell r="E76">
            <v>0</v>
          </cell>
          <cell r="F76">
            <v>0.2</v>
          </cell>
          <cell r="G76" t="str">
            <v>HNK</v>
          </cell>
          <cell r="H76" t="str">
            <v>TT Đăk Rve</v>
          </cell>
          <cell r="I76" t="str">
            <v>Nghị quyết số 55/NQ-HĐND ngày 19/12/2023 của HĐND huyện phê duyệt Kế hoạch thực hiện các Chương trình Mục tiêu quốc gia năm 2024 trên địa bàn huyện</v>
          </cell>
          <cell r="J76">
            <v>0</v>
          </cell>
          <cell r="K76">
            <v>0</v>
          </cell>
          <cell r="L76" t="str">
            <v>X</v>
          </cell>
          <cell r="M76">
            <v>0</v>
          </cell>
          <cell r="N76" t="str">
            <v>79-TT</v>
          </cell>
          <cell r="O76">
            <v>0</v>
          </cell>
          <cell r="X76">
            <v>1</v>
          </cell>
        </row>
        <row r="77">
          <cell r="B77" t="str">
            <v>Đường đi khu sản xuất thôn 4</v>
          </cell>
          <cell r="C77" t="str">
            <v>DGT</v>
          </cell>
          <cell r="D77">
            <v>0.5</v>
          </cell>
          <cell r="E77">
            <v>0</v>
          </cell>
          <cell r="F77">
            <v>0.5</v>
          </cell>
          <cell r="G77">
            <v>0</v>
          </cell>
          <cell r="H77" t="str">
            <v>Xã Tân Lập</v>
          </cell>
          <cell r="I77">
            <v>0</v>
          </cell>
          <cell r="J77">
            <v>0</v>
          </cell>
          <cell r="K77">
            <v>0</v>
          </cell>
          <cell r="L77" t="str">
            <v>X</v>
          </cell>
          <cell r="M77">
            <v>0</v>
          </cell>
          <cell r="N77">
            <v>0</v>
          </cell>
          <cell r="O77">
            <v>0</v>
          </cell>
          <cell r="Q77" t="str">
            <v>C</v>
          </cell>
          <cell r="X77">
            <v>1</v>
          </cell>
        </row>
        <row r="78">
          <cell r="B78" t="str">
            <v>Đường đi KSX thôn 6 xã Tân Lập (đoạn từ nhà ông A Nhảy đi vào)</v>
          </cell>
          <cell r="C78" t="str">
            <v>DGT</v>
          </cell>
          <cell r="D78">
            <v>0.1</v>
          </cell>
          <cell r="E78">
            <v>0</v>
          </cell>
          <cell r="F78">
            <v>0.1</v>
          </cell>
          <cell r="G78">
            <v>0</v>
          </cell>
          <cell r="H78" t="str">
            <v>Xã Tân Lập</v>
          </cell>
          <cell r="I78">
            <v>0</v>
          </cell>
          <cell r="J78">
            <v>0</v>
          </cell>
          <cell r="K78">
            <v>0</v>
          </cell>
          <cell r="L78" t="str">
            <v>X</v>
          </cell>
          <cell r="M78">
            <v>0</v>
          </cell>
          <cell r="N78">
            <v>0</v>
          </cell>
          <cell r="O78">
            <v>0</v>
          </cell>
          <cell r="Q78" t="str">
            <v>CT</v>
          </cell>
          <cell r="X78">
            <v>1</v>
          </cell>
        </row>
        <row r="79">
          <cell r="B79" t="str">
            <v>Dự án: Đường nội thôn thôn 6 xã Tân Lập (Đoạn từ nhà ông Hảo đi khu sản xuất)</v>
          </cell>
          <cell r="C79" t="str">
            <v>DGT</v>
          </cell>
          <cell r="D79">
            <v>0.1</v>
          </cell>
          <cell r="E79">
            <v>0</v>
          </cell>
          <cell r="F79">
            <v>0.1</v>
          </cell>
          <cell r="G79">
            <v>0</v>
          </cell>
          <cell r="H79" t="str">
            <v>Xã Tân Lập</v>
          </cell>
          <cell r="I79">
            <v>0</v>
          </cell>
          <cell r="J79">
            <v>0</v>
          </cell>
          <cell r="K79">
            <v>0</v>
          </cell>
          <cell r="L79" t="str">
            <v>X</v>
          </cell>
          <cell r="M79">
            <v>0</v>
          </cell>
          <cell r="N79">
            <v>0</v>
          </cell>
          <cell r="O79">
            <v>0</v>
          </cell>
          <cell r="Q79" t="str">
            <v>CT</v>
          </cell>
          <cell r="X79">
            <v>1</v>
          </cell>
        </row>
        <row r="80">
          <cell r="B80" t="str">
            <v>Dự án: Đường đi KSX thôn 5 xã Tân Lập ( Đoạn từ rẫy A Oanh đến rẫy A Hiền)</v>
          </cell>
          <cell r="C80" t="str">
            <v>DGT</v>
          </cell>
          <cell r="D80">
            <v>0.1</v>
          </cell>
          <cell r="E80">
            <v>0</v>
          </cell>
          <cell r="F80">
            <v>0.1</v>
          </cell>
          <cell r="G80">
            <v>0</v>
          </cell>
          <cell r="H80" t="str">
            <v>Xã Tân Lập</v>
          </cell>
          <cell r="I80">
            <v>0</v>
          </cell>
          <cell r="J80">
            <v>0</v>
          </cell>
          <cell r="K80">
            <v>0</v>
          </cell>
          <cell r="L80" t="str">
            <v>X</v>
          </cell>
          <cell r="M80">
            <v>0</v>
          </cell>
          <cell r="N80">
            <v>0</v>
          </cell>
          <cell r="O80">
            <v>0</v>
          </cell>
          <cell r="Q80" t="str">
            <v>CT</v>
          </cell>
          <cell r="X80">
            <v>1</v>
          </cell>
        </row>
        <row r="81">
          <cell r="B81" t="str">
            <v>Nâng cấp vỉa hè, cạnh UBMT tổ quốc Việt Nam huyện Kon Rẫy và gia cố mái ta luy quảng trường trung tâm huyện</v>
          </cell>
          <cell r="C81" t="str">
            <v>DGT</v>
          </cell>
          <cell r="D81">
            <v>0.1</v>
          </cell>
          <cell r="E81">
            <v>0</v>
          </cell>
          <cell r="F81">
            <v>0.1</v>
          </cell>
          <cell r="G81">
            <v>0</v>
          </cell>
          <cell r="H81" t="str">
            <v>Xã Tân Lập</v>
          </cell>
          <cell r="I81">
            <v>0</v>
          </cell>
          <cell r="J81">
            <v>0</v>
          </cell>
          <cell r="K81">
            <v>0</v>
          </cell>
          <cell r="L81" t="str">
            <v>X</v>
          </cell>
          <cell r="M81">
            <v>0</v>
          </cell>
          <cell r="N81">
            <v>0</v>
          </cell>
          <cell r="O81">
            <v>0</v>
          </cell>
          <cell r="Q81" t="str">
            <v>CT</v>
          </cell>
          <cell r="X81">
            <v>1</v>
          </cell>
        </row>
        <row r="82">
          <cell r="B82" t="str">
            <v>Đường đi KSX thôn 13 (tuyến số 1 từ ông Hồng đi khu sản xuất)</v>
          </cell>
          <cell r="C82" t="str">
            <v>DGT</v>
          </cell>
          <cell r="D82">
            <v>0.1</v>
          </cell>
          <cell r="E82">
            <v>0</v>
          </cell>
          <cell r="F82">
            <v>0.1</v>
          </cell>
          <cell r="G82">
            <v>0</v>
          </cell>
          <cell r="H82" t="str">
            <v>Xã Đăk Ruồng</v>
          </cell>
          <cell r="I82" t="str">
            <v>Nghị quyết số 55/NQ-HĐND ngày 19/12/2023 của HĐND huyện phê duyệt Kế hoạch thực hiện các Chương trình Mục tiêu quốc gia năm 2024 trên địa bàn huyện</v>
          </cell>
          <cell r="J82">
            <v>0</v>
          </cell>
          <cell r="K82">
            <v>0</v>
          </cell>
          <cell r="L82" t="str">
            <v>X</v>
          </cell>
          <cell r="M82">
            <v>0</v>
          </cell>
          <cell r="N82">
            <v>0</v>
          </cell>
          <cell r="O82">
            <v>0</v>
          </cell>
          <cell r="X82">
            <v>1</v>
          </cell>
        </row>
        <row r="83">
          <cell r="B83" t="str">
            <v>Đường đi khu SX thôn 11 Xã Đăk Ruồng (Đoạn nối tiếp)</v>
          </cell>
          <cell r="C83" t="str">
            <v>DGT</v>
          </cell>
          <cell r="D83">
            <v>0.1</v>
          </cell>
          <cell r="E83">
            <v>0</v>
          </cell>
          <cell r="F83">
            <v>0.1</v>
          </cell>
          <cell r="G83">
            <v>0</v>
          </cell>
          <cell r="H83" t="str">
            <v>Xã Đăk Ruồng</v>
          </cell>
          <cell r="I83">
            <v>0</v>
          </cell>
          <cell r="J83">
            <v>0</v>
          </cell>
          <cell r="K83">
            <v>0</v>
          </cell>
          <cell r="L83" t="str">
            <v>X</v>
          </cell>
          <cell r="M83">
            <v>0</v>
          </cell>
          <cell r="N83">
            <v>0</v>
          </cell>
          <cell r="O83">
            <v>0</v>
          </cell>
          <cell r="X83">
            <v>1</v>
          </cell>
        </row>
        <row r="84">
          <cell r="B84" t="str">
            <v>Đường đi KSX thôn 10 Xã Đăk Ruồng (đoạn cuối làng đi khu sản xuất)</v>
          </cell>
          <cell r="C84" t="str">
            <v>DGT</v>
          </cell>
          <cell r="D84">
            <v>0.1</v>
          </cell>
          <cell r="E84">
            <v>0</v>
          </cell>
          <cell r="F84">
            <v>0.1</v>
          </cell>
          <cell r="G84">
            <v>0</v>
          </cell>
          <cell r="H84" t="str">
            <v>Xã Đăk Ruồng</v>
          </cell>
          <cell r="I84">
            <v>0</v>
          </cell>
          <cell r="J84">
            <v>0</v>
          </cell>
          <cell r="K84">
            <v>0</v>
          </cell>
          <cell r="L84" t="str">
            <v>X</v>
          </cell>
          <cell r="M84">
            <v>0</v>
          </cell>
          <cell r="N84">
            <v>0</v>
          </cell>
          <cell r="O84">
            <v>0</v>
          </cell>
          <cell r="X84">
            <v>1</v>
          </cell>
        </row>
        <row r="85">
          <cell r="B85" t="str">
            <v>Đường đi KSX sau huyện đội</v>
          </cell>
          <cell r="C85" t="str">
            <v>DGT</v>
          </cell>
          <cell r="D85">
            <v>0.1</v>
          </cell>
          <cell r="E85">
            <v>0</v>
          </cell>
          <cell r="F85">
            <v>0.1</v>
          </cell>
          <cell r="G85">
            <v>0</v>
          </cell>
          <cell r="H85" t="str">
            <v>Xã Đăk Ruồng</v>
          </cell>
          <cell r="I85" t="str">
            <v xml:space="preserve">Nghị quyết số 11/NQ-HĐND ngày 09/5/2023 của HĐND huyện về việc phân bổ chi tiết vốn đầu tư phát triển (đợt 2) </v>
          </cell>
          <cell r="J85">
            <v>0</v>
          </cell>
          <cell r="K85">
            <v>0</v>
          </cell>
          <cell r="L85" t="str">
            <v>X</v>
          </cell>
          <cell r="M85">
            <v>0</v>
          </cell>
          <cell r="N85">
            <v>0</v>
          </cell>
          <cell r="O85">
            <v>0</v>
          </cell>
          <cell r="X85">
            <v>1</v>
          </cell>
        </row>
        <row r="86">
          <cell r="B86" t="str">
            <v>Đường nội thôn Đăk Ơ Nglăng (đoạn từ nhà Y Phôih đến dốc cao su)</v>
          </cell>
          <cell r="C86" t="str">
            <v>DGT</v>
          </cell>
          <cell r="D86">
            <v>0.1</v>
          </cell>
          <cell r="E86">
            <v>0</v>
          </cell>
          <cell r="F86">
            <v>0.1</v>
          </cell>
          <cell r="G86">
            <v>0</v>
          </cell>
          <cell r="H86" t="str">
            <v>Xã Đăk Tờ Re</v>
          </cell>
          <cell r="I86">
            <v>0</v>
          </cell>
          <cell r="J86">
            <v>0</v>
          </cell>
          <cell r="K86">
            <v>0</v>
          </cell>
          <cell r="L86" t="str">
            <v>X</v>
          </cell>
          <cell r="M86">
            <v>0</v>
          </cell>
          <cell r="N86">
            <v>0</v>
          </cell>
          <cell r="O86">
            <v>0</v>
          </cell>
          <cell r="X86">
            <v>1</v>
          </cell>
        </row>
        <row r="87">
          <cell r="B87" t="str">
            <v>Đường đi khu sản xuất Đăk Răk thôn 4 (tiếp theo)</v>
          </cell>
          <cell r="C87" t="str">
            <v>DGT</v>
          </cell>
          <cell r="D87">
            <v>1.21</v>
          </cell>
          <cell r="E87">
            <v>0</v>
          </cell>
          <cell r="F87">
            <v>1.21</v>
          </cell>
          <cell r="G87" t="str">
            <v>CLN, DGT</v>
          </cell>
          <cell r="H87" t="str">
            <v>Xã Đăk Pne</v>
          </cell>
          <cell r="I87" t="str">
            <v>Nghị quyết số 55/NQ-HĐND ngày 19/12/2023 của HĐND huyện phe duyệt Kế hoạch thực hiện các Chương trình Mục tiêu quốc gia năm 2024 trên địa bàn huyện</v>
          </cell>
          <cell r="J87">
            <v>0</v>
          </cell>
          <cell r="K87">
            <v>0</v>
          </cell>
          <cell r="L87" t="str">
            <v>X</v>
          </cell>
          <cell r="M87">
            <v>0</v>
          </cell>
          <cell r="N87" t="str">
            <v>11-DPN</v>
          </cell>
          <cell r="O87">
            <v>0</v>
          </cell>
          <cell r="X87">
            <v>1</v>
          </cell>
        </row>
        <row r="88">
          <cell r="B88" t="str">
            <v>Đường đi khu sản xuất Đăk Giao</v>
          </cell>
          <cell r="C88" t="str">
            <v>DGT</v>
          </cell>
          <cell r="D88">
            <v>0</v>
          </cell>
          <cell r="E88">
            <v>0</v>
          </cell>
          <cell r="F88">
            <v>0</v>
          </cell>
          <cell r="G88">
            <v>0</v>
          </cell>
          <cell r="H88" t="str">
            <v>Xã Đăk Pne</v>
          </cell>
          <cell r="I88">
            <v>0</v>
          </cell>
          <cell r="J88">
            <v>0</v>
          </cell>
          <cell r="K88">
            <v>0</v>
          </cell>
          <cell r="L88" t="str">
            <v>X</v>
          </cell>
          <cell r="M88">
            <v>0</v>
          </cell>
          <cell r="N88">
            <v>0</v>
          </cell>
          <cell r="O88">
            <v>0</v>
          </cell>
          <cell r="X88">
            <v>1</v>
          </cell>
        </row>
        <row r="89">
          <cell r="B89" t="str">
            <v>Đường đi khu sản xuất thôn 3 (Đăk Móa)</v>
          </cell>
          <cell r="C89" t="str">
            <v>DGT</v>
          </cell>
          <cell r="D89">
            <v>0.1</v>
          </cell>
          <cell r="E89">
            <v>0</v>
          </cell>
          <cell r="F89">
            <v>0.1</v>
          </cell>
          <cell r="G89">
            <v>0</v>
          </cell>
          <cell r="H89" t="str">
            <v>Xã Đăk Kôi</v>
          </cell>
          <cell r="I89" t="str">
            <v xml:space="preserve">Nghị quyết số 11/NQ-HĐND ngày 09/5/2023 của HĐND huyện về việc phân bổ chi tiết vốn đầu tư phát triển (đợt 2) </v>
          </cell>
          <cell r="J89">
            <v>0</v>
          </cell>
          <cell r="K89">
            <v>0</v>
          </cell>
          <cell r="L89" t="str">
            <v>X</v>
          </cell>
          <cell r="M89">
            <v>0</v>
          </cell>
          <cell r="N89">
            <v>0</v>
          </cell>
          <cell r="O89">
            <v>0</v>
          </cell>
          <cell r="X89">
            <v>1</v>
          </cell>
        </row>
        <row r="90">
          <cell r="B90" t="str">
            <v>Nâng cấp tuyến liên xã từ thị trấn Đăk Rve đi xã Tân Lập, Đăk Ruồng (khu dân cư phía nam)</v>
          </cell>
          <cell r="C90" t="str">
            <v>DGT</v>
          </cell>
          <cell r="D90">
            <v>0.1</v>
          </cell>
          <cell r="E90">
            <v>0</v>
          </cell>
          <cell r="F90">
            <v>0.1</v>
          </cell>
          <cell r="G90">
            <v>0</v>
          </cell>
          <cell r="H90" t="str">
            <v>TT Đăk Rve, Xã Tân Lập, Xã Đăk Ruồng</v>
          </cell>
          <cell r="I90" t="str">
            <v>Nghị quyết số 55/NQ-HĐND ngày 19/12/2023 của HĐND huyện phe duyệt Kế hoạch thực hiện các Chương trình Mục tiêu quốc gia năm 2024 trên địa bàn huyện</v>
          </cell>
          <cell r="J90">
            <v>0</v>
          </cell>
          <cell r="K90">
            <v>0</v>
          </cell>
          <cell r="L90" t="str">
            <v>X</v>
          </cell>
          <cell r="M90">
            <v>0</v>
          </cell>
          <cell r="N90">
            <v>0</v>
          </cell>
          <cell r="O90">
            <v>0</v>
          </cell>
          <cell r="X90">
            <v>1</v>
          </cell>
        </row>
        <row r="91">
          <cell r="B91" t="str">
            <v>Đất công trình thủy lợi</v>
          </cell>
          <cell r="C91">
            <v>0</v>
          </cell>
          <cell r="D91">
            <v>0</v>
          </cell>
          <cell r="E91">
            <v>0</v>
          </cell>
          <cell r="F91">
            <v>0</v>
          </cell>
          <cell r="G91">
            <v>0</v>
          </cell>
          <cell r="H91">
            <v>0</v>
          </cell>
          <cell r="I91">
            <v>0</v>
          </cell>
          <cell r="J91">
            <v>0</v>
          </cell>
          <cell r="K91">
            <v>0</v>
          </cell>
          <cell r="L91">
            <v>0</v>
          </cell>
          <cell r="M91">
            <v>0</v>
          </cell>
          <cell r="N91">
            <v>0</v>
          </cell>
          <cell r="O91">
            <v>0</v>
          </cell>
          <cell r="X91">
            <v>1</v>
          </cell>
        </row>
        <row r="92">
          <cell r="B92" t="str">
            <v>Công trình điều chỉnh chuyển tiếp</v>
          </cell>
          <cell r="C92">
            <v>0</v>
          </cell>
          <cell r="D92">
            <v>0</v>
          </cell>
          <cell r="E92">
            <v>0</v>
          </cell>
          <cell r="F92">
            <v>0</v>
          </cell>
          <cell r="G92">
            <v>0</v>
          </cell>
          <cell r="H92">
            <v>0</v>
          </cell>
          <cell r="I92">
            <v>0</v>
          </cell>
          <cell r="J92">
            <v>0</v>
          </cell>
          <cell r="K92">
            <v>0</v>
          </cell>
          <cell r="L92">
            <v>0</v>
          </cell>
          <cell r="M92">
            <v>0</v>
          </cell>
          <cell r="N92">
            <v>0</v>
          </cell>
          <cell r="O92">
            <v>0</v>
          </cell>
          <cell r="X92">
            <v>1</v>
          </cell>
        </row>
        <row r="93">
          <cell r="B93" t="str">
            <v>Hiện đại hóa thủy lợi thích ứng biến đổi khí hậu tỉnh Kon Tum. Hợp phần 1: Sửa chữa, nâng cấp thủy lợi đập ông Dân xã Tân Lập, huyện Kon Rẫy</v>
          </cell>
          <cell r="C93" t="str">
            <v>DTL</v>
          </cell>
          <cell r="D93">
            <v>4.95</v>
          </cell>
          <cell r="E93">
            <v>0</v>
          </cell>
          <cell r="F93">
            <v>4.95</v>
          </cell>
          <cell r="G93" t="str">
            <v>LUA, HNK, CLN</v>
          </cell>
          <cell r="H93" t="str">
            <v>Xã Tân Lập</v>
          </cell>
          <cell r="I93" t="str">
            <v xml:space="preserve"> Nghị quyết 07/NQ-HĐND ngày 29/04/2022 HĐND tỉnh; Nghị quyết số 97/NQ-HĐND ngày 12  tháng 12 năm 2022 của Hội đồng nhân dân tỉnh Kon Tum</v>
          </cell>
          <cell r="J93" t="str">
            <v>2022,2023,2024</v>
          </cell>
          <cell r="K93">
            <v>0</v>
          </cell>
          <cell r="L93" t="str">
            <v>X</v>
          </cell>
          <cell r="M93">
            <v>0</v>
          </cell>
          <cell r="N93" t="str">
            <v>32-TL</v>
          </cell>
          <cell r="O93">
            <v>0</v>
          </cell>
          <cell r="Q93" t="str">
            <v>CT</v>
          </cell>
          <cell r="X93">
            <v>1</v>
          </cell>
        </row>
        <row r="94">
          <cell r="B94" t="str">
            <v>Kênh mương thủy lợi Nước Chuông (Nước Htuy) thôn Trăng Nó-Kon Blo (Nối Tiếp vào Kênh mương hiện có)</v>
          </cell>
          <cell r="C94" t="str">
            <v>DTL</v>
          </cell>
          <cell r="D94">
            <v>0.05</v>
          </cell>
          <cell r="E94">
            <v>0</v>
          </cell>
          <cell r="F94">
            <v>0.05</v>
          </cell>
          <cell r="G94">
            <v>0</v>
          </cell>
          <cell r="H94" t="str">
            <v>Xã Đăk Kôi</v>
          </cell>
          <cell r="I94" t="str">
            <v>Nghị quyết số 45/NQ-HĐND ngày 16/12/2021 HĐND huyện Kon Rẫy</v>
          </cell>
          <cell r="J94">
            <v>2023.2023999999999</v>
          </cell>
          <cell r="K94">
            <v>0</v>
          </cell>
          <cell r="L94" t="str">
            <v>X</v>
          </cell>
          <cell r="M94">
            <v>0</v>
          </cell>
          <cell r="N94">
            <v>0</v>
          </cell>
          <cell r="O94">
            <v>0</v>
          </cell>
          <cell r="X94">
            <v>1</v>
          </cell>
        </row>
        <row r="95">
          <cell r="B95" t="str">
            <v>Công trình bổ sung mới</v>
          </cell>
          <cell r="C95">
            <v>0</v>
          </cell>
          <cell r="D95">
            <v>0</v>
          </cell>
          <cell r="E95">
            <v>0</v>
          </cell>
          <cell r="F95">
            <v>0</v>
          </cell>
          <cell r="G95">
            <v>0</v>
          </cell>
          <cell r="H95">
            <v>0</v>
          </cell>
          <cell r="I95">
            <v>0</v>
          </cell>
          <cell r="J95">
            <v>0</v>
          </cell>
          <cell r="K95">
            <v>0</v>
          </cell>
          <cell r="L95">
            <v>0</v>
          </cell>
          <cell r="M95">
            <v>0</v>
          </cell>
          <cell r="N95">
            <v>0</v>
          </cell>
          <cell r="O95">
            <v>0</v>
          </cell>
          <cell r="X95">
            <v>1</v>
          </cell>
        </row>
        <row r="96">
          <cell r="B96" t="str">
            <v>Công trình thủy lợi Đăk Nâm, xã Đăk Pne; hạng mục: sữa chữa đập đầu mối, thay mới tuyến ống, trụ đỡ</v>
          </cell>
          <cell r="C96" t="str">
            <v>DTL</v>
          </cell>
          <cell r="D96">
            <v>0.05</v>
          </cell>
          <cell r="E96">
            <v>0</v>
          </cell>
          <cell r="F96">
            <v>0.05</v>
          </cell>
          <cell r="G96">
            <v>0</v>
          </cell>
          <cell r="H96" t="str">
            <v>Xã Đăk Pne</v>
          </cell>
          <cell r="I96" t="str">
            <v>Nghị quyết số 55/NQ-HĐND ngày 19/12/2023 của HĐND huyện phe duyệt Kế hoạch thực hiện các Chương trình Mục tiêu quốc gia năm 2024 trên địa bàn huyện</v>
          </cell>
          <cell r="J96">
            <v>0</v>
          </cell>
          <cell r="K96">
            <v>0</v>
          </cell>
          <cell r="L96">
            <v>0</v>
          </cell>
          <cell r="M96">
            <v>0</v>
          </cell>
          <cell r="N96">
            <v>0</v>
          </cell>
          <cell r="O96">
            <v>0</v>
          </cell>
          <cell r="X96">
            <v>1</v>
          </cell>
        </row>
        <row r="97">
          <cell r="B97" t="str">
            <v>Sữa chữa, nâng cấp hệ thống sinh hoạt thôn 2, thôn 3 xã Đăk Pne</v>
          </cell>
          <cell r="C97" t="str">
            <v>DTL</v>
          </cell>
          <cell r="D97">
            <v>0.05</v>
          </cell>
          <cell r="E97">
            <v>0</v>
          </cell>
          <cell r="F97">
            <v>0.05</v>
          </cell>
          <cell r="G97">
            <v>0</v>
          </cell>
          <cell r="H97" t="str">
            <v>Xã Đăk Pne</v>
          </cell>
          <cell r="I97">
            <v>0</v>
          </cell>
          <cell r="J97">
            <v>0</v>
          </cell>
          <cell r="K97">
            <v>0</v>
          </cell>
          <cell r="L97">
            <v>0</v>
          </cell>
          <cell r="M97">
            <v>0</v>
          </cell>
          <cell r="N97">
            <v>0</v>
          </cell>
          <cell r="O97">
            <v>0</v>
          </cell>
          <cell r="X97">
            <v>1</v>
          </cell>
        </row>
        <row r="98">
          <cell r="B98" t="str">
            <v>Sữa chữa, nâng cấp hệ thống sinh hoạt thôn 4, xã Đăk Pne</v>
          </cell>
          <cell r="C98" t="str">
            <v>DTL</v>
          </cell>
          <cell r="D98">
            <v>0.05</v>
          </cell>
          <cell r="E98">
            <v>0</v>
          </cell>
          <cell r="F98">
            <v>0.05</v>
          </cell>
          <cell r="G98">
            <v>0</v>
          </cell>
          <cell r="H98" t="str">
            <v>Xã Đăk Pne</v>
          </cell>
          <cell r="I98">
            <v>0</v>
          </cell>
          <cell r="J98">
            <v>0</v>
          </cell>
          <cell r="K98">
            <v>0</v>
          </cell>
          <cell r="L98">
            <v>0</v>
          </cell>
          <cell r="M98">
            <v>0</v>
          </cell>
          <cell r="N98">
            <v>0</v>
          </cell>
          <cell r="O98">
            <v>0</v>
          </cell>
          <cell r="X98">
            <v>1</v>
          </cell>
        </row>
        <row r="99">
          <cell r="B99" t="str">
            <v>Đất công trình cấp nước, thoát nước</v>
          </cell>
          <cell r="C99">
            <v>0</v>
          </cell>
          <cell r="D99">
            <v>0</v>
          </cell>
          <cell r="E99">
            <v>0</v>
          </cell>
          <cell r="F99">
            <v>0</v>
          </cell>
          <cell r="G99">
            <v>0</v>
          </cell>
          <cell r="H99">
            <v>0</v>
          </cell>
          <cell r="I99">
            <v>0</v>
          </cell>
          <cell r="J99">
            <v>0</v>
          </cell>
          <cell r="K99">
            <v>0</v>
          </cell>
          <cell r="L99">
            <v>0</v>
          </cell>
          <cell r="M99">
            <v>0</v>
          </cell>
          <cell r="N99">
            <v>0</v>
          </cell>
          <cell r="O99">
            <v>0</v>
          </cell>
          <cell r="X99">
            <v>1</v>
          </cell>
        </row>
        <row r="100">
          <cell r="B100" t="str">
            <v>Công trình điều chỉnh chuyển tiếp</v>
          </cell>
          <cell r="C100">
            <v>0</v>
          </cell>
          <cell r="D100">
            <v>0</v>
          </cell>
          <cell r="E100">
            <v>0</v>
          </cell>
          <cell r="F100">
            <v>0</v>
          </cell>
          <cell r="G100">
            <v>0</v>
          </cell>
          <cell r="H100">
            <v>0</v>
          </cell>
          <cell r="I100">
            <v>0</v>
          </cell>
          <cell r="J100">
            <v>0</v>
          </cell>
          <cell r="K100">
            <v>0</v>
          </cell>
          <cell r="L100">
            <v>0</v>
          </cell>
          <cell r="M100">
            <v>0</v>
          </cell>
          <cell r="N100">
            <v>0</v>
          </cell>
          <cell r="O100">
            <v>0</v>
          </cell>
          <cell r="X100">
            <v>1</v>
          </cell>
        </row>
        <row r="101">
          <cell r="B101" t="str">
            <v>Công trình bổ sung mới</v>
          </cell>
          <cell r="C101">
            <v>0</v>
          </cell>
          <cell r="D101">
            <v>0</v>
          </cell>
          <cell r="E101">
            <v>0</v>
          </cell>
          <cell r="F101">
            <v>0</v>
          </cell>
          <cell r="G101">
            <v>0</v>
          </cell>
          <cell r="H101">
            <v>0</v>
          </cell>
          <cell r="I101">
            <v>0</v>
          </cell>
          <cell r="J101">
            <v>0</v>
          </cell>
          <cell r="K101">
            <v>0</v>
          </cell>
          <cell r="L101">
            <v>0</v>
          </cell>
          <cell r="M101">
            <v>0</v>
          </cell>
          <cell r="N101">
            <v>0</v>
          </cell>
          <cell r="O101">
            <v>0</v>
          </cell>
          <cell r="X101">
            <v>1</v>
          </cell>
        </row>
        <row r="102">
          <cell r="B102" t="str">
            <v>Đất có di tích lịch sử - văn hóa danh lam thắng cảnh, di sản thiên nhiên</v>
          </cell>
          <cell r="C102">
            <v>0</v>
          </cell>
          <cell r="D102">
            <v>0</v>
          </cell>
          <cell r="E102">
            <v>0</v>
          </cell>
          <cell r="F102">
            <v>0</v>
          </cell>
          <cell r="G102">
            <v>0</v>
          </cell>
          <cell r="H102">
            <v>0</v>
          </cell>
          <cell r="I102">
            <v>0</v>
          </cell>
          <cell r="J102">
            <v>0</v>
          </cell>
          <cell r="K102">
            <v>0</v>
          </cell>
          <cell r="L102">
            <v>0</v>
          </cell>
          <cell r="M102">
            <v>0</v>
          </cell>
          <cell r="N102">
            <v>0</v>
          </cell>
          <cell r="O102">
            <v>0</v>
          </cell>
          <cell r="X102">
            <v>1</v>
          </cell>
        </row>
        <row r="103">
          <cell r="B103" t="str">
            <v>Công trình điều chỉnh chuyển tiếp</v>
          </cell>
          <cell r="C103">
            <v>0</v>
          </cell>
          <cell r="D103">
            <v>0</v>
          </cell>
          <cell r="E103">
            <v>0</v>
          </cell>
          <cell r="F103">
            <v>0</v>
          </cell>
          <cell r="G103">
            <v>0</v>
          </cell>
          <cell r="H103">
            <v>0</v>
          </cell>
          <cell r="I103">
            <v>0</v>
          </cell>
          <cell r="J103">
            <v>0</v>
          </cell>
          <cell r="K103">
            <v>0</v>
          </cell>
          <cell r="L103">
            <v>0</v>
          </cell>
          <cell r="M103">
            <v>0</v>
          </cell>
          <cell r="N103">
            <v>0</v>
          </cell>
          <cell r="O103">
            <v>0</v>
          </cell>
          <cell r="X103">
            <v>1</v>
          </cell>
        </row>
        <row r="104">
          <cell r="B104" t="str">
            <v>Công trình bổ sung mới</v>
          </cell>
          <cell r="C104">
            <v>0</v>
          </cell>
          <cell r="D104">
            <v>0</v>
          </cell>
          <cell r="E104">
            <v>0</v>
          </cell>
          <cell r="F104">
            <v>0</v>
          </cell>
          <cell r="G104">
            <v>0</v>
          </cell>
          <cell r="H104">
            <v>0</v>
          </cell>
          <cell r="I104">
            <v>0</v>
          </cell>
          <cell r="J104">
            <v>0</v>
          </cell>
          <cell r="K104">
            <v>0</v>
          </cell>
          <cell r="L104">
            <v>0</v>
          </cell>
          <cell r="M104">
            <v>0</v>
          </cell>
          <cell r="N104">
            <v>0</v>
          </cell>
          <cell r="O104">
            <v>0</v>
          </cell>
          <cell r="X104">
            <v>1</v>
          </cell>
        </row>
        <row r="105">
          <cell r="B105" t="str">
            <v xml:space="preserve">Đất công trình xử lý chất thải </v>
          </cell>
          <cell r="C105">
            <v>0</v>
          </cell>
          <cell r="D105">
            <v>0</v>
          </cell>
          <cell r="E105">
            <v>0</v>
          </cell>
          <cell r="F105">
            <v>0</v>
          </cell>
          <cell r="G105">
            <v>0</v>
          </cell>
          <cell r="H105">
            <v>0</v>
          </cell>
          <cell r="I105">
            <v>0</v>
          </cell>
          <cell r="J105">
            <v>0</v>
          </cell>
          <cell r="K105">
            <v>0</v>
          </cell>
          <cell r="L105">
            <v>0</v>
          </cell>
          <cell r="M105">
            <v>0</v>
          </cell>
          <cell r="N105">
            <v>0</v>
          </cell>
          <cell r="O105">
            <v>0</v>
          </cell>
          <cell r="X105">
            <v>1</v>
          </cell>
        </row>
        <row r="106">
          <cell r="B106" t="str">
            <v>Công trình điều chỉnh chuyển tiếp</v>
          </cell>
          <cell r="C106">
            <v>0</v>
          </cell>
          <cell r="D106">
            <v>0</v>
          </cell>
          <cell r="E106">
            <v>0</v>
          </cell>
          <cell r="F106">
            <v>0</v>
          </cell>
          <cell r="G106">
            <v>0</v>
          </cell>
          <cell r="H106">
            <v>0</v>
          </cell>
          <cell r="I106">
            <v>0</v>
          </cell>
          <cell r="J106">
            <v>0</v>
          </cell>
          <cell r="K106">
            <v>0</v>
          </cell>
          <cell r="L106">
            <v>0</v>
          </cell>
          <cell r="M106">
            <v>0</v>
          </cell>
          <cell r="N106">
            <v>0</v>
          </cell>
          <cell r="O106">
            <v>0</v>
          </cell>
          <cell r="X106">
            <v>1</v>
          </cell>
        </row>
        <row r="107">
          <cell r="B107" t="str">
            <v>Nhà máy Xử lý và tái chế rác thải Kon Rẫy</v>
          </cell>
          <cell r="C107" t="str">
            <v>DRA</v>
          </cell>
          <cell r="D107">
            <v>4.99</v>
          </cell>
          <cell r="E107">
            <v>0</v>
          </cell>
          <cell r="F107">
            <v>4.99</v>
          </cell>
          <cell r="G107" t="str">
            <v>HNK, CLN</v>
          </cell>
          <cell r="H107" t="str">
            <v>Xã Đăk Tờ Re</v>
          </cell>
          <cell r="I107" t="str">
            <v>Văn Bản số 1768/BC-UBND ngày 24 tháng 11 năm 2023 của Ủy ban nhân dân huyện Kon Rẫy về việc chọn vị trí quy hoạch, đầu tư dự án
Nhà máy xử lý và tái chế rác thải Kon Rẫy và đề nghị cập nhật bổ sung, điều chỉnh dự thảo Quy hoạch tỉnh Kon Tum thời kỳ 20</v>
          </cell>
          <cell r="J107">
            <v>2022.2023999999999</v>
          </cell>
          <cell r="K107">
            <v>0</v>
          </cell>
          <cell r="L107" t="str">
            <v>X</v>
          </cell>
          <cell r="M107">
            <v>0</v>
          </cell>
          <cell r="N107" t="str">
            <v>56-DTR</v>
          </cell>
          <cell r="O107">
            <v>0</v>
          </cell>
          <cell r="X107">
            <v>1</v>
          </cell>
        </row>
        <row r="108">
          <cell r="B108" t="str">
            <v>Công trình bổ sung mới</v>
          </cell>
          <cell r="C108">
            <v>0</v>
          </cell>
          <cell r="D108">
            <v>0</v>
          </cell>
          <cell r="E108">
            <v>0</v>
          </cell>
          <cell r="F108">
            <v>0</v>
          </cell>
          <cell r="G108">
            <v>0</v>
          </cell>
          <cell r="H108">
            <v>0</v>
          </cell>
          <cell r="I108">
            <v>0</v>
          </cell>
          <cell r="J108">
            <v>0</v>
          </cell>
          <cell r="K108">
            <v>0</v>
          </cell>
          <cell r="L108">
            <v>0</v>
          </cell>
          <cell r="M108">
            <v>0</v>
          </cell>
          <cell r="N108">
            <v>0</v>
          </cell>
          <cell r="O108">
            <v>0</v>
          </cell>
          <cell r="X108">
            <v>1</v>
          </cell>
        </row>
        <row r="109">
          <cell r="B109" t="str">
            <v>Công trình bổ sung mới thiếu CSPL</v>
          </cell>
          <cell r="C109">
            <v>0</v>
          </cell>
          <cell r="D109">
            <v>0</v>
          </cell>
          <cell r="E109">
            <v>0</v>
          </cell>
          <cell r="F109">
            <v>0</v>
          </cell>
          <cell r="G109">
            <v>0</v>
          </cell>
          <cell r="H109">
            <v>0</v>
          </cell>
          <cell r="I109">
            <v>0</v>
          </cell>
          <cell r="J109">
            <v>0</v>
          </cell>
          <cell r="K109">
            <v>0</v>
          </cell>
          <cell r="L109">
            <v>0</v>
          </cell>
          <cell r="M109">
            <v>0</v>
          </cell>
          <cell r="N109">
            <v>0</v>
          </cell>
          <cell r="O109">
            <v>0</v>
          </cell>
          <cell r="X109">
            <v>1</v>
          </cell>
        </row>
        <row r="110">
          <cell r="B110" t="str">
            <v xml:space="preserve">Đất công trình năng lượng, chiếu sáng công cộng </v>
          </cell>
          <cell r="C110">
            <v>0</v>
          </cell>
          <cell r="D110">
            <v>0</v>
          </cell>
          <cell r="E110">
            <v>0</v>
          </cell>
          <cell r="F110">
            <v>0</v>
          </cell>
          <cell r="G110">
            <v>0</v>
          </cell>
          <cell r="H110">
            <v>0</v>
          </cell>
          <cell r="I110">
            <v>0</v>
          </cell>
          <cell r="J110">
            <v>0</v>
          </cell>
          <cell r="K110">
            <v>0</v>
          </cell>
          <cell r="L110">
            <v>0</v>
          </cell>
          <cell r="M110">
            <v>0</v>
          </cell>
          <cell r="N110">
            <v>0</v>
          </cell>
          <cell r="O110">
            <v>0</v>
          </cell>
          <cell r="X110">
            <v>1</v>
          </cell>
        </row>
        <row r="111">
          <cell r="B111" t="str">
            <v>Công trình điều chỉnh chuyển tiếp</v>
          </cell>
          <cell r="C111">
            <v>0</v>
          </cell>
          <cell r="D111">
            <v>0</v>
          </cell>
          <cell r="E111">
            <v>0</v>
          </cell>
          <cell r="F111">
            <v>0</v>
          </cell>
          <cell r="G111">
            <v>0</v>
          </cell>
          <cell r="H111">
            <v>0</v>
          </cell>
          <cell r="I111">
            <v>0</v>
          </cell>
          <cell r="J111">
            <v>0</v>
          </cell>
          <cell r="K111">
            <v>0</v>
          </cell>
          <cell r="L111">
            <v>0</v>
          </cell>
          <cell r="M111">
            <v>0</v>
          </cell>
          <cell r="N111">
            <v>0</v>
          </cell>
          <cell r="O111">
            <v>0</v>
          </cell>
          <cell r="X111">
            <v>1</v>
          </cell>
        </row>
        <row r="112">
          <cell r="B112" t="str">
            <v>Thủy điện Đăk Nghé</v>
          </cell>
          <cell r="C112" t="str">
            <v>DNL</v>
          </cell>
          <cell r="D112">
            <v>1.4</v>
          </cell>
          <cell r="E112">
            <v>0</v>
          </cell>
          <cell r="F112">
            <v>1.4</v>
          </cell>
          <cell r="G112" t="str">
            <v>RPH</v>
          </cell>
          <cell r="H112" t="str">
            <v>Xã Đăk Kôi</v>
          </cell>
          <cell r="I112" t="str">
            <v>Quyết  định  số 142/QĐ-UBND  ngày 14/02/2020 của UBND tỉnh Kon Tum; Nghị quyết số 27/NQ-HĐND ngày 13/07/2020 HĐND tỉnh Kon Tum về danh mục thu hồi đất</v>
          </cell>
          <cell r="J112" t="str">
            <v>2022,2023,2024</v>
          </cell>
          <cell r="K112">
            <v>0</v>
          </cell>
          <cell r="L112" t="str">
            <v>X</v>
          </cell>
          <cell r="M112">
            <v>0</v>
          </cell>
          <cell r="N112" t="str">
            <v>13-DK</v>
          </cell>
          <cell r="O112">
            <v>0</v>
          </cell>
          <cell r="X112">
            <v>1</v>
          </cell>
        </row>
        <row r="113">
          <cell r="B113" t="str">
            <v>Công trình bổ sung mới</v>
          </cell>
          <cell r="C113">
            <v>0</v>
          </cell>
          <cell r="D113">
            <v>0</v>
          </cell>
          <cell r="E113">
            <v>0</v>
          </cell>
          <cell r="F113">
            <v>0</v>
          </cell>
          <cell r="G113">
            <v>0</v>
          </cell>
          <cell r="H113">
            <v>0</v>
          </cell>
          <cell r="I113">
            <v>0</v>
          </cell>
          <cell r="J113">
            <v>0</v>
          </cell>
          <cell r="K113">
            <v>0</v>
          </cell>
          <cell r="L113">
            <v>0</v>
          </cell>
          <cell r="M113">
            <v>0</v>
          </cell>
          <cell r="N113">
            <v>0</v>
          </cell>
          <cell r="O113">
            <v>0</v>
          </cell>
          <cell r="X113">
            <v>1</v>
          </cell>
        </row>
        <row r="114">
          <cell r="B114" t="str">
            <v>Đấu nối TBA 110kV Kon Rẫy</v>
          </cell>
          <cell r="C114" t="str">
            <v>DNL</v>
          </cell>
          <cell r="D114">
            <v>0</v>
          </cell>
          <cell r="E114">
            <v>0</v>
          </cell>
          <cell r="F114">
            <v>0</v>
          </cell>
          <cell r="G114">
            <v>0</v>
          </cell>
          <cell r="H114" t="str">
            <v>Xã Đăk Ruồng</v>
          </cell>
          <cell r="I114" t="str">
            <v xml:space="preserve">Nghị quyết số 11/NQ-HĐND ngày 09/5/2023 của HĐND huyện về việc phân bổ chi tiết vốn đầu tư phát triển (đợt 2) </v>
          </cell>
          <cell r="J114">
            <v>0</v>
          </cell>
          <cell r="K114">
            <v>0</v>
          </cell>
          <cell r="L114" t="str">
            <v>X</v>
          </cell>
          <cell r="M114">
            <v>0</v>
          </cell>
          <cell r="N114">
            <v>0</v>
          </cell>
          <cell r="O114">
            <v>0</v>
          </cell>
          <cell r="X114">
            <v>1</v>
          </cell>
        </row>
        <row r="115">
          <cell r="B115" t="str">
            <v xml:space="preserve">Đầu tư bổ sung điện công lộ tại thôn 8,9,10,11 </v>
          </cell>
          <cell r="C115" t="str">
            <v>DNL</v>
          </cell>
          <cell r="D115">
            <v>0</v>
          </cell>
          <cell r="E115">
            <v>0</v>
          </cell>
          <cell r="F115">
            <v>0</v>
          </cell>
          <cell r="G115">
            <v>0</v>
          </cell>
          <cell r="H115">
            <v>0</v>
          </cell>
          <cell r="I115">
            <v>0</v>
          </cell>
          <cell r="J115">
            <v>0</v>
          </cell>
          <cell r="K115">
            <v>0</v>
          </cell>
          <cell r="L115">
            <v>0</v>
          </cell>
          <cell r="M115">
            <v>0</v>
          </cell>
          <cell r="N115">
            <v>0</v>
          </cell>
          <cell r="O115">
            <v>0</v>
          </cell>
          <cell r="X115">
            <v>1</v>
          </cell>
        </row>
        <row r="116">
          <cell r="B116" t="str">
            <v xml:space="preserve">Đất chợ dân sinh, chợ đầu mối </v>
          </cell>
          <cell r="C116">
            <v>0</v>
          </cell>
          <cell r="D116">
            <v>0</v>
          </cell>
          <cell r="E116">
            <v>0</v>
          </cell>
          <cell r="F116">
            <v>0</v>
          </cell>
          <cell r="G116">
            <v>0</v>
          </cell>
          <cell r="H116">
            <v>0</v>
          </cell>
          <cell r="I116">
            <v>0</v>
          </cell>
          <cell r="J116">
            <v>0</v>
          </cell>
          <cell r="K116">
            <v>0</v>
          </cell>
          <cell r="L116">
            <v>0</v>
          </cell>
          <cell r="M116">
            <v>0</v>
          </cell>
          <cell r="N116">
            <v>0</v>
          </cell>
          <cell r="O116">
            <v>0</v>
          </cell>
          <cell r="X116">
            <v>1</v>
          </cell>
        </row>
        <row r="117">
          <cell r="B117" t="str">
            <v>Công trình điều chỉnh chuyển tiếp</v>
          </cell>
          <cell r="C117">
            <v>0</v>
          </cell>
          <cell r="D117">
            <v>0</v>
          </cell>
          <cell r="E117">
            <v>0</v>
          </cell>
          <cell r="F117">
            <v>0</v>
          </cell>
          <cell r="G117">
            <v>0</v>
          </cell>
          <cell r="H117">
            <v>0</v>
          </cell>
          <cell r="I117">
            <v>0</v>
          </cell>
          <cell r="J117">
            <v>0</v>
          </cell>
          <cell r="K117">
            <v>0</v>
          </cell>
          <cell r="L117">
            <v>0</v>
          </cell>
          <cell r="M117">
            <v>0</v>
          </cell>
          <cell r="N117">
            <v>0</v>
          </cell>
          <cell r="O117">
            <v>0</v>
          </cell>
          <cell r="X117">
            <v>1</v>
          </cell>
        </row>
        <row r="118">
          <cell r="B118" t="str">
            <v>Chợ khu Trung tâm huyện</v>
          </cell>
          <cell r="C118" t="str">
            <v>DCH</v>
          </cell>
          <cell r="D118">
            <v>0.83</v>
          </cell>
          <cell r="E118">
            <v>0</v>
          </cell>
          <cell r="F118">
            <v>0.83</v>
          </cell>
          <cell r="G118" t="str">
            <v>HNK</v>
          </cell>
          <cell r="H118" t="str">
            <v>Xã Đăk Ruồng</v>
          </cell>
          <cell r="I118" t="str">
            <v>Nghị quyết số 07/NQ-HĐND ngày 10/07/2017 HĐND huyện Kon Rẫy; Kế hoạch số 22/KH-UBND ngày 09/02/2021 của UBND huyện Kon Rẫy</v>
          </cell>
          <cell r="J118" t="str">
            <v>2022,2023,2024</v>
          </cell>
          <cell r="K118">
            <v>0</v>
          </cell>
          <cell r="L118" t="str">
            <v>X</v>
          </cell>
          <cell r="M118">
            <v>0</v>
          </cell>
          <cell r="N118" t="str">
            <v>40-DR</v>
          </cell>
          <cell r="O118">
            <v>0</v>
          </cell>
          <cell r="X118">
            <v>1</v>
          </cell>
        </row>
        <row r="119">
          <cell r="B119" t="str">
            <v>Công trình bổ sung mới</v>
          </cell>
          <cell r="C119">
            <v>0</v>
          </cell>
          <cell r="D119">
            <v>0</v>
          </cell>
          <cell r="E119">
            <v>0</v>
          </cell>
          <cell r="F119">
            <v>0</v>
          </cell>
          <cell r="G119">
            <v>0</v>
          </cell>
          <cell r="H119">
            <v>0</v>
          </cell>
          <cell r="I119">
            <v>0</v>
          </cell>
          <cell r="J119">
            <v>0</v>
          </cell>
          <cell r="K119">
            <v>0</v>
          </cell>
          <cell r="L119">
            <v>0</v>
          </cell>
          <cell r="M119">
            <v>0</v>
          </cell>
          <cell r="N119">
            <v>0</v>
          </cell>
          <cell r="O119">
            <v>0</v>
          </cell>
          <cell r="X119">
            <v>1</v>
          </cell>
        </row>
        <row r="120">
          <cell r="B120" t="str">
            <v>Đất khu vui chơi, giải trí công cộng, sinh hoạt cộng đồng</v>
          </cell>
          <cell r="C120">
            <v>0</v>
          </cell>
          <cell r="D120">
            <v>0</v>
          </cell>
          <cell r="E120">
            <v>0</v>
          </cell>
          <cell r="F120">
            <v>0</v>
          </cell>
          <cell r="G120">
            <v>0</v>
          </cell>
          <cell r="H120">
            <v>0</v>
          </cell>
          <cell r="I120">
            <v>0</v>
          </cell>
          <cell r="J120">
            <v>0</v>
          </cell>
          <cell r="K120">
            <v>0</v>
          </cell>
          <cell r="L120">
            <v>0</v>
          </cell>
          <cell r="M120">
            <v>0</v>
          </cell>
          <cell r="N120">
            <v>0</v>
          </cell>
          <cell r="O120">
            <v>0</v>
          </cell>
          <cell r="X120">
            <v>1</v>
          </cell>
        </row>
        <row r="121">
          <cell r="B121" t="str">
            <v>Công trình điều chỉnh chuyển tiếp</v>
          </cell>
          <cell r="C121">
            <v>0</v>
          </cell>
          <cell r="D121">
            <v>0</v>
          </cell>
          <cell r="E121">
            <v>0</v>
          </cell>
          <cell r="F121">
            <v>0</v>
          </cell>
          <cell r="G121">
            <v>0</v>
          </cell>
          <cell r="H121">
            <v>0</v>
          </cell>
          <cell r="I121">
            <v>0</v>
          </cell>
          <cell r="J121">
            <v>0</v>
          </cell>
          <cell r="K121">
            <v>0</v>
          </cell>
          <cell r="L121">
            <v>0</v>
          </cell>
          <cell r="M121">
            <v>0</v>
          </cell>
          <cell r="N121">
            <v>0</v>
          </cell>
          <cell r="O121">
            <v>0</v>
          </cell>
          <cell r="X121">
            <v>1</v>
          </cell>
        </row>
        <row r="122">
          <cell r="B122" t="str">
            <v>Công trình bổ sung mới</v>
          </cell>
          <cell r="C122">
            <v>0</v>
          </cell>
          <cell r="D122">
            <v>0</v>
          </cell>
          <cell r="E122">
            <v>0</v>
          </cell>
          <cell r="F122">
            <v>0</v>
          </cell>
          <cell r="G122">
            <v>0</v>
          </cell>
          <cell r="H122">
            <v>0</v>
          </cell>
          <cell r="I122">
            <v>0</v>
          </cell>
          <cell r="J122">
            <v>0</v>
          </cell>
          <cell r="K122">
            <v>0</v>
          </cell>
          <cell r="L122">
            <v>0</v>
          </cell>
          <cell r="M122">
            <v>0</v>
          </cell>
          <cell r="N122">
            <v>0</v>
          </cell>
          <cell r="O122">
            <v>0</v>
          </cell>
          <cell r="X122">
            <v>1</v>
          </cell>
        </row>
        <row r="123">
          <cell r="B123" t="str">
            <v>Sân bê tông nhà rông thôn Kon Xơm Luh</v>
          </cell>
          <cell r="C123" t="str">
            <v>DKV</v>
          </cell>
          <cell r="D123">
            <v>0</v>
          </cell>
          <cell r="E123">
            <v>0</v>
          </cell>
          <cell r="F123">
            <v>0</v>
          </cell>
          <cell r="G123">
            <v>0</v>
          </cell>
          <cell r="H123" t="str">
            <v>Xã Đăk Tờ Re</v>
          </cell>
          <cell r="I123" t="str">
            <v xml:space="preserve">Nghị quyết số 11/NQ-HĐND ngày 09/5/2023 của HĐND huyện về việc phân bổ chi tiết vốn đầu tư phát triển (đợt 2) </v>
          </cell>
          <cell r="J123">
            <v>0</v>
          </cell>
          <cell r="K123">
            <v>0</v>
          </cell>
          <cell r="L123" t="str">
            <v>X</v>
          </cell>
          <cell r="M123">
            <v>0</v>
          </cell>
          <cell r="N123">
            <v>0</v>
          </cell>
          <cell r="O123">
            <v>0</v>
          </cell>
          <cell r="X123">
            <v>1</v>
          </cell>
        </row>
        <row r="124">
          <cell r="B124" t="str">
            <v xml:space="preserve">Đất nghĩa trang, nhà tang lễ, cơ sở hỏa táng; đất cơ sở lưu trữ tro cốt </v>
          </cell>
          <cell r="C124">
            <v>0</v>
          </cell>
          <cell r="D124">
            <v>0</v>
          </cell>
          <cell r="E124">
            <v>0</v>
          </cell>
          <cell r="F124">
            <v>0</v>
          </cell>
          <cell r="G124">
            <v>0</v>
          </cell>
          <cell r="H124">
            <v>0</v>
          </cell>
          <cell r="I124">
            <v>0</v>
          </cell>
          <cell r="J124">
            <v>0</v>
          </cell>
          <cell r="K124">
            <v>0</v>
          </cell>
          <cell r="L124">
            <v>0</v>
          </cell>
          <cell r="M124">
            <v>0</v>
          </cell>
          <cell r="N124">
            <v>0</v>
          </cell>
          <cell r="O124">
            <v>0</v>
          </cell>
          <cell r="X124">
            <v>1</v>
          </cell>
        </row>
        <row r="125">
          <cell r="B125" t="str">
            <v>Công trình điều chỉnh chuyển tiếp</v>
          </cell>
          <cell r="C125">
            <v>0</v>
          </cell>
          <cell r="D125">
            <v>0</v>
          </cell>
          <cell r="E125">
            <v>0</v>
          </cell>
          <cell r="F125">
            <v>0</v>
          </cell>
          <cell r="G125">
            <v>0</v>
          </cell>
          <cell r="H125">
            <v>0</v>
          </cell>
          <cell r="I125">
            <v>0</v>
          </cell>
          <cell r="J125">
            <v>0</v>
          </cell>
          <cell r="K125">
            <v>0</v>
          </cell>
          <cell r="L125">
            <v>0</v>
          </cell>
          <cell r="M125">
            <v>0</v>
          </cell>
          <cell r="N125">
            <v>0</v>
          </cell>
          <cell r="O125">
            <v>0</v>
          </cell>
          <cell r="X125">
            <v>1</v>
          </cell>
        </row>
        <row r="126">
          <cell r="B126" t="str">
            <v>Mở rộng, nâng cấp công trình nghĩa trang nhân dân Đăk Ruồng - Tân Lập</v>
          </cell>
          <cell r="C126" t="str">
            <v>NTD</v>
          </cell>
          <cell r="D126">
            <v>2</v>
          </cell>
          <cell r="E126">
            <v>0</v>
          </cell>
          <cell r="F126">
            <v>2</v>
          </cell>
          <cell r="G126" t="str">
            <v>CLN</v>
          </cell>
          <cell r="H126" t="str">
            <v>Xã Đăk Ruồng</v>
          </cell>
          <cell r="I126" t="str">
            <v xml:space="preserve">Nghị quyết số 47/NQ-HĐND ngày 19/12/2023 của HĐND huyện Kon Rẫy Điều chỉnh, bổ sung Kế hoạch đầu tư công trung hạn giai đoạn 2021-2025 nguồn ngân sách địa phương; </v>
          </cell>
          <cell r="J126">
            <v>2023.2023999999999</v>
          </cell>
          <cell r="K126">
            <v>0</v>
          </cell>
          <cell r="L126" t="str">
            <v>X</v>
          </cell>
          <cell r="M126">
            <v>0</v>
          </cell>
          <cell r="N126" t="str">
            <v>13-DR</v>
          </cell>
          <cell r="O126">
            <v>0</v>
          </cell>
          <cell r="X126">
            <v>1</v>
          </cell>
        </row>
        <row r="127">
          <cell r="B127" t="str">
            <v>Mở rộng nghĩa trang nhân dân xã</v>
          </cell>
          <cell r="C127" t="str">
            <v>NTD</v>
          </cell>
          <cell r="D127">
            <v>2.04</v>
          </cell>
          <cell r="E127">
            <v>0</v>
          </cell>
          <cell r="F127">
            <v>2.04</v>
          </cell>
          <cell r="G127" t="str">
            <v>HNK</v>
          </cell>
          <cell r="H127" t="str">
            <v>Xã Đăk Kôi</v>
          </cell>
          <cell r="I127" t="str">
            <v xml:space="preserve"> Quyết định số 220/QĐ-UBND ngày 27/02/2023 của UBND huyện Kon Rẫy; Nghị quyết số 11/NQ-HĐND ngày 09/5/2023 của HĐND huyện Kon Rẫy về phân bổ chi tiết vốn đầu tư phát triển năm 2023 thực hiện chương trình MTQGXDNTM năm 2023; Nghị Quyết số 38/NQ-HĐND ngày 1</v>
          </cell>
          <cell r="J127">
            <v>2024</v>
          </cell>
          <cell r="K127">
            <v>0</v>
          </cell>
          <cell r="L127" t="str">
            <v>X</v>
          </cell>
          <cell r="M127">
            <v>0</v>
          </cell>
          <cell r="N127" t="str">
            <v>37-DK</v>
          </cell>
          <cell r="O127">
            <v>0</v>
          </cell>
          <cell r="X127">
            <v>1</v>
          </cell>
        </row>
        <row r="128">
          <cell r="B128" t="str">
            <v>Mở rộng, nâng cấp công trình nghĩa trang nhân dân huyện Kon Rẫy</v>
          </cell>
          <cell r="C128" t="str">
            <v>NTD</v>
          </cell>
          <cell r="D128">
            <v>2</v>
          </cell>
          <cell r="E128">
            <v>0</v>
          </cell>
          <cell r="F128">
            <v>2</v>
          </cell>
          <cell r="G128" t="str">
            <v>CLN</v>
          </cell>
          <cell r="H128" t="str">
            <v>Xã Tân Lập</v>
          </cell>
          <cell r="I128" t="str">
            <v>Nghị quyết số 47/NQ-HĐND ngày 19/12/2023 của HĐND huyện Kon Rẫy Điều chỉnh, bổ sung Kế hoạch đầu tư công trung hạn giai đoạn 2021-2025 nguồn ngân sách địa phương; NQ số 81
9/12/2023 của HĐND tỉnh</v>
          </cell>
          <cell r="J128">
            <v>2022.2023999999999</v>
          </cell>
          <cell r="K128">
            <v>0</v>
          </cell>
          <cell r="L128" t="str">
            <v>X</v>
          </cell>
          <cell r="M128">
            <v>0</v>
          </cell>
          <cell r="N128">
            <v>0</v>
          </cell>
          <cell r="O128">
            <v>0</v>
          </cell>
          <cell r="Q128" t="str">
            <v>CT</v>
          </cell>
          <cell r="X128">
            <v>1</v>
          </cell>
        </row>
        <row r="129">
          <cell r="B129" t="str">
            <v>Công trình bổ sung mới</v>
          </cell>
          <cell r="C129">
            <v>0</v>
          </cell>
          <cell r="D129">
            <v>0</v>
          </cell>
          <cell r="E129">
            <v>0</v>
          </cell>
          <cell r="F129">
            <v>0</v>
          </cell>
          <cell r="G129">
            <v>0</v>
          </cell>
          <cell r="H129">
            <v>0</v>
          </cell>
          <cell r="I129">
            <v>0</v>
          </cell>
          <cell r="J129">
            <v>0</v>
          </cell>
          <cell r="K129">
            <v>0</v>
          </cell>
          <cell r="L129">
            <v>0</v>
          </cell>
          <cell r="M129">
            <v>0</v>
          </cell>
          <cell r="N129">
            <v>0</v>
          </cell>
          <cell r="O129">
            <v>0</v>
          </cell>
          <cell r="X129">
            <v>1</v>
          </cell>
        </row>
        <row r="130">
          <cell r="B130" t="str">
            <v xml:space="preserve">Đất có mặt nước chuyên dùng dạng ao, hồ, đầm, phá </v>
          </cell>
          <cell r="C130">
            <v>0</v>
          </cell>
          <cell r="D130">
            <v>0</v>
          </cell>
          <cell r="E130">
            <v>0</v>
          </cell>
          <cell r="F130">
            <v>0</v>
          </cell>
          <cell r="G130">
            <v>0</v>
          </cell>
          <cell r="H130">
            <v>0</v>
          </cell>
          <cell r="I130">
            <v>0</v>
          </cell>
          <cell r="J130">
            <v>0</v>
          </cell>
          <cell r="K130">
            <v>0</v>
          </cell>
          <cell r="L130">
            <v>0</v>
          </cell>
          <cell r="M130">
            <v>0</v>
          </cell>
          <cell r="N130">
            <v>0</v>
          </cell>
          <cell r="O130">
            <v>0</v>
          </cell>
          <cell r="X130">
            <v>1</v>
          </cell>
        </row>
        <row r="131">
          <cell r="B131" t="str">
            <v>Công trình điều chỉnh chuyển tiếp</v>
          </cell>
          <cell r="C131">
            <v>0</v>
          </cell>
          <cell r="D131">
            <v>0</v>
          </cell>
          <cell r="E131">
            <v>0</v>
          </cell>
          <cell r="F131">
            <v>0</v>
          </cell>
          <cell r="G131">
            <v>0</v>
          </cell>
          <cell r="H131">
            <v>0</v>
          </cell>
          <cell r="I131">
            <v>0</v>
          </cell>
          <cell r="J131">
            <v>0</v>
          </cell>
          <cell r="K131">
            <v>0</v>
          </cell>
          <cell r="L131">
            <v>0</v>
          </cell>
          <cell r="M131">
            <v>0</v>
          </cell>
          <cell r="N131">
            <v>0</v>
          </cell>
          <cell r="O131">
            <v>0</v>
          </cell>
          <cell r="X131">
            <v>1</v>
          </cell>
        </row>
        <row r="132">
          <cell r="B132" t="str">
            <v>Hồ chứa nước Đăk Pô Kei (giai đoạn 2)</v>
          </cell>
          <cell r="C132" t="str">
            <v>MNC</v>
          </cell>
          <cell r="D132">
            <v>12.51</v>
          </cell>
          <cell r="E132">
            <v>0.02</v>
          </cell>
          <cell r="F132">
            <v>12.49</v>
          </cell>
          <cell r="G132" t="str">
            <v>LUA, HNK, CLN, DGT, ONT, SON</v>
          </cell>
          <cell r="H132" t="str">
            <v>Xã Đăk Ruồng, Xã Đăk Tờ Re</v>
          </cell>
          <cell r="I132" t="str">
            <v>Quyết định 278/QĐ-UBND ngày 22/03/2018 của UBND tỉnh ; Quyết định số 794/QĐ-UBND ngày 09/12/2022 của UBND tỉnh Kon Tum về việc giao chi tiết Kế hoạch đầu tư công nguồn ngân sách địa phương năm 2023 tỉnh Kon Tum; Nghị quyết số 73/NQ-HĐND ngày 10/12/2023 HĐ</v>
          </cell>
          <cell r="J132">
            <v>2024</v>
          </cell>
          <cell r="K132">
            <v>0</v>
          </cell>
          <cell r="L132" t="str">
            <v>X</v>
          </cell>
          <cell r="M132">
            <v>0</v>
          </cell>
          <cell r="N132" t="str">
            <v>2-DR</v>
          </cell>
          <cell r="O132">
            <v>0</v>
          </cell>
          <cell r="X132">
            <v>1</v>
          </cell>
        </row>
        <row r="133">
          <cell r="B133" t="str">
            <v>Công trình bổ sung mới</v>
          </cell>
          <cell r="C133">
            <v>0</v>
          </cell>
          <cell r="D133">
            <v>0</v>
          </cell>
          <cell r="E133">
            <v>0</v>
          </cell>
          <cell r="F133">
            <v>0</v>
          </cell>
          <cell r="G133">
            <v>0</v>
          </cell>
          <cell r="H133">
            <v>0</v>
          </cell>
          <cell r="I133">
            <v>0</v>
          </cell>
          <cell r="J133">
            <v>0</v>
          </cell>
          <cell r="K133">
            <v>0</v>
          </cell>
          <cell r="L133">
            <v>0</v>
          </cell>
          <cell r="M133">
            <v>0</v>
          </cell>
          <cell r="N133">
            <v>0</v>
          </cell>
          <cell r="O133">
            <v>0</v>
          </cell>
          <cell r="X133">
            <v>1</v>
          </cell>
        </row>
        <row r="134">
          <cell r="B134" t="str">
            <v>Công  trình,  dự  án  chuyển  mục đích sử dụng đất</v>
          </cell>
          <cell r="C134">
            <v>0</v>
          </cell>
          <cell r="D134">
            <v>0</v>
          </cell>
          <cell r="E134">
            <v>0</v>
          </cell>
          <cell r="F134">
            <v>0</v>
          </cell>
          <cell r="G134">
            <v>0</v>
          </cell>
          <cell r="H134">
            <v>0</v>
          </cell>
          <cell r="I134">
            <v>0</v>
          </cell>
          <cell r="J134">
            <v>0</v>
          </cell>
          <cell r="K134">
            <v>0</v>
          </cell>
          <cell r="L134">
            <v>0</v>
          </cell>
          <cell r="M134">
            <v>0</v>
          </cell>
          <cell r="N134">
            <v>0</v>
          </cell>
          <cell r="O134">
            <v>0</v>
          </cell>
          <cell r="X134">
            <v>1</v>
          </cell>
        </row>
        <row r="135">
          <cell r="B135" t="str">
            <v>Đất chuyển mục đích sang đất ở tại nông thôn</v>
          </cell>
          <cell r="C135">
            <v>0</v>
          </cell>
          <cell r="D135">
            <v>0</v>
          </cell>
          <cell r="E135">
            <v>0</v>
          </cell>
          <cell r="F135">
            <v>0</v>
          </cell>
          <cell r="G135">
            <v>0</v>
          </cell>
          <cell r="H135">
            <v>0</v>
          </cell>
          <cell r="I135">
            <v>0</v>
          </cell>
          <cell r="J135">
            <v>0</v>
          </cell>
          <cell r="K135">
            <v>0</v>
          </cell>
          <cell r="L135">
            <v>0</v>
          </cell>
          <cell r="M135">
            <v>0</v>
          </cell>
          <cell r="N135">
            <v>0</v>
          </cell>
          <cell r="O135">
            <v>0</v>
          </cell>
          <cell r="X135">
            <v>1</v>
          </cell>
        </row>
        <row r="136">
          <cell r="B136" t="str">
            <v>Công trình điều chỉnh chuyển tiếp</v>
          </cell>
          <cell r="C136">
            <v>0</v>
          </cell>
          <cell r="D136">
            <v>0</v>
          </cell>
          <cell r="E136">
            <v>0</v>
          </cell>
          <cell r="F136">
            <v>0</v>
          </cell>
          <cell r="G136">
            <v>0</v>
          </cell>
          <cell r="H136">
            <v>0</v>
          </cell>
          <cell r="I136">
            <v>0</v>
          </cell>
          <cell r="J136">
            <v>0</v>
          </cell>
          <cell r="K136">
            <v>0</v>
          </cell>
          <cell r="L136">
            <v>0</v>
          </cell>
          <cell r="M136">
            <v>0</v>
          </cell>
          <cell r="N136">
            <v>0</v>
          </cell>
          <cell r="O136">
            <v>0</v>
          </cell>
          <cell r="X136">
            <v>1</v>
          </cell>
        </row>
        <row r="137">
          <cell r="B137" t="str">
            <v>Chuyển mục đích sử dụng đất từ đất nông nghiệp sang đất ở của hộ gia đình cá nhân</v>
          </cell>
          <cell r="C137" t="str">
            <v>ONT</v>
          </cell>
          <cell r="D137">
            <v>0.04</v>
          </cell>
          <cell r="E137">
            <v>0</v>
          </cell>
          <cell r="F137">
            <v>0.04</v>
          </cell>
          <cell r="G137" t="str">
            <v>HNK, CLN</v>
          </cell>
          <cell r="H137" t="str">
            <v>Xã Đắk Kôi</v>
          </cell>
          <cell r="I137">
            <v>0</v>
          </cell>
          <cell r="J137">
            <v>0</v>
          </cell>
          <cell r="K137">
            <v>0</v>
          </cell>
          <cell r="L137" t="str">
            <v>X</v>
          </cell>
          <cell r="M137">
            <v>0</v>
          </cell>
          <cell r="N137">
            <v>0</v>
          </cell>
          <cell r="O137">
            <v>0</v>
          </cell>
          <cell r="X137">
            <v>1</v>
          </cell>
        </row>
        <row r="138">
          <cell r="B138" t="str">
            <v>Chuyển mục đích sử dụng đất từ đất nông nghiệp sang đất ở của hộ gia đình cá nhân</v>
          </cell>
          <cell r="C138" t="str">
            <v>ONT</v>
          </cell>
          <cell r="D138">
            <v>1.29</v>
          </cell>
          <cell r="E138">
            <v>0</v>
          </cell>
          <cell r="F138">
            <v>1.29</v>
          </cell>
          <cell r="G138" t="str">
            <v>HNK, CLN</v>
          </cell>
          <cell r="H138" t="str">
            <v>Xã Tân Lập</v>
          </cell>
          <cell r="I138">
            <v>0</v>
          </cell>
          <cell r="J138">
            <v>0</v>
          </cell>
          <cell r="K138">
            <v>0</v>
          </cell>
          <cell r="L138" t="str">
            <v>X</v>
          </cell>
          <cell r="M138">
            <v>0</v>
          </cell>
          <cell r="N138">
            <v>0</v>
          </cell>
          <cell r="O138">
            <v>0</v>
          </cell>
          <cell r="X138">
            <v>1</v>
          </cell>
        </row>
        <row r="139">
          <cell r="B139" t="str">
            <v>Chuyển mục đích sử dụng đất từ đất nông nghiệp sang đất ở của hộ gia đình cá nhân</v>
          </cell>
          <cell r="C139" t="str">
            <v>ONT</v>
          </cell>
          <cell r="D139">
            <v>2.2200000000000002</v>
          </cell>
          <cell r="E139">
            <v>0</v>
          </cell>
          <cell r="F139">
            <v>2.2200000000000002</v>
          </cell>
          <cell r="G139" t="str">
            <v>HNK, CLN</v>
          </cell>
          <cell r="H139" t="str">
            <v>Xã Đắk Ruồng</v>
          </cell>
          <cell r="I139">
            <v>0</v>
          </cell>
          <cell r="J139">
            <v>0</v>
          </cell>
          <cell r="K139">
            <v>0</v>
          </cell>
          <cell r="L139" t="str">
            <v>X</v>
          </cell>
          <cell r="M139">
            <v>0</v>
          </cell>
          <cell r="N139">
            <v>0</v>
          </cell>
          <cell r="O139">
            <v>0</v>
          </cell>
          <cell r="X139">
            <v>1</v>
          </cell>
        </row>
        <row r="140">
          <cell r="B140" t="str">
            <v>Chuyển mục đích sử dụng đất từ đất nông nghiệp sang đất ở của hộ gia đình cá nhân</v>
          </cell>
          <cell r="C140" t="str">
            <v>ONT</v>
          </cell>
          <cell r="D140">
            <v>0.45</v>
          </cell>
          <cell r="E140">
            <v>0</v>
          </cell>
          <cell r="F140">
            <v>0.45</v>
          </cell>
          <cell r="G140" t="str">
            <v>HNK, CLN</v>
          </cell>
          <cell r="H140" t="str">
            <v>Xã Đắk Tờ re</v>
          </cell>
          <cell r="I140">
            <v>0</v>
          </cell>
          <cell r="J140">
            <v>0</v>
          </cell>
          <cell r="K140">
            <v>0</v>
          </cell>
          <cell r="L140" t="str">
            <v>X</v>
          </cell>
          <cell r="M140">
            <v>0</v>
          </cell>
          <cell r="N140">
            <v>0</v>
          </cell>
          <cell r="O140">
            <v>0</v>
          </cell>
          <cell r="X140">
            <v>1</v>
          </cell>
        </row>
        <row r="141">
          <cell r="B141" t="str">
            <v>Chuyển mục đích sử dụng đất từ đất nông nghiệp sang đất ở của hộ gia đình cá nhân</v>
          </cell>
          <cell r="C141" t="str">
            <v>ONT</v>
          </cell>
          <cell r="D141">
            <v>0.60000000000000009</v>
          </cell>
          <cell r="E141">
            <v>0</v>
          </cell>
          <cell r="F141">
            <v>0.60000000000000009</v>
          </cell>
          <cell r="G141" t="str">
            <v>HNK, CLN</v>
          </cell>
          <cell r="H141" t="str">
            <v>Xã Đắk Pne</v>
          </cell>
          <cell r="I141">
            <v>0</v>
          </cell>
          <cell r="J141">
            <v>0</v>
          </cell>
          <cell r="K141">
            <v>0</v>
          </cell>
          <cell r="L141" t="str">
            <v>X</v>
          </cell>
          <cell r="M141">
            <v>0</v>
          </cell>
          <cell r="N141">
            <v>0</v>
          </cell>
          <cell r="O141">
            <v>0</v>
          </cell>
          <cell r="X141">
            <v>1</v>
          </cell>
        </row>
        <row r="142">
          <cell r="B142" t="str">
            <v>Chuyển mục đích sử dụng đất từ đất nông nghiệp sang đất ở của hộ gia đình cá nhân</v>
          </cell>
          <cell r="C142" t="str">
            <v>ONT</v>
          </cell>
          <cell r="D142">
            <v>0.60000000000000009</v>
          </cell>
          <cell r="E142">
            <v>0</v>
          </cell>
          <cell r="F142">
            <v>0.60000000000000009</v>
          </cell>
          <cell r="G142" t="str">
            <v>HNK, CLN</v>
          </cell>
          <cell r="H142" t="str">
            <v>Xã Đắk Tơ Lung</v>
          </cell>
          <cell r="I142">
            <v>0</v>
          </cell>
          <cell r="J142">
            <v>0</v>
          </cell>
          <cell r="K142">
            <v>0</v>
          </cell>
          <cell r="L142" t="str">
            <v>X</v>
          </cell>
          <cell r="M142">
            <v>0</v>
          </cell>
          <cell r="N142">
            <v>0</v>
          </cell>
          <cell r="O142">
            <v>0</v>
          </cell>
          <cell r="X142">
            <v>1</v>
          </cell>
        </row>
        <row r="143">
          <cell r="B143" t="str">
            <v>Đất chuyển mục đích sang đất ở tại đô thị</v>
          </cell>
          <cell r="C143">
            <v>0</v>
          </cell>
          <cell r="D143">
            <v>0</v>
          </cell>
          <cell r="E143">
            <v>0</v>
          </cell>
          <cell r="F143">
            <v>0</v>
          </cell>
          <cell r="G143">
            <v>0</v>
          </cell>
          <cell r="H143">
            <v>0</v>
          </cell>
          <cell r="I143">
            <v>0</v>
          </cell>
          <cell r="J143">
            <v>0</v>
          </cell>
          <cell r="K143">
            <v>0</v>
          </cell>
          <cell r="L143">
            <v>0</v>
          </cell>
          <cell r="M143">
            <v>0</v>
          </cell>
          <cell r="N143">
            <v>0</v>
          </cell>
          <cell r="O143">
            <v>0</v>
          </cell>
          <cell r="X143">
            <v>1</v>
          </cell>
        </row>
        <row r="144">
          <cell r="B144" t="str">
            <v>Công trình điều chỉnh chuyển tiếp</v>
          </cell>
          <cell r="C144">
            <v>0</v>
          </cell>
          <cell r="D144">
            <v>0</v>
          </cell>
          <cell r="E144">
            <v>0</v>
          </cell>
          <cell r="F144">
            <v>0</v>
          </cell>
          <cell r="G144">
            <v>0</v>
          </cell>
          <cell r="H144">
            <v>0</v>
          </cell>
          <cell r="I144">
            <v>0</v>
          </cell>
          <cell r="J144">
            <v>0</v>
          </cell>
          <cell r="K144">
            <v>0</v>
          </cell>
          <cell r="L144">
            <v>0</v>
          </cell>
          <cell r="M144">
            <v>0</v>
          </cell>
          <cell r="N144">
            <v>0</v>
          </cell>
          <cell r="O144">
            <v>0</v>
          </cell>
          <cell r="X144">
            <v>1</v>
          </cell>
        </row>
        <row r="145">
          <cell r="B145" t="str">
            <v>Chuyển mục đích sử dụng đất từ đất nông nghiệp sang đất ở của hộ gia đình cá nhân</v>
          </cell>
          <cell r="C145" t="str">
            <v>ODT</v>
          </cell>
          <cell r="D145">
            <v>1.46</v>
          </cell>
          <cell r="E145">
            <v>0</v>
          </cell>
          <cell r="F145">
            <v>1.46</v>
          </cell>
          <cell r="G145" t="str">
            <v>HNK, CLN</v>
          </cell>
          <cell r="H145" t="str">
            <v>TT Đăk Rve</v>
          </cell>
          <cell r="I145">
            <v>0</v>
          </cell>
          <cell r="J145">
            <v>0</v>
          </cell>
          <cell r="K145">
            <v>0</v>
          </cell>
          <cell r="L145" t="str">
            <v>X</v>
          </cell>
          <cell r="M145">
            <v>0</v>
          </cell>
          <cell r="N145">
            <v>0</v>
          </cell>
          <cell r="O145">
            <v>0</v>
          </cell>
          <cell r="X145">
            <v>1</v>
          </cell>
        </row>
        <row r="146">
          <cell r="B146" t="str">
            <v>Kế hoạch chuyển mục đích từ đất trụ sở sang đất ở (Trụ sở trung tâm dạy nghề- trụ sở tiếp dân cũ)</v>
          </cell>
          <cell r="C146" t="str">
            <v>ODT</v>
          </cell>
          <cell r="D146">
            <v>0.01</v>
          </cell>
          <cell r="E146">
            <v>0</v>
          </cell>
          <cell r="F146">
            <v>0.01</v>
          </cell>
          <cell r="G146" t="str">
            <v>TSC</v>
          </cell>
          <cell r="H146" t="str">
            <v>TT Đăk Rve</v>
          </cell>
          <cell r="I146" t="str">
            <v>Quyết định số 14/QĐ-UBND ngày 09/01/2020 của UBND tỉnh Kon Tum; Kế hoạch số 67/KH-UBND ngày 13/5/2022 Của UBND huyện</v>
          </cell>
          <cell r="J146">
            <v>2023.2023999999999</v>
          </cell>
          <cell r="K146">
            <v>0</v>
          </cell>
          <cell r="L146" t="str">
            <v>X</v>
          </cell>
          <cell r="M146">
            <v>0</v>
          </cell>
          <cell r="N146">
            <v>0</v>
          </cell>
          <cell r="O146">
            <v>0</v>
          </cell>
          <cell r="X146">
            <v>1</v>
          </cell>
        </row>
        <row r="147">
          <cell r="B147" t="str">
            <v>Kế hoạch chuyển mục đích từ đất trụ sở sang đất ở (Trụ sở Phòng Nông nghiệp và phát triển nông thôn cũ)</v>
          </cell>
          <cell r="C147" t="str">
            <v>ODT</v>
          </cell>
          <cell r="D147">
            <v>3.6400000000000002E-2</v>
          </cell>
          <cell r="E147">
            <v>0</v>
          </cell>
          <cell r="F147">
            <v>3.6400000000000002E-2</v>
          </cell>
          <cell r="G147" t="str">
            <v>TSC</v>
          </cell>
          <cell r="H147" t="str">
            <v>TT Đăk Rve</v>
          </cell>
          <cell r="I147">
            <v>0</v>
          </cell>
          <cell r="J147">
            <v>2023.2023999999999</v>
          </cell>
          <cell r="K147">
            <v>0</v>
          </cell>
          <cell r="L147" t="str">
            <v>X</v>
          </cell>
          <cell r="M147">
            <v>0</v>
          </cell>
          <cell r="N147">
            <v>0</v>
          </cell>
          <cell r="O147">
            <v>0</v>
          </cell>
          <cell r="X147">
            <v>1</v>
          </cell>
        </row>
        <row r="148">
          <cell r="B148" t="str">
            <v>Kế hoạch chuyển mục đích từ đất trụ sở sang đất ở (Thư viện cũ)</v>
          </cell>
          <cell r="C148" t="str">
            <v>ODT</v>
          </cell>
          <cell r="D148">
            <v>0.01</v>
          </cell>
          <cell r="E148">
            <v>0</v>
          </cell>
          <cell r="F148">
            <v>0.01</v>
          </cell>
          <cell r="G148" t="str">
            <v>TSC</v>
          </cell>
          <cell r="H148" t="str">
            <v>TT Đăk Rve</v>
          </cell>
          <cell r="I148">
            <v>0</v>
          </cell>
          <cell r="J148">
            <v>2023.2023999999999</v>
          </cell>
          <cell r="K148">
            <v>0</v>
          </cell>
          <cell r="L148" t="str">
            <v>X</v>
          </cell>
          <cell r="M148">
            <v>0</v>
          </cell>
          <cell r="N148">
            <v>0</v>
          </cell>
          <cell r="O148">
            <v>0</v>
          </cell>
          <cell r="X148">
            <v>1</v>
          </cell>
        </row>
        <row r="149">
          <cell r="B149" t="str">
            <v>Kế hoạch chuyển mục đích từ đất trụ sở sang đất ở (Trụ sở phòng văn hóa thông tin cũ)</v>
          </cell>
          <cell r="C149" t="str">
            <v>ODT</v>
          </cell>
          <cell r="D149">
            <v>0.17510000000000001</v>
          </cell>
          <cell r="E149">
            <v>0</v>
          </cell>
          <cell r="F149">
            <v>0.17510000000000001</v>
          </cell>
          <cell r="G149" t="str">
            <v>TSC</v>
          </cell>
          <cell r="H149" t="str">
            <v>TT Đăk Rve</v>
          </cell>
          <cell r="I149">
            <v>0</v>
          </cell>
          <cell r="J149">
            <v>2023.2023999999999</v>
          </cell>
          <cell r="K149">
            <v>0</v>
          </cell>
          <cell r="L149" t="str">
            <v>X</v>
          </cell>
          <cell r="M149">
            <v>0</v>
          </cell>
          <cell r="N149">
            <v>0</v>
          </cell>
          <cell r="O149">
            <v>0</v>
          </cell>
          <cell r="X149">
            <v>1</v>
          </cell>
        </row>
        <row r="150">
          <cell r="B150" t="str">
            <v>Kế hoạch chuyển mục đích từ đất trụ sở sang đất ở (trụ sở Đội quản lý dịch vụ công cũ)</v>
          </cell>
          <cell r="C150" t="str">
            <v>ODT</v>
          </cell>
          <cell r="D150">
            <v>6.8199999999999997E-2</v>
          </cell>
          <cell r="E150">
            <v>0</v>
          </cell>
          <cell r="F150">
            <v>6.8199999999999997E-2</v>
          </cell>
          <cell r="G150" t="str">
            <v>TSC</v>
          </cell>
          <cell r="H150" t="str">
            <v>TT Đăk Rve</v>
          </cell>
          <cell r="I150">
            <v>0</v>
          </cell>
          <cell r="J150">
            <v>2023.2023999999999</v>
          </cell>
          <cell r="K150">
            <v>0</v>
          </cell>
          <cell r="L150" t="str">
            <v>X</v>
          </cell>
          <cell r="M150">
            <v>0</v>
          </cell>
          <cell r="N150">
            <v>0</v>
          </cell>
          <cell r="O150">
            <v>0</v>
          </cell>
          <cell r="X150">
            <v>1</v>
          </cell>
        </row>
        <row r="151">
          <cell r="B151" t="str">
            <v>Kế hoạch chuyển mục đích từ đất trụ sở sang đất ở (Trụ sở phòng giáo dục đào tạo cũ)</v>
          </cell>
          <cell r="C151" t="str">
            <v>ODT</v>
          </cell>
          <cell r="D151">
            <v>0.15859999999999999</v>
          </cell>
          <cell r="E151">
            <v>0</v>
          </cell>
          <cell r="F151">
            <v>0.15859999999999999</v>
          </cell>
          <cell r="G151" t="str">
            <v>TSC</v>
          </cell>
          <cell r="H151" t="str">
            <v>TT Đăk Rve</v>
          </cell>
          <cell r="I151">
            <v>0</v>
          </cell>
          <cell r="J151">
            <v>2023.2023999999999</v>
          </cell>
          <cell r="K151">
            <v>0</v>
          </cell>
          <cell r="L151" t="str">
            <v>X</v>
          </cell>
          <cell r="M151">
            <v>0</v>
          </cell>
          <cell r="N151">
            <v>0</v>
          </cell>
          <cell r="O151">
            <v>0</v>
          </cell>
          <cell r="X151">
            <v>1</v>
          </cell>
        </row>
        <row r="152">
          <cell r="B152" t="str">
            <v>Đất cơ sở sản xuất phi nông nghiệp</v>
          </cell>
          <cell r="C152">
            <v>0</v>
          </cell>
          <cell r="D152">
            <v>0</v>
          </cell>
          <cell r="E152">
            <v>0</v>
          </cell>
          <cell r="F152">
            <v>0</v>
          </cell>
          <cell r="G152">
            <v>0</v>
          </cell>
          <cell r="H152">
            <v>0</v>
          </cell>
          <cell r="I152">
            <v>0</v>
          </cell>
          <cell r="J152">
            <v>0</v>
          </cell>
          <cell r="K152">
            <v>0</v>
          </cell>
          <cell r="L152">
            <v>0</v>
          </cell>
          <cell r="M152">
            <v>0</v>
          </cell>
          <cell r="N152">
            <v>0</v>
          </cell>
          <cell r="O152">
            <v>0</v>
          </cell>
          <cell r="X152">
            <v>1</v>
          </cell>
        </row>
        <row r="153">
          <cell r="B153" t="str">
            <v>Công trình điều chỉnh chuyển tiếp</v>
          </cell>
          <cell r="C153">
            <v>0</v>
          </cell>
          <cell r="D153">
            <v>0</v>
          </cell>
          <cell r="E153">
            <v>0</v>
          </cell>
          <cell r="F153">
            <v>0</v>
          </cell>
          <cell r="G153">
            <v>0</v>
          </cell>
          <cell r="H153">
            <v>0</v>
          </cell>
          <cell r="I153">
            <v>0</v>
          </cell>
          <cell r="J153">
            <v>0</v>
          </cell>
          <cell r="K153">
            <v>0</v>
          </cell>
          <cell r="L153">
            <v>0</v>
          </cell>
          <cell r="M153">
            <v>0</v>
          </cell>
          <cell r="N153">
            <v>0</v>
          </cell>
          <cell r="O153">
            <v>0</v>
          </cell>
          <cell r="X153">
            <v>1</v>
          </cell>
        </row>
        <row r="154">
          <cell r="B154" t="str">
            <v>Hợp tác xã thị trấn Đăk Rve</v>
          </cell>
          <cell r="C154" t="str">
            <v>SKC</v>
          </cell>
          <cell r="D154">
            <v>0.38</v>
          </cell>
          <cell r="E154">
            <v>0</v>
          </cell>
          <cell r="F154">
            <v>0.38</v>
          </cell>
          <cell r="G154" t="str">
            <v>HNK</v>
          </cell>
          <cell r="H154" t="str">
            <v>TT Đăk Rve</v>
          </cell>
          <cell r="I154" t="str">
            <v>KHSDĐ 2024</v>
          </cell>
          <cell r="J154">
            <v>2023.2023999999999</v>
          </cell>
          <cell r="K154">
            <v>0</v>
          </cell>
          <cell r="L154" t="str">
            <v>X</v>
          </cell>
          <cell r="M154">
            <v>0</v>
          </cell>
          <cell r="N154">
            <v>0</v>
          </cell>
          <cell r="O154">
            <v>0</v>
          </cell>
          <cell r="X154">
            <v>1</v>
          </cell>
        </row>
        <row r="155">
          <cell r="B155" t="str">
            <v xml:space="preserve">Công trình bổ sung mới </v>
          </cell>
          <cell r="C155">
            <v>0</v>
          </cell>
          <cell r="D155">
            <v>0</v>
          </cell>
          <cell r="E155">
            <v>0</v>
          </cell>
          <cell r="F155">
            <v>0</v>
          </cell>
          <cell r="G155">
            <v>0</v>
          </cell>
          <cell r="H155">
            <v>0</v>
          </cell>
          <cell r="I155">
            <v>0</v>
          </cell>
          <cell r="J155">
            <v>0</v>
          </cell>
          <cell r="K155">
            <v>0</v>
          </cell>
          <cell r="L155">
            <v>0</v>
          </cell>
          <cell r="M155">
            <v>0</v>
          </cell>
          <cell r="N155">
            <v>0</v>
          </cell>
          <cell r="O155">
            <v>0</v>
          </cell>
          <cell r="X155">
            <v>1</v>
          </cell>
        </row>
        <row r="156">
          <cell r="B156" t="str">
            <v>Đất phi nông nghiệp khác</v>
          </cell>
          <cell r="C156">
            <v>0</v>
          </cell>
          <cell r="D156">
            <v>0</v>
          </cell>
          <cell r="E156">
            <v>0</v>
          </cell>
          <cell r="F156">
            <v>0</v>
          </cell>
          <cell r="G156">
            <v>0</v>
          </cell>
          <cell r="H156">
            <v>0</v>
          </cell>
          <cell r="I156">
            <v>0</v>
          </cell>
          <cell r="J156">
            <v>0</v>
          </cell>
          <cell r="K156">
            <v>0</v>
          </cell>
          <cell r="L156">
            <v>0</v>
          </cell>
          <cell r="M156">
            <v>0</v>
          </cell>
          <cell r="N156">
            <v>0</v>
          </cell>
          <cell r="O156">
            <v>0</v>
          </cell>
          <cell r="X156">
            <v>1</v>
          </cell>
        </row>
        <row r="157">
          <cell r="B157" t="str">
            <v>Công trình điều chỉnh chuyển tiếp</v>
          </cell>
          <cell r="C157">
            <v>0</v>
          </cell>
          <cell r="D157">
            <v>0</v>
          </cell>
          <cell r="E157">
            <v>0</v>
          </cell>
          <cell r="F157">
            <v>0</v>
          </cell>
          <cell r="G157">
            <v>0</v>
          </cell>
          <cell r="H157">
            <v>0</v>
          </cell>
          <cell r="I157">
            <v>0</v>
          </cell>
          <cell r="J157">
            <v>0</v>
          </cell>
          <cell r="K157">
            <v>0</v>
          </cell>
          <cell r="L157">
            <v>0</v>
          </cell>
          <cell r="M157">
            <v>0</v>
          </cell>
          <cell r="N157">
            <v>0</v>
          </cell>
          <cell r="O157">
            <v>0</v>
          </cell>
          <cell r="X157">
            <v>1</v>
          </cell>
        </row>
        <row r="158">
          <cell r="B158" t="str">
            <v>Nhà ở tập thể người lao động và xây dựng tường rào chi nhánh Lâm trường Măng Đen</v>
          </cell>
          <cell r="C158" t="str">
            <v>PNK</v>
          </cell>
          <cell r="D158">
            <v>7.0000000000000007E-2</v>
          </cell>
          <cell r="E158">
            <v>0</v>
          </cell>
          <cell r="F158">
            <v>7.0000000000000007E-2</v>
          </cell>
          <cell r="G158" t="str">
            <v>RSX</v>
          </cell>
          <cell r="H158" t="str">
            <v>TT Đăk Rve</v>
          </cell>
          <cell r="I158" t="str">
            <v>Văn bản số 1089/UBND-TH ngày 14/9/2021 của UBND huyện Kon Rẫy</v>
          </cell>
          <cell r="J158" t="str">
            <v>2022,2023,2024</v>
          </cell>
          <cell r="K158">
            <v>0</v>
          </cell>
          <cell r="L158" t="str">
            <v>X</v>
          </cell>
          <cell r="M158">
            <v>0</v>
          </cell>
          <cell r="N158" t="str">
            <v>70-TT</v>
          </cell>
          <cell r="O158">
            <v>0</v>
          </cell>
          <cell r="X158">
            <v>1</v>
          </cell>
        </row>
        <row r="159">
          <cell r="B159" t="str">
            <v>Sửa chữa Trạm quản lý bảo vệ rừng</v>
          </cell>
          <cell r="C159" t="str">
            <v>PNK</v>
          </cell>
          <cell r="D159">
            <v>0.01</v>
          </cell>
          <cell r="E159">
            <v>0</v>
          </cell>
          <cell r="F159">
            <v>0.01</v>
          </cell>
          <cell r="G159" t="str">
            <v>HNK</v>
          </cell>
          <cell r="H159" t="str">
            <v>Xã Tân Lập</v>
          </cell>
          <cell r="I159" t="str">
            <v>Văn bản số 1088/UBND-TH ngày 14/9/2021 của UBND huyện Kon Rẫy</v>
          </cell>
          <cell r="J159" t="str">
            <v>2022,2023,2024</v>
          </cell>
          <cell r="K159">
            <v>0</v>
          </cell>
          <cell r="L159" t="str">
            <v>X</v>
          </cell>
          <cell r="M159">
            <v>0</v>
          </cell>
          <cell r="N159">
            <v>0</v>
          </cell>
          <cell r="O159">
            <v>0</v>
          </cell>
          <cell r="Q159" t="str">
            <v>CT</v>
          </cell>
          <cell r="X159">
            <v>1</v>
          </cell>
        </row>
        <row r="160">
          <cell r="B160" t="str">
            <v>Các khu vực sử dụng đất khác</v>
          </cell>
          <cell r="C160">
            <v>0</v>
          </cell>
          <cell r="D160">
            <v>0</v>
          </cell>
          <cell r="E160">
            <v>0</v>
          </cell>
          <cell r="F160">
            <v>0</v>
          </cell>
          <cell r="G160">
            <v>0</v>
          </cell>
          <cell r="H160">
            <v>0</v>
          </cell>
          <cell r="I160">
            <v>0</v>
          </cell>
          <cell r="J160">
            <v>0</v>
          </cell>
          <cell r="K160">
            <v>0</v>
          </cell>
          <cell r="L160">
            <v>0</v>
          </cell>
          <cell r="M160">
            <v>0</v>
          </cell>
          <cell r="N160">
            <v>0</v>
          </cell>
          <cell r="O160">
            <v>0</v>
          </cell>
          <cell r="X160">
            <v>1</v>
          </cell>
        </row>
        <row r="161">
          <cell r="B161" t="str">
            <v>Đất khu vui chơi, sinh hoạt cộng đồng</v>
          </cell>
          <cell r="C161">
            <v>0</v>
          </cell>
          <cell r="D161">
            <v>0</v>
          </cell>
          <cell r="E161">
            <v>0</v>
          </cell>
          <cell r="F161">
            <v>0</v>
          </cell>
          <cell r="G161">
            <v>0</v>
          </cell>
          <cell r="H161">
            <v>0</v>
          </cell>
          <cell r="I161">
            <v>0</v>
          </cell>
          <cell r="J161">
            <v>0</v>
          </cell>
          <cell r="K161">
            <v>0</v>
          </cell>
          <cell r="L161">
            <v>0</v>
          </cell>
          <cell r="M161">
            <v>0</v>
          </cell>
          <cell r="N161">
            <v>0</v>
          </cell>
          <cell r="O161">
            <v>0</v>
          </cell>
          <cell r="X161">
            <v>1</v>
          </cell>
        </row>
        <row r="162">
          <cell r="B162" t="str">
            <v>Cấp giấy CNQSD đất nhà sinh hoạt cộng đồng thôn 1,2,3,4, xã Đăk Pne</v>
          </cell>
          <cell r="C162" t="str">
            <v>DKV</v>
          </cell>
          <cell r="D162">
            <v>0.25</v>
          </cell>
          <cell r="E162">
            <v>0.25</v>
          </cell>
          <cell r="F162">
            <v>0</v>
          </cell>
          <cell r="G162">
            <v>0</v>
          </cell>
          <cell r="H162" t="str">
            <v>Xã Đăk Pne</v>
          </cell>
          <cell r="I162">
            <v>0</v>
          </cell>
          <cell r="J162">
            <v>2024</v>
          </cell>
          <cell r="K162">
            <v>0</v>
          </cell>
          <cell r="L162" t="str">
            <v>X</v>
          </cell>
          <cell r="M162">
            <v>0</v>
          </cell>
          <cell r="N162">
            <v>0</v>
          </cell>
          <cell r="O162">
            <v>0</v>
          </cell>
          <cell r="X162">
            <v>1</v>
          </cell>
        </row>
        <row r="163">
          <cell r="B163" t="str">
            <v>Cấp giấy CNQSD đất nhà sinh hoạt cộng đồng thôn Kon Đó, Kon Rrỗ, Ngọc Răng - Nhân Liếu, Kon Rlong,  Thôn Trăng Nó - Kon Blo,Tea Riang, xã Đăk Kôi</v>
          </cell>
          <cell r="C163" t="str">
            <v>DKV</v>
          </cell>
          <cell r="D163">
            <v>0.36</v>
          </cell>
          <cell r="E163">
            <v>0.36</v>
          </cell>
          <cell r="F163">
            <v>0</v>
          </cell>
          <cell r="G163">
            <v>0</v>
          </cell>
          <cell r="H163" t="str">
            <v>Xã Đăk Kôi</v>
          </cell>
          <cell r="I163">
            <v>0</v>
          </cell>
          <cell r="J163">
            <v>2024</v>
          </cell>
          <cell r="K163">
            <v>0</v>
          </cell>
          <cell r="L163" t="str">
            <v>X</v>
          </cell>
          <cell r="M163">
            <v>0</v>
          </cell>
          <cell r="N163">
            <v>0</v>
          </cell>
          <cell r="O163">
            <v>0</v>
          </cell>
          <cell r="X163">
            <v>1</v>
          </cell>
        </row>
        <row r="164">
          <cell r="B164" t="str">
            <v>Cấp giấy CNQSD đất nhà sinh hoạt cộng đồng Thôn 8,9, 10, 11, 12, 13, 14, Xã Đăk Ruồng</v>
          </cell>
          <cell r="C164" t="str">
            <v>DKV</v>
          </cell>
          <cell r="D164">
            <v>0.93</v>
          </cell>
          <cell r="E164">
            <v>0.93</v>
          </cell>
          <cell r="F164">
            <v>0</v>
          </cell>
          <cell r="G164">
            <v>0</v>
          </cell>
          <cell r="H164" t="str">
            <v>Xã Đăk Ruồng</v>
          </cell>
          <cell r="I164">
            <v>0</v>
          </cell>
          <cell r="J164">
            <v>2024</v>
          </cell>
          <cell r="K164">
            <v>0</v>
          </cell>
          <cell r="L164" t="str">
            <v>X</v>
          </cell>
          <cell r="M164">
            <v>0</v>
          </cell>
          <cell r="N164">
            <v>0</v>
          </cell>
          <cell r="O164">
            <v>0</v>
          </cell>
          <cell r="X164">
            <v>1</v>
          </cell>
        </row>
        <row r="165">
          <cell r="B165" t="str">
            <v>Cấp giấy CNQSD đất nhà sinh hoạt cộng đồng Thôn 1,2,3,4, 5,6,7,8, xã Đăk Tơ Lung</v>
          </cell>
          <cell r="C165" t="str">
            <v>DKV</v>
          </cell>
          <cell r="D165">
            <v>0.68</v>
          </cell>
          <cell r="E165">
            <v>0.68</v>
          </cell>
          <cell r="F165">
            <v>0</v>
          </cell>
          <cell r="G165">
            <v>0</v>
          </cell>
          <cell r="H165" t="str">
            <v>Xã Đăk Tơ Lung</v>
          </cell>
          <cell r="I165">
            <v>0</v>
          </cell>
          <cell r="J165">
            <v>2024</v>
          </cell>
          <cell r="K165">
            <v>0</v>
          </cell>
          <cell r="L165">
            <v>0</v>
          </cell>
          <cell r="M165">
            <v>0</v>
          </cell>
          <cell r="N165">
            <v>0</v>
          </cell>
          <cell r="O165">
            <v>0</v>
          </cell>
          <cell r="X165">
            <v>1</v>
          </cell>
        </row>
        <row r="166">
          <cell r="B166" t="str">
            <v>Cấp giấy CNQSD đất nhà sinh hoạt cộng đồng Thôn Đăk Jri, Kon Ji Pen, Đăk Pơ Kông, Đăk Ơ Nglăng, Kon Sơm Luh, Kon Dơ Xin, Đăk Puih, Tam Sơn,  xã Đăk Tờ Re</v>
          </cell>
          <cell r="C166" t="str">
            <v>DKV</v>
          </cell>
          <cell r="D166">
            <v>1.42</v>
          </cell>
          <cell r="E166">
            <v>1.42</v>
          </cell>
          <cell r="F166">
            <v>0</v>
          </cell>
          <cell r="G166">
            <v>0</v>
          </cell>
          <cell r="H166" t="str">
            <v>Xã Đăk Tờ Re</v>
          </cell>
          <cell r="I166">
            <v>0</v>
          </cell>
          <cell r="J166">
            <v>2024</v>
          </cell>
          <cell r="K166">
            <v>0</v>
          </cell>
          <cell r="L166" t="str">
            <v>X</v>
          </cell>
          <cell r="M166">
            <v>0</v>
          </cell>
          <cell r="N166">
            <v>0</v>
          </cell>
          <cell r="O166">
            <v>0</v>
          </cell>
          <cell r="X166">
            <v>1</v>
          </cell>
        </row>
        <row r="167">
          <cell r="B167" t="str">
            <v>Đất lâm nghiệp</v>
          </cell>
          <cell r="C167">
            <v>0</v>
          </cell>
          <cell r="D167">
            <v>0</v>
          </cell>
          <cell r="E167">
            <v>0</v>
          </cell>
          <cell r="F167">
            <v>0</v>
          </cell>
          <cell r="G167">
            <v>0</v>
          </cell>
          <cell r="H167">
            <v>0</v>
          </cell>
          <cell r="I167">
            <v>0</v>
          </cell>
          <cell r="J167">
            <v>0</v>
          </cell>
          <cell r="K167">
            <v>0</v>
          </cell>
          <cell r="L167">
            <v>0</v>
          </cell>
          <cell r="M167">
            <v>0</v>
          </cell>
          <cell r="N167">
            <v>0</v>
          </cell>
          <cell r="O167">
            <v>0</v>
          </cell>
          <cell r="X167">
            <v>1</v>
          </cell>
        </row>
        <row r="168">
          <cell r="B168" t="str">
            <v>Công trình điều chỉnh chuyển tiếp</v>
          </cell>
          <cell r="C168">
            <v>0</v>
          </cell>
          <cell r="D168">
            <v>0</v>
          </cell>
          <cell r="E168">
            <v>0</v>
          </cell>
          <cell r="F168">
            <v>0</v>
          </cell>
          <cell r="G168">
            <v>0</v>
          </cell>
          <cell r="H168">
            <v>0</v>
          </cell>
          <cell r="I168">
            <v>0</v>
          </cell>
          <cell r="J168">
            <v>0</v>
          </cell>
          <cell r="K168">
            <v>0</v>
          </cell>
          <cell r="L168">
            <v>0</v>
          </cell>
          <cell r="M168">
            <v>0</v>
          </cell>
          <cell r="N168">
            <v>0</v>
          </cell>
          <cell r="O168">
            <v>0</v>
          </cell>
          <cell r="X168">
            <v>1</v>
          </cell>
        </row>
        <row r="169">
          <cell r="B169" t="str">
            <v>Kế hoạch Cho thuê bổ sung đất lâm nghiệp của Công ty TNHH MTV Nguyên liệu giấy Miền Nam</v>
          </cell>
          <cell r="C169" t="str">
            <v>RSX</v>
          </cell>
          <cell r="D169">
            <v>111.58</v>
          </cell>
          <cell r="E169">
            <v>111.58</v>
          </cell>
          <cell r="F169">
            <v>0</v>
          </cell>
          <cell r="G169">
            <v>0</v>
          </cell>
          <cell r="H169" t="str">
            <v>xã Đăk Kôi, Đăk Ruồng, Đăk Tờ Re, Tân Lập, Đăk Tơ Lung</v>
          </cell>
          <cell r="I169" t="str">
            <v>công văn số 4308/UBND - NNTN ngày 06 tháng 12 năm 2021 của UNBD tinh Kon Turn về việc kết luận thanh tra đối với Công ty nguyên liệu giấy miền Nam</v>
          </cell>
          <cell r="J169">
            <v>2023.2023999999999</v>
          </cell>
          <cell r="K169">
            <v>0</v>
          </cell>
          <cell r="L169" t="str">
            <v>X</v>
          </cell>
          <cell r="M169">
            <v>0</v>
          </cell>
          <cell r="N169">
            <v>0</v>
          </cell>
          <cell r="O169">
            <v>0</v>
          </cell>
          <cell r="X169">
            <v>1</v>
          </cell>
        </row>
        <row r="170">
          <cell r="B170" t="str">
            <v xml:space="preserve">Kế hoạch cho thuê đất, cấp giấy CN QSD để trồng rừng sản xuất </v>
          </cell>
          <cell r="C170" t="str">
            <v>RSX</v>
          </cell>
          <cell r="D170">
            <v>20</v>
          </cell>
          <cell r="E170">
            <v>20</v>
          </cell>
          <cell r="F170">
            <v>0</v>
          </cell>
          <cell r="G170">
            <v>0</v>
          </cell>
          <cell r="H170" t="str">
            <v>Xã Đăk Kôi</v>
          </cell>
          <cell r="I170" t="str">
            <v>Nhu cầu hộ gia đình cá nhân</v>
          </cell>
          <cell r="J170">
            <v>2023.2023999999999</v>
          </cell>
          <cell r="K170">
            <v>0</v>
          </cell>
          <cell r="L170" t="str">
            <v>X</v>
          </cell>
          <cell r="M170">
            <v>0</v>
          </cell>
          <cell r="N170">
            <v>0</v>
          </cell>
          <cell r="O170">
            <v>0</v>
          </cell>
          <cell r="X170">
            <v>1</v>
          </cell>
        </row>
        <row r="171">
          <cell r="B171" t="str">
            <v>Trồng rừng sản xuất theo kế hoạch phát triển rừng</v>
          </cell>
          <cell r="C171" t="str">
            <v>RSX</v>
          </cell>
          <cell r="D171">
            <v>28</v>
          </cell>
          <cell r="E171">
            <v>28</v>
          </cell>
          <cell r="F171">
            <v>0</v>
          </cell>
          <cell r="G171">
            <v>0</v>
          </cell>
          <cell r="H171" t="str">
            <v>Xã Đăk Ruồng</v>
          </cell>
          <cell r="I171" t="str">
            <v>Kế koạch số 451/KH-UBND ngày 18/12/2022 của UBND tỉnh Kon Tum</v>
          </cell>
          <cell r="J171">
            <v>2024</v>
          </cell>
          <cell r="K171">
            <v>0</v>
          </cell>
          <cell r="L171" t="str">
            <v>X</v>
          </cell>
          <cell r="M171">
            <v>0</v>
          </cell>
          <cell r="N171">
            <v>0</v>
          </cell>
          <cell r="O171">
            <v>0</v>
          </cell>
          <cell r="X171">
            <v>1</v>
          </cell>
        </row>
        <row r="172">
          <cell r="B172" t="str">
            <v>Trồng rừng sản xuất theo kế hoạch phát triển rừng</v>
          </cell>
          <cell r="C172" t="str">
            <v>RSX</v>
          </cell>
          <cell r="D172">
            <v>35</v>
          </cell>
          <cell r="E172">
            <v>35</v>
          </cell>
          <cell r="F172">
            <v>0</v>
          </cell>
          <cell r="G172">
            <v>0</v>
          </cell>
          <cell r="H172" t="str">
            <v>Xã Đăk Tờ Re</v>
          </cell>
          <cell r="I172" t="str">
            <v>Kế koạch số 451/KH-UBND ngày 18/12/2022 của UBND tỉnh Kon Tum</v>
          </cell>
          <cell r="J172">
            <v>2024</v>
          </cell>
          <cell r="K172">
            <v>0</v>
          </cell>
          <cell r="L172" t="str">
            <v>X</v>
          </cell>
          <cell r="M172">
            <v>0</v>
          </cell>
          <cell r="N172">
            <v>0</v>
          </cell>
          <cell r="O172">
            <v>0</v>
          </cell>
          <cell r="X172">
            <v>1</v>
          </cell>
        </row>
        <row r="173">
          <cell r="B173" t="str">
            <v>Quảng trường Kon Braih(Phục vụ công tác cấp GCNQSD đất)</v>
          </cell>
          <cell r="C173" t="str">
            <v>DVH</v>
          </cell>
          <cell r="D173">
            <v>1.0135000000000001</v>
          </cell>
          <cell r="E173">
            <v>1.0135000000000001</v>
          </cell>
          <cell r="F173">
            <v>0</v>
          </cell>
          <cell r="G173" t="str">
            <v>DVH</v>
          </cell>
          <cell r="H173" t="str">
            <v>Thôn 1, xã Tân Lập</v>
          </cell>
          <cell r="I173" t="str">
            <v>Công văn số 1393/STNMT-VPĐKĐĐ, ngày 15/5/2024</v>
          </cell>
          <cell r="J173">
            <v>0</v>
          </cell>
          <cell r="K173">
            <v>0</v>
          </cell>
          <cell r="L173">
            <v>0</v>
          </cell>
          <cell r="M173">
            <v>0</v>
          </cell>
          <cell r="N173">
            <v>0</v>
          </cell>
          <cell r="O173">
            <v>0</v>
          </cell>
          <cell r="P173">
            <v>0</v>
          </cell>
          <cell r="Q173" t="str">
            <v>Phục vụ công tác cấp GCN</v>
          </cell>
          <cell r="R173">
            <v>1.0135000000000001</v>
          </cell>
          <cell r="T173">
            <v>10135</v>
          </cell>
          <cell r="X173">
            <v>1</v>
          </cell>
        </row>
        <row r="174">
          <cell r="B174" t="str">
            <v>Đài phun nước thị trấn Đăk Rve(Phục vụ công tác cấp GCNQSD đất)</v>
          </cell>
          <cell r="C174" t="str">
            <v>DVH</v>
          </cell>
          <cell r="D174">
            <v>0.32921999999999996</v>
          </cell>
          <cell r="E174">
            <v>0.32921999999999996</v>
          </cell>
          <cell r="F174">
            <v>0</v>
          </cell>
          <cell r="G174" t="str">
            <v>DVH</v>
          </cell>
          <cell r="H174" t="str">
            <v>Thôn 1, thị trấn Đăk Rve</v>
          </cell>
          <cell r="I174">
            <v>0</v>
          </cell>
          <cell r="J174">
            <v>0</v>
          </cell>
          <cell r="K174">
            <v>0</v>
          </cell>
          <cell r="L174">
            <v>0</v>
          </cell>
          <cell r="M174">
            <v>0</v>
          </cell>
          <cell r="N174">
            <v>0</v>
          </cell>
          <cell r="O174">
            <v>0</v>
          </cell>
          <cell r="P174">
            <v>0</v>
          </cell>
          <cell r="Q174" t="str">
            <v>Phục vụ công tác cấp GCN</v>
          </cell>
          <cell r="R174">
            <v>0.32921999999999996</v>
          </cell>
          <cell r="T174">
            <v>3292.2</v>
          </cell>
          <cell r="X174">
            <v>1</v>
          </cell>
        </row>
        <row r="175">
          <cell r="B175" t="str">
            <v>Chợ thị trấn Đăk Rve(Phục vụ công tác cấp GCNQSD đất)</v>
          </cell>
          <cell r="C175" t="str">
            <v>DCH</v>
          </cell>
          <cell r="D175">
            <v>0.4088</v>
          </cell>
          <cell r="E175">
            <v>0.4088</v>
          </cell>
          <cell r="F175">
            <v>0</v>
          </cell>
          <cell r="G175" t="str">
            <v>DCH</v>
          </cell>
          <cell r="H175" t="str">
            <v>Thôn 9, thị trấn Đăk Rve</v>
          </cell>
          <cell r="I175">
            <v>0</v>
          </cell>
          <cell r="J175">
            <v>0</v>
          </cell>
          <cell r="K175">
            <v>0</v>
          </cell>
          <cell r="L175">
            <v>0</v>
          </cell>
          <cell r="M175">
            <v>0</v>
          </cell>
          <cell r="N175">
            <v>0</v>
          </cell>
          <cell r="O175">
            <v>0</v>
          </cell>
          <cell r="P175">
            <v>0</v>
          </cell>
          <cell r="Q175" t="str">
            <v>Phục vụ công tác cấp GCN</v>
          </cell>
          <cell r="R175">
            <v>0.4088</v>
          </cell>
          <cell r="T175">
            <v>4088</v>
          </cell>
          <cell r="X175">
            <v>1</v>
          </cell>
        </row>
        <row r="176">
          <cell r="B176" t="str">
            <v>Hội trường chung huyện Kon Rẫy (Phục vụ công tác cấp GCNQSD đất)</v>
          </cell>
          <cell r="C176" t="str">
            <v>DVH</v>
          </cell>
          <cell r="D176">
            <v>0.373</v>
          </cell>
          <cell r="E176">
            <v>0.373</v>
          </cell>
          <cell r="F176">
            <v>0</v>
          </cell>
          <cell r="G176" t="str">
            <v>DVH</v>
          </cell>
          <cell r="H176" t="str">
            <v>Thôn 1, xã Tân Lập</v>
          </cell>
          <cell r="I176">
            <v>0</v>
          </cell>
          <cell r="J176">
            <v>0</v>
          </cell>
          <cell r="K176">
            <v>0</v>
          </cell>
          <cell r="L176">
            <v>0</v>
          </cell>
          <cell r="M176">
            <v>0</v>
          </cell>
          <cell r="N176">
            <v>0</v>
          </cell>
          <cell r="O176">
            <v>0</v>
          </cell>
          <cell r="P176">
            <v>0</v>
          </cell>
          <cell r="Q176" t="str">
            <v>Phục vụ công tác cấp GCN</v>
          </cell>
          <cell r="R176">
            <v>0.373</v>
          </cell>
          <cell r="T176">
            <v>3730</v>
          </cell>
          <cell r="X176">
            <v>1</v>
          </cell>
        </row>
        <row r="177">
          <cell r="B177" t="str">
            <v>Trung tâm Văn hoá huyện Kon Rẫy(Phục vụ công tác cấp GCNQSD đất)</v>
          </cell>
          <cell r="C177" t="str">
            <v>DVH</v>
          </cell>
          <cell r="D177">
            <v>0.31259999999999999</v>
          </cell>
          <cell r="E177">
            <v>0.31259999999999999</v>
          </cell>
          <cell r="F177">
            <v>0</v>
          </cell>
          <cell r="G177" t="str">
            <v>DVH</v>
          </cell>
          <cell r="H177" t="str">
            <v>Thôn 1, xã Tân Lập</v>
          </cell>
          <cell r="I177">
            <v>0</v>
          </cell>
          <cell r="J177">
            <v>0</v>
          </cell>
          <cell r="K177">
            <v>0</v>
          </cell>
          <cell r="L177">
            <v>0</v>
          </cell>
          <cell r="M177">
            <v>0</v>
          </cell>
          <cell r="N177">
            <v>0</v>
          </cell>
          <cell r="O177">
            <v>0</v>
          </cell>
          <cell r="P177">
            <v>0</v>
          </cell>
          <cell r="Q177" t="str">
            <v>Phục vụ công tác cấp GCN</v>
          </cell>
          <cell r="R177">
            <v>0.31259999999999999</v>
          </cell>
          <cell r="T177">
            <v>3126</v>
          </cell>
          <cell r="X177">
            <v>1</v>
          </cell>
        </row>
        <row r="178">
          <cell r="B178" t="str">
            <v>Hội trường thôn 1(Phục vụ công tác cấp GCNQSD đất)</v>
          </cell>
          <cell r="C178" t="str">
            <v>DVH</v>
          </cell>
          <cell r="D178">
            <v>3.3000000000000002E-2</v>
          </cell>
          <cell r="E178">
            <v>3.3000000000000002E-2</v>
          </cell>
          <cell r="F178">
            <v>0</v>
          </cell>
          <cell r="G178" t="str">
            <v>DVH</v>
          </cell>
          <cell r="H178" t="str">
            <v>Thôn 1, xã Tân Lập</v>
          </cell>
          <cell r="I178">
            <v>0</v>
          </cell>
          <cell r="J178">
            <v>0</v>
          </cell>
          <cell r="K178">
            <v>0</v>
          </cell>
          <cell r="L178">
            <v>0</v>
          </cell>
          <cell r="M178">
            <v>0</v>
          </cell>
          <cell r="N178">
            <v>0</v>
          </cell>
          <cell r="O178">
            <v>0</v>
          </cell>
          <cell r="P178">
            <v>0</v>
          </cell>
          <cell r="Q178" t="str">
            <v>Phục vụ công tác cấp GCN</v>
          </cell>
          <cell r="R178">
            <v>3.3000000000000002E-2</v>
          </cell>
          <cell r="T178">
            <v>330</v>
          </cell>
          <cell r="X178">
            <v>1</v>
          </cell>
        </row>
        <row r="179">
          <cell r="B179" t="str">
            <v>Hội trường thôn 2(Phục vụ công tác cấp GCNQSD đất)</v>
          </cell>
          <cell r="C179" t="str">
            <v>DVH</v>
          </cell>
          <cell r="D179">
            <v>0.1038</v>
          </cell>
          <cell r="E179">
            <v>0.1038</v>
          </cell>
          <cell r="F179">
            <v>0</v>
          </cell>
          <cell r="G179" t="str">
            <v>DVH</v>
          </cell>
          <cell r="H179" t="str">
            <v>Thôn 2, xã Tân Lập</v>
          </cell>
          <cell r="I179">
            <v>0</v>
          </cell>
          <cell r="J179">
            <v>0</v>
          </cell>
          <cell r="K179">
            <v>0</v>
          </cell>
          <cell r="L179">
            <v>0</v>
          </cell>
          <cell r="M179">
            <v>0</v>
          </cell>
          <cell r="N179">
            <v>0</v>
          </cell>
          <cell r="O179">
            <v>0</v>
          </cell>
          <cell r="P179">
            <v>0</v>
          </cell>
          <cell r="Q179" t="str">
            <v>Phục vụ công tác cấp GCN</v>
          </cell>
          <cell r="R179">
            <v>0.1038</v>
          </cell>
          <cell r="T179">
            <v>1038</v>
          </cell>
          <cell r="X179">
            <v>1</v>
          </cell>
        </row>
        <row r="180">
          <cell r="B180" t="str">
            <v>Hội trường thôn 3(Phục vụ công tác cấp GCNQSD đất)</v>
          </cell>
          <cell r="C180" t="str">
            <v>DVH</v>
          </cell>
          <cell r="D180">
            <v>0.1469</v>
          </cell>
          <cell r="E180">
            <v>0.1469</v>
          </cell>
          <cell r="F180">
            <v>0</v>
          </cell>
          <cell r="G180" t="str">
            <v>DVH</v>
          </cell>
          <cell r="H180" t="str">
            <v>Thôn 3, xã Tân Lập</v>
          </cell>
          <cell r="I180">
            <v>0</v>
          </cell>
          <cell r="J180">
            <v>0</v>
          </cell>
          <cell r="K180">
            <v>0</v>
          </cell>
          <cell r="L180">
            <v>0</v>
          </cell>
          <cell r="M180">
            <v>0</v>
          </cell>
          <cell r="N180">
            <v>0</v>
          </cell>
          <cell r="O180">
            <v>0</v>
          </cell>
          <cell r="P180">
            <v>0</v>
          </cell>
          <cell r="Q180" t="str">
            <v>Phục vụ công tác cấp GCN</v>
          </cell>
          <cell r="R180">
            <v>0.1469</v>
          </cell>
          <cell r="T180">
            <v>1469</v>
          </cell>
          <cell r="X180">
            <v>1</v>
          </cell>
        </row>
        <row r="181">
          <cell r="B181" t="str">
            <v>Nhà rông thôn 4(Phục vụ công tác cấp GCNQSD đất)</v>
          </cell>
          <cell r="C181" t="str">
            <v>DSH</v>
          </cell>
          <cell r="D181">
            <v>4.4999999999999999E-4</v>
          </cell>
          <cell r="E181">
            <v>4.4999999999999999E-4</v>
          </cell>
          <cell r="F181">
            <v>0</v>
          </cell>
          <cell r="G181" t="str">
            <v>DSH</v>
          </cell>
          <cell r="H181" t="str">
            <v>Thôn 4, xã Tân Lập</v>
          </cell>
          <cell r="I181">
            <v>0</v>
          </cell>
          <cell r="J181">
            <v>0</v>
          </cell>
          <cell r="K181">
            <v>0</v>
          </cell>
          <cell r="L181">
            <v>0</v>
          </cell>
          <cell r="M181">
            <v>0</v>
          </cell>
          <cell r="N181">
            <v>0</v>
          </cell>
          <cell r="O181">
            <v>0</v>
          </cell>
          <cell r="P181">
            <v>0</v>
          </cell>
          <cell r="Q181" t="str">
            <v>Phục vụ công tác cấp GCN</v>
          </cell>
          <cell r="R181">
            <v>4.4999999999999999E-4</v>
          </cell>
          <cell r="T181">
            <v>4.5</v>
          </cell>
          <cell r="X181">
            <v>1</v>
          </cell>
        </row>
        <row r="182">
          <cell r="B182" t="str">
            <v>Nhà rông thôn 5(Phục vụ công tác cấp GCNQSD đất)</v>
          </cell>
          <cell r="C182" t="str">
            <v>DSH</v>
          </cell>
          <cell r="D182">
            <v>0.2324</v>
          </cell>
          <cell r="E182">
            <v>0.2324</v>
          </cell>
          <cell r="F182">
            <v>0</v>
          </cell>
          <cell r="G182" t="str">
            <v>DSH</v>
          </cell>
          <cell r="H182" t="str">
            <v>Thôn 5, xã Tân Lập</v>
          </cell>
          <cell r="I182">
            <v>0</v>
          </cell>
          <cell r="J182">
            <v>0</v>
          </cell>
          <cell r="K182">
            <v>0</v>
          </cell>
          <cell r="L182">
            <v>0</v>
          </cell>
          <cell r="M182">
            <v>0</v>
          </cell>
          <cell r="N182">
            <v>0</v>
          </cell>
          <cell r="O182">
            <v>0</v>
          </cell>
          <cell r="P182">
            <v>0</v>
          </cell>
          <cell r="Q182" t="str">
            <v>Phục vụ công tác cấp GCN</v>
          </cell>
          <cell r="R182">
            <v>0.2324</v>
          </cell>
          <cell r="T182">
            <v>2324</v>
          </cell>
          <cell r="X182">
            <v>1</v>
          </cell>
        </row>
        <row r="183">
          <cell r="B183" t="str">
            <v>Hội trường thôn 6(Phục vụ công tác cấp GCNQSD đất)</v>
          </cell>
          <cell r="C183" t="str">
            <v>DVH</v>
          </cell>
          <cell r="D183">
            <v>2.3E-2</v>
          </cell>
          <cell r="E183">
            <v>2.3E-2</v>
          </cell>
          <cell r="F183">
            <v>0</v>
          </cell>
          <cell r="G183" t="str">
            <v>DVH</v>
          </cell>
          <cell r="H183" t="str">
            <v>Thôn 6, xã Tân Lập</v>
          </cell>
          <cell r="I183">
            <v>0</v>
          </cell>
          <cell r="J183">
            <v>0</v>
          </cell>
          <cell r="K183">
            <v>0</v>
          </cell>
          <cell r="L183">
            <v>0</v>
          </cell>
          <cell r="M183">
            <v>0</v>
          </cell>
          <cell r="N183">
            <v>0</v>
          </cell>
          <cell r="O183">
            <v>0</v>
          </cell>
          <cell r="P183">
            <v>0</v>
          </cell>
          <cell r="Q183" t="str">
            <v>Phục vụ công tác cấp GCN</v>
          </cell>
          <cell r="R183">
            <v>2.3E-2</v>
          </cell>
          <cell r="T183">
            <v>230</v>
          </cell>
          <cell r="X183">
            <v>1</v>
          </cell>
        </row>
        <row r="184">
          <cell r="B184" t="str">
            <v>Nhà rông thôn 1(Phục vụ công tác cấp GCNQSD đất)</v>
          </cell>
          <cell r="C184" t="str">
            <v>DVH</v>
          </cell>
          <cell r="D184">
            <v>1.2463500000000001</v>
          </cell>
          <cell r="E184">
            <v>1.2463500000000001</v>
          </cell>
          <cell r="F184">
            <v>0</v>
          </cell>
          <cell r="G184" t="str">
            <v>DVH</v>
          </cell>
          <cell r="H184" t="str">
            <v>Thôn 1, xã Đăk Pne</v>
          </cell>
          <cell r="I184">
            <v>0</v>
          </cell>
          <cell r="J184">
            <v>0</v>
          </cell>
          <cell r="K184">
            <v>0</v>
          </cell>
          <cell r="L184">
            <v>0</v>
          </cell>
          <cell r="M184">
            <v>0</v>
          </cell>
          <cell r="N184">
            <v>0</v>
          </cell>
          <cell r="O184">
            <v>0</v>
          </cell>
          <cell r="P184">
            <v>0</v>
          </cell>
          <cell r="Q184" t="str">
            <v>Phục vụ công tác cấp GCN</v>
          </cell>
          <cell r="R184">
            <v>1.2463500000000001</v>
          </cell>
          <cell r="T184">
            <v>12463.5</v>
          </cell>
          <cell r="X184">
            <v>1</v>
          </cell>
        </row>
        <row r="185">
          <cell r="B185" t="str">
            <v>Nhà rông thôn 2(Phục vụ công tác cấp GCNQSD đất)</v>
          </cell>
          <cell r="C185" t="str">
            <v>DVH</v>
          </cell>
          <cell r="D185">
            <v>1.7275499999999999</v>
          </cell>
          <cell r="E185">
            <v>1.7275499999999999</v>
          </cell>
          <cell r="F185">
            <v>0</v>
          </cell>
          <cell r="G185" t="str">
            <v>DVH</v>
          </cell>
          <cell r="H185" t="str">
            <v>Thôn 2, xã Đăk Pne</v>
          </cell>
          <cell r="I185">
            <v>0</v>
          </cell>
          <cell r="J185">
            <v>0</v>
          </cell>
          <cell r="K185">
            <v>0</v>
          </cell>
          <cell r="L185">
            <v>0</v>
          </cell>
          <cell r="M185">
            <v>0</v>
          </cell>
          <cell r="N185">
            <v>0</v>
          </cell>
          <cell r="O185">
            <v>0</v>
          </cell>
          <cell r="P185">
            <v>0</v>
          </cell>
          <cell r="Q185" t="str">
            <v>Phục vụ công tác cấp GCN</v>
          </cell>
          <cell r="R185">
            <v>1.7275499999999999</v>
          </cell>
          <cell r="T185">
            <v>17275.5</v>
          </cell>
          <cell r="X185">
            <v>1</v>
          </cell>
        </row>
        <row r="186">
          <cell r="B186" t="str">
            <v>Nhà rông thôn 3(Phục vụ công tác cấp GCNQSD đất)</v>
          </cell>
          <cell r="C186" t="str">
            <v>DVH</v>
          </cell>
          <cell r="D186">
            <v>0.84443999999999997</v>
          </cell>
          <cell r="E186">
            <v>0.84443999999999997</v>
          </cell>
          <cell r="F186">
            <v>0</v>
          </cell>
          <cell r="G186" t="str">
            <v>DVH</v>
          </cell>
          <cell r="H186" t="str">
            <v>Thôn 3, xã Đăk Pne</v>
          </cell>
          <cell r="I186">
            <v>0</v>
          </cell>
          <cell r="J186">
            <v>0</v>
          </cell>
          <cell r="K186">
            <v>0</v>
          </cell>
          <cell r="L186">
            <v>0</v>
          </cell>
          <cell r="M186">
            <v>0</v>
          </cell>
          <cell r="N186">
            <v>0</v>
          </cell>
          <cell r="O186">
            <v>0</v>
          </cell>
          <cell r="P186">
            <v>0</v>
          </cell>
          <cell r="Q186" t="str">
            <v>Phục vụ công tác cấp GCN</v>
          </cell>
          <cell r="R186">
            <v>0.84443999999999997</v>
          </cell>
          <cell r="T186">
            <v>8444.4</v>
          </cell>
          <cell r="X186">
            <v>1</v>
          </cell>
        </row>
        <row r="187">
          <cell r="B187" t="str">
            <v>Nhà rông thôn 4(Phục vụ công tác cấp GCNQSD đất)</v>
          </cell>
          <cell r="C187" t="str">
            <v>DVH</v>
          </cell>
          <cell r="D187">
            <v>0.51183000000000001</v>
          </cell>
          <cell r="E187">
            <v>0.51183000000000001</v>
          </cell>
          <cell r="F187">
            <v>0</v>
          </cell>
          <cell r="G187" t="str">
            <v>DVH</v>
          </cell>
          <cell r="H187" t="str">
            <v>Thôn 4, xã Đăk Pne</v>
          </cell>
          <cell r="I187">
            <v>0</v>
          </cell>
          <cell r="J187">
            <v>0</v>
          </cell>
          <cell r="K187">
            <v>0</v>
          </cell>
          <cell r="L187">
            <v>0</v>
          </cell>
          <cell r="M187">
            <v>0</v>
          </cell>
          <cell r="N187">
            <v>0</v>
          </cell>
          <cell r="O187">
            <v>0</v>
          </cell>
          <cell r="P187">
            <v>0</v>
          </cell>
          <cell r="Q187" t="str">
            <v>Phục vụ công tác cấp GCN</v>
          </cell>
          <cell r="R187">
            <v>0.51183000000000001</v>
          </cell>
          <cell r="T187">
            <v>5118.3</v>
          </cell>
          <cell r="X187">
            <v>1</v>
          </cell>
        </row>
        <row r="188">
          <cell r="B188" t="str">
            <v>Nhà rông Thôn Đăk Jri
(Phục vụ công tác cấp GCNQSD đất)</v>
          </cell>
          <cell r="C188" t="str">
            <v>DSH</v>
          </cell>
          <cell r="D188">
            <v>0.23499</v>
          </cell>
          <cell r="E188">
            <v>0.23499</v>
          </cell>
          <cell r="F188">
            <v>0</v>
          </cell>
          <cell r="G188" t="str">
            <v>DSH</v>
          </cell>
          <cell r="H188" t="str">
            <v>Thôn Đăk Jri, xã Đăk Tờ Re</v>
          </cell>
          <cell r="I188">
            <v>0</v>
          </cell>
          <cell r="J188">
            <v>0</v>
          </cell>
          <cell r="K188">
            <v>0</v>
          </cell>
          <cell r="L188">
            <v>0</v>
          </cell>
          <cell r="M188">
            <v>0</v>
          </cell>
          <cell r="N188">
            <v>0</v>
          </cell>
          <cell r="O188">
            <v>0</v>
          </cell>
          <cell r="P188">
            <v>0</v>
          </cell>
          <cell r="Q188" t="str">
            <v>Phục vụ công tác cấp GCN</v>
          </cell>
          <cell r="R188">
            <v>0.23499</v>
          </cell>
          <cell r="T188">
            <v>2349.9</v>
          </cell>
          <cell r="X188">
            <v>1</v>
          </cell>
        </row>
        <row r="189">
          <cell r="B189" t="str">
            <v>Nhà rông Thôn Kon Ji Pen(Phục vụ công tác cấp GCNQSD đất)</v>
          </cell>
          <cell r="C189" t="str">
            <v>DSH</v>
          </cell>
          <cell r="D189">
            <v>3.5360000000000003E-2</v>
          </cell>
          <cell r="E189">
            <v>3.5360000000000003E-2</v>
          </cell>
          <cell r="F189">
            <v>0</v>
          </cell>
          <cell r="G189" t="str">
            <v>DSH</v>
          </cell>
          <cell r="H189" t="str">
            <v>Thôn Kon Ji Pen, xã Đăk Tờ Re</v>
          </cell>
          <cell r="I189">
            <v>0</v>
          </cell>
          <cell r="J189">
            <v>0</v>
          </cell>
          <cell r="K189">
            <v>0</v>
          </cell>
          <cell r="L189">
            <v>0</v>
          </cell>
          <cell r="M189">
            <v>0</v>
          </cell>
          <cell r="N189">
            <v>0</v>
          </cell>
          <cell r="O189">
            <v>0</v>
          </cell>
          <cell r="P189">
            <v>0</v>
          </cell>
          <cell r="Q189" t="str">
            <v>Phục vụ công tác cấp GCN</v>
          </cell>
          <cell r="R189">
            <v>3.5360000000000003E-2</v>
          </cell>
          <cell r="T189">
            <v>353.6</v>
          </cell>
          <cell r="X189">
            <v>1</v>
          </cell>
        </row>
        <row r="190">
          <cell r="B190" t="str">
            <v>Nhà rông Thôn Đăk Pơ Kông(Phục vụ công tác cấp GCNQSD đất)</v>
          </cell>
          <cell r="C190" t="str">
            <v>DSH</v>
          </cell>
          <cell r="D190">
            <v>0.21234</v>
          </cell>
          <cell r="E190">
            <v>0.21234</v>
          </cell>
          <cell r="F190">
            <v>0</v>
          </cell>
          <cell r="G190" t="str">
            <v>DSH</v>
          </cell>
          <cell r="H190" t="str">
            <v>Thôn Đăk Pơ Kông, xã Đăk Tờ Re</v>
          </cell>
          <cell r="I190">
            <v>0</v>
          </cell>
          <cell r="J190">
            <v>0</v>
          </cell>
          <cell r="K190">
            <v>0</v>
          </cell>
          <cell r="L190">
            <v>0</v>
          </cell>
          <cell r="M190">
            <v>0</v>
          </cell>
          <cell r="N190">
            <v>0</v>
          </cell>
          <cell r="O190">
            <v>0</v>
          </cell>
          <cell r="P190">
            <v>0</v>
          </cell>
          <cell r="Q190" t="str">
            <v>Phục vụ công tác cấp GCN</v>
          </cell>
          <cell r="R190">
            <v>0.21234</v>
          </cell>
          <cell r="T190">
            <v>2123.4</v>
          </cell>
          <cell r="X190">
            <v>1</v>
          </cell>
        </row>
        <row r="191">
          <cell r="B191" t="str">
            <v>Nhà văn hoá Thôn Đăk Pơ Kông(Phục vụ công tác cấp GCNQSD đất)</v>
          </cell>
          <cell r="C191" t="str">
            <v>DVH</v>
          </cell>
          <cell r="D191">
            <v>4.58E-2</v>
          </cell>
          <cell r="E191">
            <v>4.58E-2</v>
          </cell>
          <cell r="F191">
            <v>0</v>
          </cell>
          <cell r="G191" t="str">
            <v>DVH</v>
          </cell>
          <cell r="H191" t="str">
            <v>Thôn Đăk Pơ Kông, xã Đăk Tờ Re</v>
          </cell>
          <cell r="I191">
            <v>0</v>
          </cell>
          <cell r="J191">
            <v>0</v>
          </cell>
          <cell r="K191">
            <v>0</v>
          </cell>
          <cell r="L191">
            <v>0</v>
          </cell>
          <cell r="M191">
            <v>0</v>
          </cell>
          <cell r="N191">
            <v>0</v>
          </cell>
          <cell r="O191">
            <v>0</v>
          </cell>
          <cell r="P191">
            <v>0</v>
          </cell>
          <cell r="Q191" t="str">
            <v>Phục vụ công tác cấp GCN</v>
          </cell>
          <cell r="R191">
            <v>4.58E-2</v>
          </cell>
          <cell r="T191">
            <v>458</v>
          </cell>
          <cell r="X191">
            <v>1</v>
          </cell>
        </row>
        <row r="192">
          <cell r="B192" t="str">
            <v>Nhà rông Thôn Đăk Ơ Nglăng(Phục vụ công tác cấp GCNQSD đất)</v>
          </cell>
          <cell r="C192" t="str">
            <v>DSH</v>
          </cell>
          <cell r="D192">
            <v>0.13297</v>
          </cell>
          <cell r="E192">
            <v>0.13297</v>
          </cell>
          <cell r="F192">
            <v>0</v>
          </cell>
          <cell r="G192" t="str">
            <v>DSH</v>
          </cell>
          <cell r="H192" t="str">
            <v>Thôn Đăk Ơ Nglăng, xã Đăk Tờ Re</v>
          </cell>
          <cell r="I192">
            <v>0</v>
          </cell>
          <cell r="J192">
            <v>0</v>
          </cell>
          <cell r="K192">
            <v>0</v>
          </cell>
          <cell r="L192">
            <v>0</v>
          </cell>
          <cell r="M192">
            <v>0</v>
          </cell>
          <cell r="N192">
            <v>0</v>
          </cell>
          <cell r="O192">
            <v>0</v>
          </cell>
          <cell r="P192">
            <v>0</v>
          </cell>
          <cell r="Q192" t="str">
            <v>Phục vụ công tác cấp GCN</v>
          </cell>
          <cell r="R192">
            <v>0.13297</v>
          </cell>
          <cell r="T192">
            <v>1329.7</v>
          </cell>
          <cell r="X192">
            <v>1</v>
          </cell>
        </row>
        <row r="193">
          <cell r="B193" t="str">
            <v>Nhà rông Thôn Đăk Ơ Nglăng(Phục vụ công tác cấp GCNQSD đất)</v>
          </cell>
          <cell r="C193" t="str">
            <v>DSH</v>
          </cell>
          <cell r="D193">
            <v>5.5270000000000007E-2</v>
          </cell>
          <cell r="E193">
            <v>5.5270000000000007E-2</v>
          </cell>
          <cell r="F193">
            <v>0</v>
          </cell>
          <cell r="G193" t="str">
            <v>DSH</v>
          </cell>
          <cell r="H193" t="str">
            <v>Thôn Đăk Ơ Nglăng, xã Đăk Tờ Re</v>
          </cell>
          <cell r="I193">
            <v>0</v>
          </cell>
          <cell r="J193">
            <v>0</v>
          </cell>
          <cell r="K193">
            <v>0</v>
          </cell>
          <cell r="L193">
            <v>0</v>
          </cell>
          <cell r="M193">
            <v>0</v>
          </cell>
          <cell r="N193">
            <v>0</v>
          </cell>
          <cell r="O193">
            <v>0</v>
          </cell>
          <cell r="P193">
            <v>0</v>
          </cell>
          <cell r="Q193" t="str">
            <v>Phục vụ công tác cấp GCN</v>
          </cell>
          <cell r="R193">
            <v>5.5270000000000007E-2</v>
          </cell>
          <cell r="T193">
            <v>552.70000000000005</v>
          </cell>
          <cell r="X193">
            <v>1</v>
          </cell>
        </row>
        <row r="194">
          <cell r="B194" t="str">
            <v>Nhà rông Thôn Kon Sơm Luh(Phục vụ công tác cấp GCNQSD đất)</v>
          </cell>
          <cell r="C194" t="str">
            <v>DSH</v>
          </cell>
          <cell r="D194">
            <v>0.28131</v>
          </cell>
          <cell r="E194">
            <v>0.28131</v>
          </cell>
          <cell r="F194">
            <v>0</v>
          </cell>
          <cell r="G194" t="str">
            <v>DSH</v>
          </cell>
          <cell r="H194" t="str">
            <v>Thôn Kon Sơm Luh, xã Đăk Tờ Re</v>
          </cell>
          <cell r="I194">
            <v>0</v>
          </cell>
          <cell r="J194">
            <v>0</v>
          </cell>
          <cell r="K194">
            <v>0</v>
          </cell>
          <cell r="L194">
            <v>0</v>
          </cell>
          <cell r="M194">
            <v>0</v>
          </cell>
          <cell r="N194">
            <v>0</v>
          </cell>
          <cell r="O194">
            <v>0</v>
          </cell>
          <cell r="P194">
            <v>0</v>
          </cell>
          <cell r="Q194" t="str">
            <v>Phục vụ công tác cấp GCN</v>
          </cell>
          <cell r="R194">
            <v>0.28131</v>
          </cell>
          <cell r="T194">
            <v>2813.1</v>
          </cell>
          <cell r="X194">
            <v>1</v>
          </cell>
        </row>
        <row r="195">
          <cell r="B195" t="str">
            <v>Nhà rông Thôn Kon Dơ Xin(Phục vụ công tác cấp GCNQSD đất)</v>
          </cell>
          <cell r="C195" t="str">
            <v>DSH</v>
          </cell>
          <cell r="D195">
            <v>0.22430999999999998</v>
          </cell>
          <cell r="E195">
            <v>0.22430999999999998</v>
          </cell>
          <cell r="F195">
            <v>0</v>
          </cell>
          <cell r="G195" t="str">
            <v>DSH</v>
          </cell>
          <cell r="H195" t="str">
            <v>Thôn Kon Dơ Xin, xã Đăk Tờ Re</v>
          </cell>
          <cell r="I195">
            <v>0</v>
          </cell>
          <cell r="J195">
            <v>0</v>
          </cell>
          <cell r="K195">
            <v>0</v>
          </cell>
          <cell r="L195">
            <v>0</v>
          </cell>
          <cell r="M195">
            <v>0</v>
          </cell>
          <cell r="N195">
            <v>0</v>
          </cell>
          <cell r="O195">
            <v>0</v>
          </cell>
          <cell r="P195">
            <v>0</v>
          </cell>
          <cell r="Q195" t="str">
            <v>Phục vụ công tác cấp GCN</v>
          </cell>
          <cell r="R195">
            <v>0.22430999999999998</v>
          </cell>
          <cell r="T195">
            <v>2243.1</v>
          </cell>
          <cell r="X195">
            <v>1</v>
          </cell>
        </row>
        <row r="196">
          <cell r="B196" t="str">
            <v>Nhà rông Thôn Đăk Puih(Phục vụ công tác cấp GCNQSD đất)</v>
          </cell>
          <cell r="C196" t="str">
            <v>DSH</v>
          </cell>
          <cell r="D196">
            <v>0.26690000000000003</v>
          </cell>
          <cell r="E196">
            <v>0.26690000000000003</v>
          </cell>
          <cell r="F196">
            <v>0</v>
          </cell>
          <cell r="G196" t="str">
            <v>DSH</v>
          </cell>
          <cell r="H196" t="str">
            <v>Thôn Đăk Puih, xã Đăk Tờ Re</v>
          </cell>
          <cell r="I196">
            <v>0</v>
          </cell>
          <cell r="J196">
            <v>0</v>
          </cell>
          <cell r="K196">
            <v>0</v>
          </cell>
          <cell r="L196">
            <v>0</v>
          </cell>
          <cell r="M196">
            <v>0</v>
          </cell>
          <cell r="N196">
            <v>0</v>
          </cell>
          <cell r="O196">
            <v>0</v>
          </cell>
          <cell r="P196">
            <v>0</v>
          </cell>
          <cell r="Q196" t="str">
            <v>Phục vụ công tác cấp GCN</v>
          </cell>
          <cell r="R196">
            <v>0.26690000000000003</v>
          </cell>
          <cell r="T196">
            <v>2669</v>
          </cell>
          <cell r="X196">
            <v>1</v>
          </cell>
        </row>
        <row r="197">
          <cell r="B197" t="str">
            <v>Nhà rông Thôn Đăk Puih(Phục vụ công tác cấp GCNQSD đất)</v>
          </cell>
          <cell r="C197" t="str">
            <v>DSH</v>
          </cell>
          <cell r="D197">
            <v>0.10579000000000001</v>
          </cell>
          <cell r="E197">
            <v>0.10579000000000001</v>
          </cell>
          <cell r="F197">
            <v>0</v>
          </cell>
          <cell r="G197" t="str">
            <v>DSH</v>
          </cell>
          <cell r="H197" t="str">
            <v>Thôn Đăk Puih, xã Đăk Tờ Re</v>
          </cell>
          <cell r="I197">
            <v>0</v>
          </cell>
          <cell r="J197">
            <v>0</v>
          </cell>
          <cell r="K197">
            <v>0</v>
          </cell>
          <cell r="L197">
            <v>0</v>
          </cell>
          <cell r="M197">
            <v>0</v>
          </cell>
          <cell r="N197">
            <v>0</v>
          </cell>
          <cell r="O197">
            <v>0</v>
          </cell>
          <cell r="P197">
            <v>0</v>
          </cell>
          <cell r="Q197" t="str">
            <v>Phục vụ công tác cấp GCN</v>
          </cell>
          <cell r="R197">
            <v>0.10579000000000001</v>
          </cell>
          <cell r="T197">
            <v>1057.9000000000001</v>
          </cell>
          <cell r="X197">
            <v>1</v>
          </cell>
        </row>
        <row r="198">
          <cell r="B198" t="str">
            <v>Nhà văn hoá Thôn Tam Sơn(Phục vụ công tác cấp GCNQSD đất)</v>
          </cell>
          <cell r="C198" t="str">
            <v>DVH</v>
          </cell>
          <cell r="D198">
            <v>5.0860000000000002E-2</v>
          </cell>
          <cell r="E198">
            <v>5.0860000000000002E-2</v>
          </cell>
          <cell r="F198">
            <v>0</v>
          </cell>
          <cell r="G198" t="str">
            <v>DVH</v>
          </cell>
          <cell r="H198" t="str">
            <v>Thôn Tam Sơn, xã Đăk Tờ Re</v>
          </cell>
          <cell r="I198">
            <v>0</v>
          </cell>
          <cell r="J198">
            <v>0</v>
          </cell>
          <cell r="K198">
            <v>0</v>
          </cell>
          <cell r="L198">
            <v>0</v>
          </cell>
          <cell r="M198">
            <v>0</v>
          </cell>
          <cell r="N198">
            <v>0</v>
          </cell>
          <cell r="O198">
            <v>0</v>
          </cell>
          <cell r="P198">
            <v>0</v>
          </cell>
          <cell r="Q198" t="str">
            <v>Phục vụ công tác cấp GCN</v>
          </cell>
          <cell r="R198">
            <v>5.0860000000000002E-2</v>
          </cell>
          <cell r="T198">
            <v>508.6</v>
          </cell>
          <cell r="X198">
            <v>1</v>
          </cell>
        </row>
        <row r="199">
          <cell r="B199" t="str">
            <v>Nhà rông làng Kon Nhên, thôn 8(Phục vụ công tác cấp GCNQSD đất)</v>
          </cell>
          <cell r="C199" t="str">
            <v>DSH</v>
          </cell>
          <cell r="D199">
            <v>0.14157</v>
          </cell>
          <cell r="E199">
            <v>0.14157</v>
          </cell>
          <cell r="F199">
            <v>0</v>
          </cell>
          <cell r="G199" t="str">
            <v>DSH</v>
          </cell>
          <cell r="H199" t="str">
            <v>Thôn 8, xã Đăk Ruồng</v>
          </cell>
          <cell r="I199">
            <v>0</v>
          </cell>
          <cell r="J199">
            <v>0</v>
          </cell>
          <cell r="K199">
            <v>0</v>
          </cell>
          <cell r="L199">
            <v>0</v>
          </cell>
          <cell r="M199">
            <v>0</v>
          </cell>
          <cell r="N199">
            <v>0</v>
          </cell>
          <cell r="O199">
            <v>0</v>
          </cell>
          <cell r="P199">
            <v>0</v>
          </cell>
          <cell r="Q199" t="str">
            <v>Phục vụ công tác cấp GCN</v>
          </cell>
          <cell r="R199">
            <v>0.14157</v>
          </cell>
          <cell r="T199">
            <v>1415.7</v>
          </cell>
          <cell r="X199">
            <v>1</v>
          </cell>
        </row>
        <row r="200">
          <cell r="B200" t="str">
            <v>Nhà rông làng Kon SRệt(Phục vụ công tác cấp GCNQSD đất)</v>
          </cell>
          <cell r="C200" t="str">
            <v>DSH</v>
          </cell>
          <cell r="D200">
            <v>0.10664000000000001</v>
          </cell>
          <cell r="E200">
            <v>0.10664000000000001</v>
          </cell>
          <cell r="F200">
            <v>0</v>
          </cell>
          <cell r="G200" t="str">
            <v>DSH</v>
          </cell>
          <cell r="H200" t="str">
            <v>Thôn 9, xã Đăk Ruồng</v>
          </cell>
          <cell r="I200">
            <v>0</v>
          </cell>
          <cell r="J200">
            <v>0</v>
          </cell>
          <cell r="K200">
            <v>0</v>
          </cell>
          <cell r="L200">
            <v>0</v>
          </cell>
          <cell r="M200">
            <v>0</v>
          </cell>
          <cell r="N200">
            <v>0</v>
          </cell>
          <cell r="O200">
            <v>0</v>
          </cell>
          <cell r="P200">
            <v>0</v>
          </cell>
          <cell r="Q200" t="str">
            <v>Phục vụ công tác cấp GCN</v>
          </cell>
          <cell r="R200">
            <v>0.10664000000000001</v>
          </cell>
          <cell r="T200">
            <v>1066.4000000000001</v>
          </cell>
          <cell r="X200">
            <v>1</v>
          </cell>
        </row>
        <row r="201">
          <cell r="B201" t="str">
            <v>Nhà văn hóa thôn 9(Phục vụ công tác cấp GCNQSD đất)</v>
          </cell>
          <cell r="C201" t="str">
            <v>DVH</v>
          </cell>
          <cell r="D201">
            <v>3.2305000000000001</v>
          </cell>
          <cell r="E201">
            <v>3.2305000000000001</v>
          </cell>
          <cell r="F201">
            <v>0</v>
          </cell>
          <cell r="G201" t="str">
            <v>DVH</v>
          </cell>
          <cell r="H201" t="str">
            <v>Thôn 9, xã Đăk Ruồng</v>
          </cell>
          <cell r="I201">
            <v>0</v>
          </cell>
          <cell r="J201">
            <v>0</v>
          </cell>
          <cell r="K201">
            <v>0</v>
          </cell>
          <cell r="L201">
            <v>0</v>
          </cell>
          <cell r="M201">
            <v>0</v>
          </cell>
          <cell r="N201">
            <v>0</v>
          </cell>
          <cell r="O201">
            <v>0</v>
          </cell>
          <cell r="P201">
            <v>0</v>
          </cell>
          <cell r="Q201" t="str">
            <v>Phục vụ công tác cấp GCN</v>
          </cell>
          <cell r="R201">
            <v>3.2305000000000001</v>
          </cell>
          <cell r="T201">
            <v>32305</v>
          </cell>
          <cell r="X201">
            <v>1</v>
          </cell>
        </row>
        <row r="202">
          <cell r="B202" t="str">
            <v>Nhà rông thôn 10(Phục vụ công tác cấp GCNQSD đất)</v>
          </cell>
          <cell r="C202" t="str">
            <v>DSH</v>
          </cell>
          <cell r="D202">
            <v>0.11180999999999999</v>
          </cell>
          <cell r="E202">
            <v>0.11180999999999999</v>
          </cell>
          <cell r="F202">
            <v>0</v>
          </cell>
          <cell r="G202" t="str">
            <v>DSH</v>
          </cell>
          <cell r="H202" t="str">
            <v>Thôn 10, xã Đăk Ruồng</v>
          </cell>
          <cell r="I202">
            <v>0</v>
          </cell>
          <cell r="J202">
            <v>0</v>
          </cell>
          <cell r="K202">
            <v>0</v>
          </cell>
          <cell r="L202">
            <v>0</v>
          </cell>
          <cell r="M202">
            <v>0</v>
          </cell>
          <cell r="N202">
            <v>0</v>
          </cell>
          <cell r="O202">
            <v>0</v>
          </cell>
          <cell r="P202">
            <v>0</v>
          </cell>
          <cell r="Q202" t="str">
            <v>Phục vụ công tác cấp GCN</v>
          </cell>
          <cell r="R202">
            <v>0.11180999999999999</v>
          </cell>
          <cell r="T202">
            <v>1118.0999999999999</v>
          </cell>
          <cell r="X202">
            <v>1</v>
          </cell>
        </row>
        <row r="203">
          <cell r="B203" t="str">
            <v>Nhà rông làng Kon Tủh, thôn 11(Phục vụ công tác cấp GCNQSD đất)</v>
          </cell>
          <cell r="C203" t="str">
            <v>DSH</v>
          </cell>
          <cell r="D203">
            <v>0.10722000000000001</v>
          </cell>
          <cell r="E203">
            <v>0.10722000000000001</v>
          </cell>
          <cell r="F203">
            <v>0</v>
          </cell>
          <cell r="G203" t="str">
            <v>DSH</v>
          </cell>
          <cell r="H203" t="str">
            <v>Thôn 11, xã Đăk Ruồng</v>
          </cell>
          <cell r="I203">
            <v>0</v>
          </cell>
          <cell r="J203">
            <v>0</v>
          </cell>
          <cell r="K203">
            <v>0</v>
          </cell>
          <cell r="L203">
            <v>0</v>
          </cell>
          <cell r="M203">
            <v>0</v>
          </cell>
          <cell r="N203">
            <v>0</v>
          </cell>
          <cell r="O203">
            <v>0</v>
          </cell>
          <cell r="P203">
            <v>0</v>
          </cell>
          <cell r="Q203" t="str">
            <v>Phục vụ công tác cấp GCN</v>
          </cell>
          <cell r="R203">
            <v>0.10722000000000001</v>
          </cell>
          <cell r="T203">
            <v>1072.2</v>
          </cell>
          <cell r="X203">
            <v>1</v>
          </cell>
        </row>
        <row r="204">
          <cell r="B204" t="str">
            <v>Nhà rông làng Kon Bđẻh, thôn 11(Phục vụ công tác cấp GCNQSD đất)</v>
          </cell>
          <cell r="C204" t="str">
            <v>DSH</v>
          </cell>
          <cell r="D204">
            <v>5.1049999999999998E-2</v>
          </cell>
          <cell r="E204">
            <v>5.1049999999999998E-2</v>
          </cell>
          <cell r="F204">
            <v>0</v>
          </cell>
          <cell r="G204" t="str">
            <v>DSH</v>
          </cell>
          <cell r="H204" t="str">
            <v>Thôn 11, xã Đăk Ruồng</v>
          </cell>
          <cell r="I204">
            <v>0</v>
          </cell>
          <cell r="J204">
            <v>0</v>
          </cell>
          <cell r="K204">
            <v>0</v>
          </cell>
          <cell r="L204">
            <v>0</v>
          </cell>
          <cell r="M204">
            <v>0</v>
          </cell>
          <cell r="N204">
            <v>0</v>
          </cell>
          <cell r="O204">
            <v>0</v>
          </cell>
          <cell r="P204">
            <v>0</v>
          </cell>
          <cell r="Q204" t="str">
            <v>Phục vụ công tác cấp GCN</v>
          </cell>
          <cell r="R204">
            <v>5.1049999999999998E-2</v>
          </cell>
          <cell r="T204">
            <v>510.5</v>
          </cell>
          <cell r="X204">
            <v>1</v>
          </cell>
        </row>
        <row r="205">
          <cell r="B205" t="str">
            <v>Nhà rông làng Kon SLạc 1, thôn 12(Phục vụ công tác cấp GCNQSD đất)</v>
          </cell>
          <cell r="C205" t="str">
            <v>DSH</v>
          </cell>
          <cell r="D205">
            <v>9.2050000000000007E-2</v>
          </cell>
          <cell r="E205">
            <v>9.2050000000000007E-2</v>
          </cell>
          <cell r="F205">
            <v>0</v>
          </cell>
          <cell r="G205" t="str">
            <v>DSH</v>
          </cell>
          <cell r="H205" t="str">
            <v>Thôn 12, xã Đăk Ruồng</v>
          </cell>
          <cell r="I205">
            <v>0</v>
          </cell>
          <cell r="J205">
            <v>0</v>
          </cell>
          <cell r="K205">
            <v>0</v>
          </cell>
          <cell r="L205">
            <v>0</v>
          </cell>
          <cell r="M205">
            <v>0</v>
          </cell>
          <cell r="N205">
            <v>0</v>
          </cell>
          <cell r="O205">
            <v>0</v>
          </cell>
          <cell r="P205">
            <v>0</v>
          </cell>
          <cell r="Q205" t="str">
            <v>Phục vụ công tác cấp GCN</v>
          </cell>
          <cell r="R205">
            <v>9.2050000000000007E-2</v>
          </cell>
          <cell r="T205">
            <v>920.5</v>
          </cell>
          <cell r="X205">
            <v>1</v>
          </cell>
        </row>
        <row r="206">
          <cell r="B206" t="str">
            <v>Nhà rông làng Kon SLạc 2, thôn 12(Phục vụ công tác cấp GCNQSD đất)</v>
          </cell>
          <cell r="C206" t="str">
            <v>DSH</v>
          </cell>
          <cell r="D206">
            <v>4.607E-2</v>
          </cell>
          <cell r="E206">
            <v>4.607E-2</v>
          </cell>
          <cell r="F206">
            <v>0</v>
          </cell>
          <cell r="G206" t="str">
            <v>DSH</v>
          </cell>
          <cell r="H206" t="str">
            <v>Thôn 12, xã Đăk Ruồng</v>
          </cell>
          <cell r="I206">
            <v>0</v>
          </cell>
          <cell r="J206">
            <v>0</v>
          </cell>
          <cell r="K206">
            <v>0</v>
          </cell>
          <cell r="L206">
            <v>0</v>
          </cell>
          <cell r="M206">
            <v>0</v>
          </cell>
          <cell r="N206">
            <v>0</v>
          </cell>
          <cell r="O206">
            <v>0</v>
          </cell>
          <cell r="P206">
            <v>0</v>
          </cell>
          <cell r="Q206" t="str">
            <v>Phục vụ công tác cấp GCN</v>
          </cell>
          <cell r="R206">
            <v>4.607E-2</v>
          </cell>
          <cell r="T206">
            <v>460.7</v>
          </cell>
          <cell r="X206">
            <v>1</v>
          </cell>
        </row>
        <row r="207">
          <cell r="B207" t="str">
            <v>Nhà rông làng Kon SMôn, thôn 12(Phục vụ công tác cấp GCNQSD đất)</v>
          </cell>
          <cell r="C207" t="str">
            <v>DSH</v>
          </cell>
          <cell r="D207">
            <v>6.9970000000000004E-2</v>
          </cell>
          <cell r="E207">
            <v>6.9970000000000004E-2</v>
          </cell>
          <cell r="F207">
            <v>0</v>
          </cell>
          <cell r="G207" t="str">
            <v>DSH</v>
          </cell>
          <cell r="H207" t="str">
            <v>Thôn 12, xã Đăk Ruồng</v>
          </cell>
          <cell r="I207">
            <v>0</v>
          </cell>
          <cell r="J207">
            <v>0</v>
          </cell>
          <cell r="K207">
            <v>0</v>
          </cell>
          <cell r="L207">
            <v>0</v>
          </cell>
          <cell r="M207">
            <v>0</v>
          </cell>
          <cell r="N207">
            <v>0</v>
          </cell>
          <cell r="O207">
            <v>0</v>
          </cell>
          <cell r="P207">
            <v>0</v>
          </cell>
          <cell r="Q207" t="str">
            <v>Phục vụ công tác cấp GCN</v>
          </cell>
          <cell r="R207">
            <v>6.9970000000000004E-2</v>
          </cell>
          <cell r="T207">
            <v>699.7</v>
          </cell>
          <cell r="X207">
            <v>1</v>
          </cell>
        </row>
        <row r="208">
          <cell r="B208" t="str">
            <v>Nhà văn hóa thôn 13(Phục vụ công tác cấp GCNQSD đất)</v>
          </cell>
          <cell r="C208" t="str">
            <v>DVH</v>
          </cell>
          <cell r="D208">
            <v>7.5170000000000001E-2</v>
          </cell>
          <cell r="E208">
            <v>7.5170000000000001E-2</v>
          </cell>
          <cell r="F208">
            <v>0</v>
          </cell>
          <cell r="G208" t="str">
            <v>DVH</v>
          </cell>
          <cell r="H208" t="str">
            <v>Thôn 13, xã Đăk Ruồng</v>
          </cell>
          <cell r="I208">
            <v>0</v>
          </cell>
          <cell r="J208">
            <v>0</v>
          </cell>
          <cell r="K208">
            <v>0</v>
          </cell>
          <cell r="L208">
            <v>0</v>
          </cell>
          <cell r="M208">
            <v>0</v>
          </cell>
          <cell r="N208">
            <v>0</v>
          </cell>
          <cell r="O208">
            <v>0</v>
          </cell>
          <cell r="P208">
            <v>0</v>
          </cell>
          <cell r="Q208" t="str">
            <v>Phục vụ công tác cấp GCN</v>
          </cell>
          <cell r="R208">
            <v>7.5170000000000001E-2</v>
          </cell>
          <cell r="T208">
            <v>751.7</v>
          </cell>
          <cell r="X208">
            <v>1</v>
          </cell>
        </row>
        <row r="209">
          <cell r="B209" t="str">
            <v>Nhà văn hóa thôn 14(Phục vụ công tác cấp GCNQSD đất)</v>
          </cell>
          <cell r="C209" t="str">
            <v>DVH</v>
          </cell>
          <cell r="D209">
            <v>0.12362000000000001</v>
          </cell>
          <cell r="E209">
            <v>0.12362000000000001</v>
          </cell>
          <cell r="F209">
            <v>0</v>
          </cell>
          <cell r="G209" t="str">
            <v>DVH</v>
          </cell>
          <cell r="H209" t="str">
            <v>Thôn 14, xã Đăk Ruồng</v>
          </cell>
          <cell r="I209">
            <v>0</v>
          </cell>
          <cell r="J209">
            <v>0</v>
          </cell>
          <cell r="K209">
            <v>0</v>
          </cell>
          <cell r="L209">
            <v>0</v>
          </cell>
          <cell r="M209">
            <v>0</v>
          </cell>
          <cell r="N209">
            <v>0</v>
          </cell>
          <cell r="O209">
            <v>0</v>
          </cell>
          <cell r="P209">
            <v>0</v>
          </cell>
          <cell r="Q209" t="str">
            <v>Phục vụ công tác cấp GCN</v>
          </cell>
          <cell r="R209">
            <v>0.12362000000000001</v>
          </cell>
          <cell r="T209">
            <v>1236.2</v>
          </cell>
          <cell r="X209">
            <v>1</v>
          </cell>
        </row>
        <row r="210">
          <cell r="B210" t="str">
            <v>Nhà rông thôn 5(Phục vụ công tác cấp GCNQSD đất)</v>
          </cell>
          <cell r="C210" t="str">
            <v>DSH</v>
          </cell>
          <cell r="D210">
            <v>9.9500000000000005E-2</v>
          </cell>
          <cell r="E210">
            <v>9.9500000000000005E-2</v>
          </cell>
          <cell r="F210">
            <v>0</v>
          </cell>
          <cell r="G210" t="str">
            <v>DSH</v>
          </cell>
          <cell r="H210" t="str">
            <v>Thôn 5, thị trấn Đăk Rve</v>
          </cell>
          <cell r="I210">
            <v>0</v>
          </cell>
          <cell r="J210">
            <v>0</v>
          </cell>
          <cell r="K210">
            <v>0</v>
          </cell>
          <cell r="L210">
            <v>0</v>
          </cell>
          <cell r="M210">
            <v>0</v>
          </cell>
          <cell r="N210">
            <v>0</v>
          </cell>
          <cell r="O210">
            <v>0</v>
          </cell>
          <cell r="P210">
            <v>0</v>
          </cell>
          <cell r="Q210" t="str">
            <v>Phục vụ công tác cấp GCN</v>
          </cell>
          <cell r="R210">
            <v>9.9500000000000005E-2</v>
          </cell>
          <cell r="T210">
            <v>995</v>
          </cell>
          <cell r="X210">
            <v>1</v>
          </cell>
        </row>
        <row r="211">
          <cell r="B211" t="str">
            <v>Nhà Rông thôn 7(Phục vụ công tác cấp GCNQSD đất)</v>
          </cell>
          <cell r="C211" t="str">
            <v>DSH</v>
          </cell>
          <cell r="D211">
            <v>5.0700000000000002E-2</v>
          </cell>
          <cell r="E211">
            <v>5.0700000000000002E-2</v>
          </cell>
          <cell r="F211">
            <v>0</v>
          </cell>
          <cell r="G211" t="str">
            <v>DSH</v>
          </cell>
          <cell r="H211" t="str">
            <v>Thôn 7, thị trấn Đăk Rve</v>
          </cell>
          <cell r="I211">
            <v>0</v>
          </cell>
          <cell r="J211">
            <v>0</v>
          </cell>
          <cell r="K211">
            <v>0</v>
          </cell>
          <cell r="L211">
            <v>0</v>
          </cell>
          <cell r="M211">
            <v>0</v>
          </cell>
          <cell r="N211">
            <v>0</v>
          </cell>
          <cell r="O211">
            <v>0</v>
          </cell>
          <cell r="P211">
            <v>0</v>
          </cell>
          <cell r="Q211" t="str">
            <v>Phục vụ công tác cấp GCN</v>
          </cell>
          <cell r="R211">
            <v>5.0700000000000002E-2</v>
          </cell>
          <cell r="T211">
            <v>507</v>
          </cell>
          <cell r="X211">
            <v>1</v>
          </cell>
        </row>
        <row r="212">
          <cell r="B212" t="str">
            <v>Nhà văn hóa thôn 3(Phục vụ công tác cấp GCNQSD đất)</v>
          </cell>
          <cell r="C212" t="str">
            <v>DVH</v>
          </cell>
          <cell r="D212">
            <v>0.50680000000000003</v>
          </cell>
          <cell r="E212">
            <v>0.50680000000000003</v>
          </cell>
          <cell r="F212">
            <v>0</v>
          </cell>
          <cell r="G212" t="str">
            <v>DVH</v>
          </cell>
          <cell r="H212" t="str">
            <v>Thôn 3, thị trấn Đăk Rve</v>
          </cell>
          <cell r="I212">
            <v>0</v>
          </cell>
          <cell r="J212">
            <v>0</v>
          </cell>
          <cell r="K212">
            <v>0</v>
          </cell>
          <cell r="L212">
            <v>0</v>
          </cell>
          <cell r="M212">
            <v>0</v>
          </cell>
          <cell r="N212">
            <v>0</v>
          </cell>
          <cell r="O212">
            <v>0</v>
          </cell>
          <cell r="P212">
            <v>0</v>
          </cell>
          <cell r="Q212" t="str">
            <v>Phục vụ công tác cấp GCN</v>
          </cell>
          <cell r="R212">
            <v>0.50680000000000003</v>
          </cell>
          <cell r="T212">
            <v>5068</v>
          </cell>
          <cell r="X212">
            <v>1</v>
          </cell>
        </row>
        <row r="213">
          <cell r="B213" t="str">
            <v>Nhà văn hóa thị trấn Đăk Rve(Phục vụ công tác cấp GCNQSD đất)</v>
          </cell>
          <cell r="C213" t="str">
            <v>DVH</v>
          </cell>
          <cell r="D213">
            <v>0.29820000000000002</v>
          </cell>
          <cell r="E213">
            <v>0.29820000000000002</v>
          </cell>
          <cell r="F213">
            <v>0</v>
          </cell>
          <cell r="G213" t="str">
            <v>DVH</v>
          </cell>
          <cell r="H213" t="str">
            <v>Thôn 2, thị trấn Đăk Rve</v>
          </cell>
          <cell r="I213">
            <v>0</v>
          </cell>
          <cell r="J213">
            <v>0</v>
          </cell>
          <cell r="K213">
            <v>0</v>
          </cell>
          <cell r="L213">
            <v>0</v>
          </cell>
          <cell r="M213">
            <v>0</v>
          </cell>
          <cell r="N213">
            <v>0</v>
          </cell>
          <cell r="O213">
            <v>0</v>
          </cell>
          <cell r="P213">
            <v>0</v>
          </cell>
          <cell r="Q213" t="str">
            <v>Phục vụ công tác cấp GCN</v>
          </cell>
          <cell r="R213">
            <v>0.29820000000000002</v>
          </cell>
          <cell r="T213">
            <v>2982</v>
          </cell>
          <cell r="X213">
            <v>1</v>
          </cell>
        </row>
        <row r="214">
          <cell r="B214" t="str">
            <v>Công trình cấp nước sinh hoạt thị trấn Kon Rẫy(Phục vụ công tác cấp GCNQSD đất)</v>
          </cell>
          <cell r="C214" t="str">
            <v>DTL</v>
          </cell>
          <cell r="D214">
            <v>2.1282299999999998</v>
          </cell>
          <cell r="E214">
            <v>2.1282299999999998</v>
          </cell>
          <cell r="F214">
            <v>0</v>
          </cell>
          <cell r="G214" t="str">
            <v>DTL</v>
          </cell>
          <cell r="H214" t="str">
            <v>Thôn 2, xã Tân Lập</v>
          </cell>
          <cell r="I214">
            <v>0</v>
          </cell>
          <cell r="J214">
            <v>0</v>
          </cell>
          <cell r="K214">
            <v>0</v>
          </cell>
          <cell r="L214">
            <v>0</v>
          </cell>
          <cell r="M214">
            <v>0</v>
          </cell>
          <cell r="N214">
            <v>0</v>
          </cell>
          <cell r="O214">
            <v>0</v>
          </cell>
          <cell r="P214">
            <v>0</v>
          </cell>
          <cell r="Q214" t="str">
            <v>Phục vụ công tác cấp GCN</v>
          </cell>
          <cell r="R214">
            <v>2.1282299999999998</v>
          </cell>
          <cell r="T214">
            <v>21282.3</v>
          </cell>
          <cell r="X214">
            <v>1</v>
          </cell>
        </row>
        <row r="215">
          <cell r="B215" t="str">
            <v>Trụ sở Huyện đoàn(Phục vụ công tác cấp GCNQSD đất)</v>
          </cell>
          <cell r="C215" t="str">
            <v>TSC</v>
          </cell>
          <cell r="D215">
            <v>0.12</v>
          </cell>
          <cell r="E215">
            <v>0.12</v>
          </cell>
          <cell r="F215">
            <v>0</v>
          </cell>
          <cell r="G215" t="str">
            <v>TSC</v>
          </cell>
          <cell r="H215" t="str">
            <v>Thôn 2, thị trấn Đăk Rve</v>
          </cell>
          <cell r="I215">
            <v>0</v>
          </cell>
          <cell r="J215">
            <v>0</v>
          </cell>
          <cell r="K215">
            <v>0</v>
          </cell>
          <cell r="L215">
            <v>0</v>
          </cell>
          <cell r="M215">
            <v>0</v>
          </cell>
          <cell r="N215">
            <v>0</v>
          </cell>
          <cell r="O215">
            <v>0</v>
          </cell>
          <cell r="P215">
            <v>0</v>
          </cell>
          <cell r="Q215" t="str">
            <v>Phục vụ công tác cấp GCN</v>
          </cell>
          <cell r="R215">
            <v>0.12</v>
          </cell>
          <cell r="T215">
            <v>1200</v>
          </cell>
          <cell r="X215">
            <v>1</v>
          </cell>
        </row>
        <row r="216">
          <cell r="B216" t="str">
            <v>Huyện đoàn Kon Rẫy (khu vui chơi trẻ em)(Phục vụ công tác cấp GCNQSD đất)</v>
          </cell>
          <cell r="C216" t="str">
            <v>TSC</v>
          </cell>
          <cell r="D216">
            <v>1</v>
          </cell>
          <cell r="E216">
            <v>1</v>
          </cell>
          <cell r="F216">
            <v>0</v>
          </cell>
          <cell r="G216" t="str">
            <v>TSC</v>
          </cell>
          <cell r="H216" t="str">
            <v>Thôn 2, thị trấn Đăk Rve</v>
          </cell>
          <cell r="I216">
            <v>0</v>
          </cell>
          <cell r="J216">
            <v>0</v>
          </cell>
          <cell r="K216">
            <v>0</v>
          </cell>
          <cell r="L216">
            <v>0</v>
          </cell>
          <cell r="M216">
            <v>0</v>
          </cell>
          <cell r="N216">
            <v>0</v>
          </cell>
          <cell r="O216">
            <v>0</v>
          </cell>
          <cell r="P216">
            <v>0</v>
          </cell>
          <cell r="Q216" t="str">
            <v>Phục vụ công tác cấp GCN</v>
          </cell>
          <cell r="R216">
            <v>1</v>
          </cell>
          <cell r="T216">
            <v>10000</v>
          </cell>
          <cell r="X216">
            <v>1</v>
          </cell>
        </row>
        <row r="217">
          <cell r="B217" t="str">
            <v>Trụ sở Phòng Giáo dục và Đào tạo (nhà làm việc chính, bếp, công vụ)(Phục vụ công tác cấp GCNQSD đất)</v>
          </cell>
          <cell r="C217" t="str">
            <v>TSC</v>
          </cell>
          <cell r="D217">
            <v>8.3040000000000003E-2</v>
          </cell>
          <cell r="E217">
            <v>8.3040000000000003E-2</v>
          </cell>
          <cell r="F217">
            <v>0</v>
          </cell>
          <cell r="G217" t="str">
            <v>TSC</v>
          </cell>
          <cell r="H217" t="str">
            <v>Thôn 2, thị trấn Đăk Rve</v>
          </cell>
          <cell r="I217">
            <v>0</v>
          </cell>
          <cell r="J217">
            <v>0</v>
          </cell>
          <cell r="K217">
            <v>0</v>
          </cell>
          <cell r="L217">
            <v>0</v>
          </cell>
          <cell r="M217">
            <v>0</v>
          </cell>
          <cell r="N217">
            <v>0</v>
          </cell>
          <cell r="O217">
            <v>0</v>
          </cell>
          <cell r="P217">
            <v>0</v>
          </cell>
          <cell r="Q217" t="str">
            <v>Phục vụ công tác cấp GCN</v>
          </cell>
          <cell r="R217">
            <v>8.3040000000000003E-2</v>
          </cell>
          <cell r="T217">
            <v>830.4</v>
          </cell>
          <cell r="X217">
            <v>1</v>
          </cell>
        </row>
        <row r="218">
          <cell r="B218" t="str">
            <v>Trụ sở Phòng Giáo dục và Đào tạo (Hội trường nhà văn hoá)(Phục vụ công tác cấp GCNQSD đất)</v>
          </cell>
          <cell r="C218" t="str">
            <v>TSC</v>
          </cell>
          <cell r="D218">
            <v>0.28311999999999998</v>
          </cell>
          <cell r="E218">
            <v>0.28311999999999998</v>
          </cell>
          <cell r="F218">
            <v>0</v>
          </cell>
          <cell r="G218" t="str">
            <v>TSC</v>
          </cell>
          <cell r="H218" t="str">
            <v>Thôn 2, thị trấn Đăk Rve</v>
          </cell>
          <cell r="I218">
            <v>0</v>
          </cell>
          <cell r="J218">
            <v>0</v>
          </cell>
          <cell r="K218">
            <v>0</v>
          </cell>
          <cell r="L218">
            <v>0</v>
          </cell>
          <cell r="M218">
            <v>0</v>
          </cell>
          <cell r="N218">
            <v>0</v>
          </cell>
          <cell r="O218">
            <v>0</v>
          </cell>
          <cell r="P218">
            <v>0</v>
          </cell>
          <cell r="Q218" t="str">
            <v>Phục vụ công tác cấp GCN</v>
          </cell>
          <cell r="R218">
            <v>0.28311999999999998</v>
          </cell>
          <cell r="T218">
            <v>2831.2</v>
          </cell>
          <cell r="X218">
            <v>1</v>
          </cell>
        </row>
        <row r="219">
          <cell r="B219" t="str">
            <v>Trụ sở Phòng VH-TT (nhà làm việc chính 1 tầng, nhà bếp)(Phục vụ công tác cấp GCNQSD đất)</v>
          </cell>
          <cell r="C219" t="str">
            <v>TSC</v>
          </cell>
          <cell r="D219">
            <v>1.1069999999999999E-4</v>
          </cell>
          <cell r="E219">
            <v>1.1069999999999999E-4</v>
          </cell>
          <cell r="F219">
            <v>0</v>
          </cell>
          <cell r="G219" t="str">
            <v>TSC</v>
          </cell>
          <cell r="H219" t="str">
            <v>Thôn 2, thị trấn Đăk Rve</v>
          </cell>
          <cell r="I219">
            <v>0</v>
          </cell>
          <cell r="J219">
            <v>0</v>
          </cell>
          <cell r="K219">
            <v>0</v>
          </cell>
          <cell r="L219">
            <v>0</v>
          </cell>
          <cell r="M219">
            <v>0</v>
          </cell>
          <cell r="N219">
            <v>0</v>
          </cell>
          <cell r="O219">
            <v>0</v>
          </cell>
          <cell r="P219">
            <v>0</v>
          </cell>
          <cell r="Q219" t="str">
            <v>Phục vụ công tác cấp GCN</v>
          </cell>
          <cell r="R219">
            <v>1.1069999999999999E-4</v>
          </cell>
          <cell r="T219">
            <v>1.107</v>
          </cell>
          <cell r="X219">
            <v>1</v>
          </cell>
        </row>
        <row r="220">
          <cell r="B220" t="str">
            <v>Văn phòng HĐND-UBND huyện(Phục vụ công tác cấp GCNQSD đất)</v>
          </cell>
          <cell r="C220" t="str">
            <v>TSC</v>
          </cell>
          <cell r="D220">
            <v>1.1926000000000001</v>
          </cell>
          <cell r="E220">
            <v>1.1926000000000001</v>
          </cell>
          <cell r="F220">
            <v>0</v>
          </cell>
          <cell r="G220" t="str">
            <v>TSC</v>
          </cell>
          <cell r="H220" t="str">
            <v>Thôn 1, xã Tân Lập</v>
          </cell>
          <cell r="I220">
            <v>0</v>
          </cell>
          <cell r="J220">
            <v>0</v>
          </cell>
          <cell r="K220">
            <v>0</v>
          </cell>
          <cell r="L220">
            <v>0</v>
          </cell>
          <cell r="M220">
            <v>0</v>
          </cell>
          <cell r="N220">
            <v>0</v>
          </cell>
          <cell r="O220">
            <v>0</v>
          </cell>
          <cell r="P220">
            <v>0</v>
          </cell>
          <cell r="Q220" t="str">
            <v>Phục vụ công tác cấp GCN</v>
          </cell>
          <cell r="R220">
            <v>1.1926000000000001</v>
          </cell>
          <cell r="T220">
            <v>11926</v>
          </cell>
          <cell r="X220">
            <v>1</v>
          </cell>
        </row>
        <row r="221">
          <cell r="B221" t="str">
            <v>Đài truyền thanh - Truyền hình(Phục vụ công tác cấp GCNQSD đất)</v>
          </cell>
          <cell r="C221" t="str">
            <v>TSC</v>
          </cell>
          <cell r="D221">
            <v>0.31670999999999999</v>
          </cell>
          <cell r="E221">
            <v>0.31670999999999999</v>
          </cell>
          <cell r="F221">
            <v>0</v>
          </cell>
          <cell r="G221" t="str">
            <v>TSC</v>
          </cell>
          <cell r="H221" t="str">
            <v>Thôn 4, xã Tân Lập</v>
          </cell>
          <cell r="I221">
            <v>0</v>
          </cell>
          <cell r="J221">
            <v>0</v>
          </cell>
          <cell r="K221">
            <v>0</v>
          </cell>
          <cell r="L221">
            <v>0</v>
          </cell>
          <cell r="M221">
            <v>0</v>
          </cell>
          <cell r="N221">
            <v>0</v>
          </cell>
          <cell r="O221">
            <v>0</v>
          </cell>
          <cell r="P221">
            <v>0</v>
          </cell>
          <cell r="Q221" t="str">
            <v>Phục vụ công tác cấp GCN</v>
          </cell>
          <cell r="R221">
            <v>0.31670999999999999</v>
          </cell>
          <cell r="T221">
            <v>3167.1</v>
          </cell>
          <cell r="X221">
            <v>1</v>
          </cell>
        </row>
        <row r="222">
          <cell r="B222" t="str">
            <v>UBND thị trấn Đăk Rve(Phục vụ công tác cấp GCNQSD đất)</v>
          </cell>
          <cell r="C222" t="str">
            <v>TSC</v>
          </cell>
          <cell r="D222">
            <v>0.67871000000000004</v>
          </cell>
          <cell r="E222">
            <v>0.67871000000000004</v>
          </cell>
          <cell r="F222">
            <v>0</v>
          </cell>
          <cell r="G222" t="str">
            <v>TSC</v>
          </cell>
          <cell r="H222" t="str">
            <v>Thôn 2, thị trấn Đăk Rve</v>
          </cell>
          <cell r="I222">
            <v>0</v>
          </cell>
          <cell r="J222">
            <v>0</v>
          </cell>
          <cell r="K222">
            <v>0</v>
          </cell>
          <cell r="L222">
            <v>0</v>
          </cell>
          <cell r="M222">
            <v>0</v>
          </cell>
          <cell r="N222">
            <v>0</v>
          </cell>
          <cell r="O222">
            <v>0</v>
          </cell>
          <cell r="P222">
            <v>0</v>
          </cell>
          <cell r="Q222" t="str">
            <v>Phục vụ công tác cấp GCN</v>
          </cell>
          <cell r="R222">
            <v>0.67871000000000004</v>
          </cell>
          <cell r="T222">
            <v>6787.1</v>
          </cell>
          <cell r="X222">
            <v>1</v>
          </cell>
        </row>
        <row r="223">
          <cell r="B223" t="str">
            <v>UBND xã Đăk Kôi(Phục vụ công tác cấp GCNQSD đất)</v>
          </cell>
          <cell r="C223" t="str">
            <v>TSC</v>
          </cell>
          <cell r="D223">
            <v>0.26108999999999999</v>
          </cell>
          <cell r="E223">
            <v>0.26108999999999999</v>
          </cell>
          <cell r="F223">
            <v>0</v>
          </cell>
          <cell r="G223" t="str">
            <v>TSC</v>
          </cell>
          <cell r="H223" t="str">
            <v>Thôn 4, xã Đăk Kôi</v>
          </cell>
          <cell r="I223">
            <v>0</v>
          </cell>
          <cell r="J223">
            <v>0</v>
          </cell>
          <cell r="K223">
            <v>0</v>
          </cell>
          <cell r="L223">
            <v>0</v>
          </cell>
          <cell r="M223">
            <v>0</v>
          </cell>
          <cell r="N223">
            <v>0</v>
          </cell>
          <cell r="O223">
            <v>0</v>
          </cell>
          <cell r="P223">
            <v>0</v>
          </cell>
          <cell r="Q223" t="str">
            <v>Phục vụ công tác cấp GCN</v>
          </cell>
          <cell r="R223">
            <v>0.26108999999999999</v>
          </cell>
          <cell r="T223">
            <v>2610.9</v>
          </cell>
          <cell r="X223">
            <v>1</v>
          </cell>
        </row>
        <row r="224">
          <cell r="B224" t="str">
            <v>UBND xã Tân Lập(Phục vụ công tác cấp GCNQSD đất)</v>
          </cell>
          <cell r="C224" t="str">
            <v>TSC</v>
          </cell>
          <cell r="D224">
            <v>0.48571999999999999</v>
          </cell>
          <cell r="E224">
            <v>0.48571999999999999</v>
          </cell>
          <cell r="F224">
            <v>0</v>
          </cell>
          <cell r="G224" t="str">
            <v>TSC</v>
          </cell>
          <cell r="H224" t="str">
            <v>Thôn 1, xã Tân Lập</v>
          </cell>
          <cell r="I224">
            <v>0</v>
          </cell>
          <cell r="J224">
            <v>0</v>
          </cell>
          <cell r="K224">
            <v>0</v>
          </cell>
          <cell r="L224">
            <v>0</v>
          </cell>
          <cell r="M224">
            <v>0</v>
          </cell>
          <cell r="N224">
            <v>0</v>
          </cell>
          <cell r="O224">
            <v>0</v>
          </cell>
          <cell r="P224">
            <v>0</v>
          </cell>
          <cell r="Q224" t="str">
            <v>Phục vụ công tác cấp GCN</v>
          </cell>
          <cell r="R224">
            <v>0.48571999999999999</v>
          </cell>
          <cell r="T224">
            <v>4857.2</v>
          </cell>
          <cell r="X224">
            <v>1</v>
          </cell>
        </row>
        <row r="225">
          <cell r="B225" t="str">
            <v>Trụ sở Trung tâm giáo dục NN-TX(Phục vụ công tác cấp GCNQSD đất)</v>
          </cell>
          <cell r="C225" t="str">
            <v>TSC</v>
          </cell>
          <cell r="D225">
            <v>2.5451999999999999</v>
          </cell>
          <cell r="E225">
            <v>2.5451999999999999</v>
          </cell>
          <cell r="F225">
            <v>0</v>
          </cell>
          <cell r="G225" t="str">
            <v>TSC</v>
          </cell>
          <cell r="H225" t="str">
            <v>Thôn 8, xã Đăk Ruồng</v>
          </cell>
          <cell r="I225">
            <v>0</v>
          </cell>
          <cell r="J225">
            <v>0</v>
          </cell>
          <cell r="K225">
            <v>0</v>
          </cell>
          <cell r="L225">
            <v>0</v>
          </cell>
          <cell r="M225">
            <v>0</v>
          </cell>
          <cell r="N225">
            <v>0</v>
          </cell>
          <cell r="O225">
            <v>0</v>
          </cell>
          <cell r="P225">
            <v>0</v>
          </cell>
          <cell r="Q225" t="str">
            <v>Phục vụ công tác cấp GCN</v>
          </cell>
          <cell r="R225">
            <v>2.5451999999999999</v>
          </cell>
          <cell r="T225">
            <v>25452</v>
          </cell>
          <cell r="X225">
            <v>1</v>
          </cell>
        </row>
        <row r="226">
          <cell r="B226" t="str">
            <v>Trường MN Đăk Kôi(Phục vụ công tác cấp GCNQSD đất)</v>
          </cell>
          <cell r="C226" t="str">
            <v>DGD</v>
          </cell>
          <cell r="D226">
            <v>2.5000000000000001E-2</v>
          </cell>
          <cell r="E226">
            <v>2.5000000000000001E-2</v>
          </cell>
          <cell r="F226">
            <v>0</v>
          </cell>
          <cell r="G226" t="str">
            <v>DGD</v>
          </cell>
          <cell r="H226" t="str">
            <v>Điểm lẻ; thôn 5, xã Đăk Kôi.</v>
          </cell>
          <cell r="I226">
            <v>0</v>
          </cell>
          <cell r="J226">
            <v>0</v>
          </cell>
          <cell r="K226">
            <v>0</v>
          </cell>
          <cell r="L226">
            <v>0</v>
          </cell>
          <cell r="M226">
            <v>0</v>
          </cell>
          <cell r="N226">
            <v>0</v>
          </cell>
          <cell r="O226">
            <v>0</v>
          </cell>
          <cell r="P226">
            <v>0</v>
          </cell>
          <cell r="Q226" t="str">
            <v>Phục vụ công tác cấp GCN</v>
          </cell>
          <cell r="R226">
            <v>2.5000000000000001E-2</v>
          </cell>
          <cell r="T226">
            <v>250</v>
          </cell>
          <cell r="X226">
            <v>1</v>
          </cell>
        </row>
        <row r="227">
          <cell r="B227" t="str">
            <v>Tiểu học Đăk Kôi(Phục vụ công tác cấp GCNQSD đất)</v>
          </cell>
          <cell r="C227" t="str">
            <v>DGD</v>
          </cell>
          <cell r="D227">
            <v>2.3400000000000001E-2</v>
          </cell>
          <cell r="E227">
            <v>2.3400000000000001E-2</v>
          </cell>
          <cell r="F227">
            <v>0</v>
          </cell>
          <cell r="G227" t="str">
            <v>DGD</v>
          </cell>
          <cell r="H227" t="str">
            <v>Điểm trường lẻ: Thôn 1, xã Đăk Kôi</v>
          </cell>
          <cell r="I227">
            <v>0</v>
          </cell>
          <cell r="J227">
            <v>0</v>
          </cell>
          <cell r="K227">
            <v>0</v>
          </cell>
          <cell r="L227">
            <v>0</v>
          </cell>
          <cell r="M227">
            <v>0</v>
          </cell>
          <cell r="N227">
            <v>0</v>
          </cell>
          <cell r="O227">
            <v>0</v>
          </cell>
          <cell r="P227">
            <v>0</v>
          </cell>
          <cell r="Q227" t="str">
            <v>Phục vụ công tác cấp GCN</v>
          </cell>
          <cell r="R227">
            <v>2.3400000000000001E-2</v>
          </cell>
          <cell r="T227">
            <v>234</v>
          </cell>
          <cell r="X227">
            <v>1</v>
          </cell>
        </row>
        <row r="228">
          <cell r="B228" t="str">
            <v>Tiểu học Đăk Kôi(Phục vụ công tác cấp GCNQSD đất)</v>
          </cell>
          <cell r="C228" t="str">
            <v>DGD</v>
          </cell>
          <cell r="D228">
            <v>1.44E-2</v>
          </cell>
          <cell r="E228">
            <v>1.44E-2</v>
          </cell>
          <cell r="F228">
            <v>0</v>
          </cell>
          <cell r="G228" t="str">
            <v>DGD</v>
          </cell>
          <cell r="H228" t="str">
            <v>Điểm trường lẻ: Thôn 8, xã Đăk Kôi</v>
          </cell>
          <cell r="I228">
            <v>0</v>
          </cell>
          <cell r="J228">
            <v>0</v>
          </cell>
          <cell r="K228">
            <v>0</v>
          </cell>
          <cell r="L228">
            <v>0</v>
          </cell>
          <cell r="M228">
            <v>0</v>
          </cell>
          <cell r="N228">
            <v>0</v>
          </cell>
          <cell r="O228">
            <v>0</v>
          </cell>
          <cell r="P228">
            <v>0</v>
          </cell>
          <cell r="Q228" t="str">
            <v>Phục vụ công tác cấp GCN</v>
          </cell>
          <cell r="R228">
            <v>1.44E-2</v>
          </cell>
          <cell r="T228">
            <v>144</v>
          </cell>
          <cell r="X228">
            <v>1</v>
          </cell>
        </row>
        <row r="229">
          <cell r="B229" t="str">
            <v>Trường MN Ánh Dương(Phục vụ công tác cấp GCNQSD đất)</v>
          </cell>
          <cell r="C229" t="str">
            <v>DGD</v>
          </cell>
          <cell r="D229">
            <v>2.4660000000000003E-4</v>
          </cell>
          <cell r="E229">
            <v>2.4660000000000003E-4</v>
          </cell>
          <cell r="F229">
            <v>0</v>
          </cell>
          <cell r="G229" t="str">
            <v>DGD</v>
          </cell>
          <cell r="H229" t="str">
            <v>Điểm trường lẻ: thôn 12 (Kon Slac) xã Đăk Ruồng.</v>
          </cell>
          <cell r="I229">
            <v>0</v>
          </cell>
          <cell r="J229">
            <v>0</v>
          </cell>
          <cell r="K229">
            <v>0</v>
          </cell>
          <cell r="L229">
            <v>0</v>
          </cell>
          <cell r="M229">
            <v>0</v>
          </cell>
          <cell r="N229">
            <v>0</v>
          </cell>
          <cell r="O229">
            <v>0</v>
          </cell>
          <cell r="P229">
            <v>0</v>
          </cell>
          <cell r="Q229" t="str">
            <v>Phục vụ công tác cấp GCN</v>
          </cell>
          <cell r="R229">
            <v>2.4660000000000003E-4</v>
          </cell>
          <cell r="T229">
            <v>2.4660000000000002</v>
          </cell>
          <cell r="X229">
            <v>1</v>
          </cell>
        </row>
        <row r="230">
          <cell r="B230" t="str">
            <v>Trường MN Hoa Hồng(Phục vụ công tác cấp GCNQSD đất)</v>
          </cell>
          <cell r="C230" t="str">
            <v>DGD</v>
          </cell>
          <cell r="D230">
            <v>0.21404999999999999</v>
          </cell>
          <cell r="E230">
            <v>0.21404999999999999</v>
          </cell>
          <cell r="F230">
            <v>0</v>
          </cell>
          <cell r="G230" t="str">
            <v>DGD</v>
          </cell>
          <cell r="H230" t="str">
            <v>Điểm trường chính: Thôn 5, xã Đăk Tờ Re</v>
          </cell>
          <cell r="I230">
            <v>0</v>
          </cell>
          <cell r="J230">
            <v>0</v>
          </cell>
          <cell r="K230">
            <v>0</v>
          </cell>
          <cell r="L230">
            <v>0</v>
          </cell>
          <cell r="M230">
            <v>0</v>
          </cell>
          <cell r="N230">
            <v>0</v>
          </cell>
          <cell r="O230">
            <v>0</v>
          </cell>
          <cell r="P230">
            <v>0</v>
          </cell>
          <cell r="Q230" t="str">
            <v>Phục vụ công tác cấp GCN</v>
          </cell>
          <cell r="R230">
            <v>0.21404999999999999</v>
          </cell>
          <cell r="T230">
            <v>2140.5</v>
          </cell>
          <cell r="X230">
            <v>1</v>
          </cell>
        </row>
        <row r="231">
          <cell r="B231" t="str">
            <v>Trường MN Hoa Hồng(Phục vụ công tác cấp GCNQSD đất)</v>
          </cell>
          <cell r="C231" t="str">
            <v>DGD</v>
          </cell>
          <cell r="D231">
            <v>2.189E-2</v>
          </cell>
          <cell r="E231">
            <v>2.189E-2</v>
          </cell>
          <cell r="F231">
            <v>0</v>
          </cell>
          <cell r="G231" t="str">
            <v>DGD</v>
          </cell>
          <cell r="H231" t="str">
            <v>Điểm trường lẻ: Thôn 2, xã Đăk Tờ Re</v>
          </cell>
          <cell r="I231">
            <v>0</v>
          </cell>
          <cell r="J231">
            <v>0</v>
          </cell>
          <cell r="K231">
            <v>0</v>
          </cell>
          <cell r="L231">
            <v>0</v>
          </cell>
          <cell r="M231">
            <v>0</v>
          </cell>
          <cell r="N231">
            <v>0</v>
          </cell>
          <cell r="O231">
            <v>0</v>
          </cell>
          <cell r="P231">
            <v>0</v>
          </cell>
          <cell r="Q231" t="str">
            <v>Phục vụ công tác cấp GCN</v>
          </cell>
          <cell r="R231">
            <v>2.189E-2</v>
          </cell>
          <cell r="T231">
            <v>218.9</v>
          </cell>
          <cell r="X231">
            <v>1</v>
          </cell>
        </row>
        <row r="232">
          <cell r="B232" t="str">
            <v>Trường MN Hoa Hồng(Phục vụ công tác cấp GCNQSD đất)</v>
          </cell>
          <cell r="C232" t="str">
            <v>DGD</v>
          </cell>
          <cell r="D232">
            <v>3.5099999999999999E-2</v>
          </cell>
          <cell r="E232">
            <v>3.5099999999999999E-2</v>
          </cell>
          <cell r="F232">
            <v>0</v>
          </cell>
          <cell r="G232" t="str">
            <v>DGD</v>
          </cell>
          <cell r="H232" t="str">
            <v>Điểm trường lẻ: Thôn 3, xã Đăk Tờ Re</v>
          </cell>
          <cell r="I232">
            <v>0</v>
          </cell>
          <cell r="J232">
            <v>0</v>
          </cell>
          <cell r="K232">
            <v>0</v>
          </cell>
          <cell r="L232">
            <v>0</v>
          </cell>
          <cell r="M232">
            <v>0</v>
          </cell>
          <cell r="N232">
            <v>0</v>
          </cell>
          <cell r="O232">
            <v>0</v>
          </cell>
          <cell r="P232">
            <v>0</v>
          </cell>
          <cell r="Q232" t="str">
            <v>Phục vụ công tác cấp GCN</v>
          </cell>
          <cell r="R232">
            <v>3.5099999999999999E-2</v>
          </cell>
          <cell r="T232">
            <v>351</v>
          </cell>
          <cell r="X232">
            <v>1</v>
          </cell>
        </row>
        <row r="233">
          <cell r="B233" t="str">
            <v>Trường MN Hoa Hồng(Phục vụ công tác cấp GCNQSD đất)</v>
          </cell>
          <cell r="C233" t="str">
            <v>DGD</v>
          </cell>
          <cell r="D233">
            <v>6.8860000000000005E-2</v>
          </cell>
          <cell r="E233">
            <v>6.8860000000000005E-2</v>
          </cell>
          <cell r="F233">
            <v>0</v>
          </cell>
          <cell r="G233" t="str">
            <v>DGD</v>
          </cell>
          <cell r="H233" t="str">
            <v>Điểm trường chính (cơ sở 2): Thôn 5– Đăk Tờ Re</v>
          </cell>
          <cell r="I233">
            <v>0</v>
          </cell>
          <cell r="J233">
            <v>0</v>
          </cell>
          <cell r="K233">
            <v>0</v>
          </cell>
          <cell r="L233">
            <v>0</v>
          </cell>
          <cell r="M233">
            <v>0</v>
          </cell>
          <cell r="N233">
            <v>0</v>
          </cell>
          <cell r="O233">
            <v>0</v>
          </cell>
          <cell r="P233">
            <v>0</v>
          </cell>
          <cell r="Q233" t="str">
            <v>Phục vụ công tác cấp GCN</v>
          </cell>
          <cell r="R233">
            <v>6.8860000000000005E-2</v>
          </cell>
          <cell r="T233">
            <v>688.6</v>
          </cell>
          <cell r="X233">
            <v>1</v>
          </cell>
        </row>
        <row r="234">
          <cell r="B234" t="str">
            <v>Trường THCS Đăk Tơ Re(Phục vụ công tác cấp GCNQSD đất)</v>
          </cell>
          <cell r="C234" t="str">
            <v>DGD</v>
          </cell>
          <cell r="D234">
            <v>1.9561999999999999</v>
          </cell>
          <cell r="E234">
            <v>1.9561999999999999</v>
          </cell>
          <cell r="F234">
            <v>0</v>
          </cell>
          <cell r="G234" t="str">
            <v>DGD</v>
          </cell>
          <cell r="H234" t="str">
            <v>Điển trường thôn 8 (cơ sở 2), xã Đăk Tờ Re</v>
          </cell>
          <cell r="I234">
            <v>0</v>
          </cell>
          <cell r="J234">
            <v>0</v>
          </cell>
          <cell r="K234">
            <v>0</v>
          </cell>
          <cell r="L234">
            <v>0</v>
          </cell>
          <cell r="M234">
            <v>0</v>
          </cell>
          <cell r="N234">
            <v>0</v>
          </cell>
          <cell r="O234">
            <v>0</v>
          </cell>
          <cell r="P234">
            <v>0</v>
          </cell>
          <cell r="Q234" t="str">
            <v>Phục vụ công tác cấp GCN</v>
          </cell>
          <cell r="R234">
            <v>1.9561999999999999</v>
          </cell>
          <cell r="T234">
            <v>19562</v>
          </cell>
          <cell r="X234">
            <v>1</v>
          </cell>
        </row>
        <row r="235">
          <cell r="B235" t="str">
            <v>Trường MN 19/5(Phục vụ công tác cấp GCNQSD đất)</v>
          </cell>
          <cell r="C235" t="str">
            <v>DGD</v>
          </cell>
          <cell r="D235">
            <v>0.16535999999999998</v>
          </cell>
          <cell r="E235">
            <v>0.16535999999999998</v>
          </cell>
          <cell r="F235">
            <v>0</v>
          </cell>
          <cell r="G235" t="str">
            <v>DGD</v>
          </cell>
          <cell r="H235" t="str">
            <v>Điểm trường lẻ:  thôn 3, thị trấn Đăk Rve.</v>
          </cell>
          <cell r="I235">
            <v>0</v>
          </cell>
          <cell r="J235">
            <v>0</v>
          </cell>
          <cell r="K235">
            <v>0</v>
          </cell>
          <cell r="L235">
            <v>0</v>
          </cell>
          <cell r="M235">
            <v>0</v>
          </cell>
          <cell r="N235">
            <v>0</v>
          </cell>
          <cell r="O235">
            <v>0</v>
          </cell>
          <cell r="P235">
            <v>0</v>
          </cell>
          <cell r="Q235" t="str">
            <v>Phục vụ công tác cấp GCN</v>
          </cell>
          <cell r="R235">
            <v>0.16535999999999998</v>
          </cell>
          <cell r="T235">
            <v>1653.6</v>
          </cell>
          <cell r="X235">
            <v>1</v>
          </cell>
        </row>
        <row r="236">
          <cell r="B236" t="str">
            <v>Thao trường bắn, thao trường huấn luyện quân sự của xã Đăk Tờ Re(Phục vụ công tác cấp GCNQSD đất)</v>
          </cell>
          <cell r="C236" t="str">
            <v>CQP</v>
          </cell>
          <cell r="D236">
            <v>3.7225000000000001</v>
          </cell>
          <cell r="E236">
            <v>3.7225000000000001</v>
          </cell>
          <cell r="F236">
            <v>0</v>
          </cell>
          <cell r="G236" t="str">
            <v>CQP</v>
          </cell>
          <cell r="H236" t="str">
            <v>Thôn 1, Xã Đăk Tờ Re</v>
          </cell>
          <cell r="I236">
            <v>0</v>
          </cell>
          <cell r="J236">
            <v>0</v>
          </cell>
          <cell r="K236">
            <v>0</v>
          </cell>
          <cell r="L236">
            <v>0</v>
          </cell>
          <cell r="M236">
            <v>0</v>
          </cell>
          <cell r="N236">
            <v>0</v>
          </cell>
          <cell r="O236">
            <v>0</v>
          </cell>
          <cell r="P236">
            <v>0</v>
          </cell>
          <cell r="Q236" t="str">
            <v>Phục vụ công tác cấp GCN</v>
          </cell>
          <cell r="R236">
            <v>3.7225000000000001</v>
          </cell>
          <cell r="T236">
            <v>37225</v>
          </cell>
          <cell r="X236">
            <v>1</v>
          </cell>
        </row>
        <row r="237">
          <cell r="B237" t="str">
            <v>Trụ sở Ban CHQS xã Đăk Tơ Lung</v>
          </cell>
          <cell r="C237" t="str">
            <v>CQP</v>
          </cell>
          <cell r="D237">
            <v>3.3000000000000002E-2</v>
          </cell>
          <cell r="E237">
            <v>3.3000000000000002E-2</v>
          </cell>
          <cell r="F237">
            <v>0</v>
          </cell>
          <cell r="G237" t="str">
            <v>CQP</v>
          </cell>
          <cell r="H237" t="str">
            <v>Thôn 4, xã Đăk Tơ Lung</v>
          </cell>
          <cell r="I237">
            <v>0</v>
          </cell>
          <cell r="J237">
            <v>0</v>
          </cell>
          <cell r="K237">
            <v>0</v>
          </cell>
          <cell r="L237">
            <v>0</v>
          </cell>
          <cell r="M237">
            <v>0</v>
          </cell>
          <cell r="N237">
            <v>0</v>
          </cell>
          <cell r="O237">
            <v>0</v>
          </cell>
          <cell r="P237">
            <v>0</v>
          </cell>
          <cell r="Q237" t="str">
            <v>Phục vụ công tác cấp GCN</v>
          </cell>
          <cell r="R237">
            <v>3.3000000000000002E-2</v>
          </cell>
          <cell r="T237">
            <v>330</v>
          </cell>
          <cell r="X237">
            <v>1</v>
          </cell>
        </row>
        <row r="238">
          <cell r="B238" t="str">
            <v>Thao trường bắn, thao trường huấn luyện quân sự xã Đăk Ruồng(Phục vụ công tác cấp GCNQSD đất)</v>
          </cell>
          <cell r="C238" t="str">
            <v>CQP</v>
          </cell>
          <cell r="D238">
            <v>1.8447</v>
          </cell>
          <cell r="E238">
            <v>1.8447</v>
          </cell>
          <cell r="F238">
            <v>0</v>
          </cell>
          <cell r="G238" t="str">
            <v>CQP</v>
          </cell>
          <cell r="H238" t="str">
            <v>Thôn 9, xã Đăk Ruồng</v>
          </cell>
          <cell r="I238">
            <v>0</v>
          </cell>
          <cell r="J238">
            <v>0</v>
          </cell>
          <cell r="K238">
            <v>0</v>
          </cell>
          <cell r="L238">
            <v>0</v>
          </cell>
          <cell r="M238">
            <v>0</v>
          </cell>
          <cell r="N238">
            <v>0</v>
          </cell>
          <cell r="O238">
            <v>0</v>
          </cell>
          <cell r="P238">
            <v>0</v>
          </cell>
          <cell r="Q238" t="str">
            <v>Phục vụ công tác cấp GCN</v>
          </cell>
          <cell r="R238">
            <v>1.8447</v>
          </cell>
          <cell r="T238">
            <v>18447</v>
          </cell>
          <cell r="X238">
            <v>1</v>
          </cell>
        </row>
        <row r="239">
          <cell r="B239" t="str">
            <v>Thao trường bắn, thao trường huấn luyện quân sự xã Đăk Pne(Phục vụ công tác cấp GCNQSD đất)</v>
          </cell>
          <cell r="C239" t="str">
            <v>CQP</v>
          </cell>
          <cell r="D239">
            <v>4.35283</v>
          </cell>
          <cell r="E239">
            <v>4.35283</v>
          </cell>
          <cell r="F239">
            <v>0</v>
          </cell>
          <cell r="G239" t="str">
            <v>CQP</v>
          </cell>
          <cell r="H239" t="str">
            <v>Thôn 3, xã Đăk Pne</v>
          </cell>
          <cell r="I239">
            <v>0</v>
          </cell>
          <cell r="J239">
            <v>0</v>
          </cell>
          <cell r="K239">
            <v>0</v>
          </cell>
          <cell r="L239">
            <v>0</v>
          </cell>
          <cell r="M239">
            <v>0</v>
          </cell>
          <cell r="N239">
            <v>0</v>
          </cell>
          <cell r="O239">
            <v>0</v>
          </cell>
          <cell r="P239">
            <v>0</v>
          </cell>
          <cell r="Q239" t="str">
            <v>Phục vụ công tác cấp GCN</v>
          </cell>
          <cell r="R239">
            <v>4.35283</v>
          </cell>
          <cell r="T239">
            <v>43528.3</v>
          </cell>
          <cell r="X239">
            <v>1</v>
          </cell>
        </row>
        <row r="240">
          <cell r="B240" t="str">
            <v>Trường bắn, thao trường huấn luyện của Ban chỉ huy Quân sự xã Đăk Kôi(Phục vụ công tác cấp GCNQSD đất)</v>
          </cell>
          <cell r="C240" t="str">
            <v>CQP</v>
          </cell>
          <cell r="D240">
            <v>1.0837700000000001</v>
          </cell>
          <cell r="E240">
            <v>1.0837700000000001</v>
          </cell>
          <cell r="F240">
            <v>0</v>
          </cell>
          <cell r="G240" t="str">
            <v>CQP</v>
          </cell>
          <cell r="H240" t="str">
            <v>Thôn 2, xã Đăk Kôi</v>
          </cell>
          <cell r="I240">
            <v>0</v>
          </cell>
          <cell r="J240">
            <v>0</v>
          </cell>
          <cell r="K240">
            <v>0</v>
          </cell>
          <cell r="L240">
            <v>0</v>
          </cell>
          <cell r="M240">
            <v>0</v>
          </cell>
          <cell r="N240">
            <v>0</v>
          </cell>
          <cell r="O240">
            <v>0</v>
          </cell>
          <cell r="P240">
            <v>0</v>
          </cell>
          <cell r="Q240" t="str">
            <v>Phục vụ công tác cấp GCN</v>
          </cell>
          <cell r="R240">
            <v>1.0837700000000001</v>
          </cell>
          <cell r="T240">
            <v>10837.7</v>
          </cell>
          <cell r="X240">
            <v>1</v>
          </cell>
        </row>
        <row r="241">
          <cell r="B241" t="str">
            <v>Trường bắn, thao trường huấn luyện Ban chỉ huy Quân sự huyện Kon Rẫy(Phục vụ công tác cấp GCNQSD đất)</v>
          </cell>
          <cell r="C241" t="str">
            <v>CQP</v>
          </cell>
          <cell r="D241">
            <v>9.5988399999999992</v>
          </cell>
          <cell r="E241">
            <v>9.5988399999999992</v>
          </cell>
          <cell r="F241">
            <v>0</v>
          </cell>
          <cell r="G241" t="str">
            <v>CQP</v>
          </cell>
          <cell r="H241" t="str">
            <v>Thôn 7, xã Đăk Tơ Lung</v>
          </cell>
          <cell r="I241">
            <v>0</v>
          </cell>
          <cell r="J241">
            <v>0</v>
          </cell>
          <cell r="K241">
            <v>0</v>
          </cell>
          <cell r="L241">
            <v>0</v>
          </cell>
          <cell r="M241">
            <v>0</v>
          </cell>
          <cell r="N241">
            <v>0</v>
          </cell>
          <cell r="O241">
            <v>0</v>
          </cell>
          <cell r="P241">
            <v>0</v>
          </cell>
          <cell r="Q241" t="str">
            <v>Phục vụ công tác cấp GCN</v>
          </cell>
          <cell r="R241">
            <v>9.5988399999999992</v>
          </cell>
          <cell r="T241">
            <v>95988.4</v>
          </cell>
          <cell r="X241">
            <v>1</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HT"/>
      <sheetName val="02KQ KH"/>
      <sheetName val="02CHSS20"/>
      <sheetName val="02KQ QH"/>
      <sheetName val="03QH"/>
      <sheetName val="06KH"/>
      <sheetName val="04QH"/>
      <sheetName val="05QH"/>
      <sheetName val="07KH"/>
      <sheetName val="08KH"/>
      <sheetName val="09KH"/>
      <sheetName val="10QH (2)"/>
      <sheetName val="10QH"/>
      <sheetName val="11QH"/>
      <sheetName val="13KH_CC2017"/>
      <sheetName val="thu-chi"/>
      <sheetName val="PHU BIEU VIET BAO CAO"/>
      <sheetName val="SO SANH QH"/>
      <sheetName val="Sheet4"/>
      <sheetName val="13CH-DAK PNE"/>
      <sheetName val="13CH-TT DAK RVE"/>
      <sheetName val="13CH-TAN LAP"/>
      <sheetName val="13CH-DAK TOLUNG 1"/>
      <sheetName val="13CH-DAK RUONG"/>
      <sheetName val="13CH-DAK KOI"/>
      <sheetName val="13CH-XA (13)"/>
      <sheetName val="13CH-XA (14)"/>
      <sheetName val="13CH-XA (15)"/>
      <sheetName val="13CH-XA (16)"/>
      <sheetName val="13CH-XA (2)"/>
      <sheetName val="13CH-XA (5)"/>
      <sheetName val="13CH-XA (6)"/>
      <sheetName val="13CH-XA (7)"/>
      <sheetName val="13CH-XA (8)"/>
      <sheetName val="13CH-XA"/>
      <sheetName val="13CH-DAK TO RE"/>
      <sheetName val="TO TRINH"/>
      <sheetName val="BIEU 10CH IN"/>
      <sheetName val="Sheet2"/>
      <sheetName val="Sheet1"/>
      <sheetName val="Sheet3"/>
      <sheetName val="Sheet5"/>
      <sheetName val="3 nam huy bo"/>
      <sheetName val="3 NAM CHUYEN202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5">
          <cell r="B15" t="str">
            <v>Thao trường huấn luyện cấp Xã Đăk Kôi (ĐQH17)</v>
          </cell>
          <cell r="C15">
            <v>2.8</v>
          </cell>
          <cell r="E15">
            <v>2.8</v>
          </cell>
          <cell r="F15">
            <v>2.8</v>
          </cell>
          <cell r="G15">
            <v>0</v>
          </cell>
          <cell r="K15">
            <v>2.8</v>
          </cell>
          <cell r="M15">
            <v>0</v>
          </cell>
          <cell r="U15">
            <v>0</v>
          </cell>
          <cell r="AD15">
            <v>0</v>
          </cell>
          <cell r="BG15">
            <v>0</v>
          </cell>
          <cell r="BK15" t="str">
            <v>2020-2030</v>
          </cell>
          <cell r="BL15" t="str">
            <v>Xã Đắk Kôi</v>
          </cell>
          <cell r="BN15" t="str">
            <v>CQP</v>
          </cell>
          <cell r="BP15" t="str">
            <v>Công văn 45/BCH-TM ngày 17/1/2022 của ban chỉ huy quân sự tỉnh Kon Tum</v>
          </cell>
          <cell r="BU15" t="str">
            <v>HNK</v>
          </cell>
          <cell r="BV15" t="str">
            <v>2022,2023,2024</v>
          </cell>
          <cell r="BZ15">
            <v>1</v>
          </cell>
        </row>
        <row r="16">
          <cell r="B16" t="str">
            <v>Xây mới Trụ sở làm việc Ban chỉ huy quân sự xã Đăk Pne</v>
          </cell>
          <cell r="C16">
            <v>0.1</v>
          </cell>
          <cell r="E16">
            <v>0.1</v>
          </cell>
          <cell r="F16">
            <v>0</v>
          </cell>
          <cell r="G16">
            <v>0</v>
          </cell>
          <cell r="M16">
            <v>0</v>
          </cell>
          <cell r="U16">
            <v>0</v>
          </cell>
          <cell r="AD16">
            <v>0</v>
          </cell>
          <cell r="BG16">
            <v>0.1</v>
          </cell>
          <cell r="BI16">
            <v>0.1</v>
          </cell>
          <cell r="BK16" t="str">
            <v>2020-2030</v>
          </cell>
          <cell r="BL16" t="str">
            <v>Xã Đắk Pne</v>
          </cell>
          <cell r="BN16" t="str">
            <v>CQP</v>
          </cell>
          <cell r="BP16" t="str">
            <v>Nghị quyết số 55/NQ-HĐND ngày 19/12/2023 của HĐND huyện phe duyệt Kế hoạch thực hiện các Chương trình Mục tiêu quốc gia năm 2024 trên địa bàn huyện</v>
          </cell>
          <cell r="BU16" t="str">
            <v>DCS</v>
          </cell>
          <cell r="BV16">
            <v>2024</v>
          </cell>
          <cell r="BX16" t="str">
            <v>Nhà làm việc ban chỉ huy quân sự Xã Đăk Pne (ĐQH9)</v>
          </cell>
          <cell r="BZ16">
            <v>1</v>
          </cell>
        </row>
        <row r="17">
          <cell r="B17" t="str">
            <v>TB, TTHL Ban CHQS huyện</v>
          </cell>
          <cell r="C17">
            <v>104</v>
          </cell>
          <cell r="E17">
            <v>104</v>
          </cell>
          <cell r="F17">
            <v>104</v>
          </cell>
          <cell r="G17">
            <v>0.29000000000000004</v>
          </cell>
          <cell r="H17">
            <v>0.23</v>
          </cell>
          <cell r="I17">
            <v>0.06</v>
          </cell>
          <cell r="K17">
            <v>5</v>
          </cell>
          <cell r="L17">
            <v>14.9</v>
          </cell>
          <cell r="M17">
            <v>83.81</v>
          </cell>
          <cell r="N17">
            <v>82.66</v>
          </cell>
          <cell r="P17">
            <v>1.1499999999999999</v>
          </cell>
          <cell r="U17">
            <v>0</v>
          </cell>
          <cell r="AD17">
            <v>0</v>
          </cell>
          <cell r="BG17">
            <v>0</v>
          </cell>
          <cell r="BK17" t="str">
            <v>2020-2030</v>
          </cell>
          <cell r="BL17" t="str">
            <v>Xã Đắk Tơ Lung</v>
          </cell>
          <cell r="BN17" t="str">
            <v>CQP</v>
          </cell>
          <cell r="BP17" t="str">
            <v>Quyết định 1133/QĐ- QK ngày 16/7/2022 của Quân Khu 5; Quyết định số 2701/QĐ-BTL ngày 26/11/2015 của Quân khu 5</v>
          </cell>
          <cell r="BU17" t="str">
            <v>LUA, HNK, CLN, RSX, SON</v>
          </cell>
          <cell r="BV17" t="str">
            <v>2022, 2023, 2024 (10 ha, ko có RSX)</v>
          </cell>
          <cell r="BW17" t="str">
            <v>Điều chỉnh tên, diện tích (127 ha) theo Báo cáo số 2857/BC-BCH ngày 29/8/2024 của BCH quân sự tỉnh</v>
          </cell>
          <cell r="BX17" t="str">
            <v>Thao trường Ban chỉ huy quân sự huyện Kon Rẫy (ĐQH1)</v>
          </cell>
          <cell r="BZ17">
            <v>1</v>
          </cell>
        </row>
        <row r="18">
          <cell r="B18" t="str">
            <v>Xây mới Trụ sở làm việc Ban chỉ huy quân sự xã Đăk Tơ Lung</v>
          </cell>
          <cell r="C18">
            <v>0.12</v>
          </cell>
          <cell r="E18">
            <v>0.12</v>
          </cell>
          <cell r="F18">
            <v>0.12</v>
          </cell>
          <cell r="G18">
            <v>0</v>
          </cell>
          <cell r="L18">
            <v>0.12</v>
          </cell>
          <cell r="M18">
            <v>0</v>
          </cell>
          <cell r="U18">
            <v>0</v>
          </cell>
          <cell r="AD18">
            <v>0</v>
          </cell>
          <cell r="BG18">
            <v>0</v>
          </cell>
          <cell r="BK18" t="str">
            <v>2020-2030</v>
          </cell>
          <cell r="BL18" t="str">
            <v>Xã Đắk Tơ Lung</v>
          </cell>
          <cell r="BN18" t="str">
            <v>CQP</v>
          </cell>
          <cell r="BP18" t="str">
            <v>Nghị quyết số 11/NQ-HĐND ngày 09/5/2023 của HĐND huyện về việc phân bổ chi tiết vốn đầu tư phát triển (đợt 2)</v>
          </cell>
          <cell r="BU18" t="str">
            <v>CLN</v>
          </cell>
          <cell r="BV18">
            <v>2024</v>
          </cell>
          <cell r="BX18" t="str">
            <v>Nhà làm việc ban chỉ huy quân sự xã Đăk Tơ Lung (ĐQH6)</v>
          </cell>
          <cell r="BZ18">
            <v>1</v>
          </cell>
        </row>
        <row r="19">
          <cell r="B19" t="str">
            <v xml:space="preserve"> Kho vũ khí đạn/Bộ CHQS tỉnh Kon Tum</v>
          </cell>
          <cell r="C19">
            <v>36</v>
          </cell>
          <cell r="E19">
            <v>36</v>
          </cell>
          <cell r="F19">
            <v>26.53</v>
          </cell>
          <cell r="G19">
            <v>0</v>
          </cell>
          <cell r="K19">
            <v>6.5299999999999994</v>
          </cell>
          <cell r="L19">
            <v>15</v>
          </cell>
          <cell r="M19">
            <v>5</v>
          </cell>
          <cell r="P19">
            <v>5</v>
          </cell>
          <cell r="U19">
            <v>9.4700000000000006</v>
          </cell>
          <cell r="AD19">
            <v>0</v>
          </cell>
          <cell r="BD19">
            <v>9.4700000000000006</v>
          </cell>
          <cell r="BG19">
            <v>0</v>
          </cell>
          <cell r="BK19" t="str">
            <v>2020-2030</v>
          </cell>
          <cell r="BL19" t="str">
            <v>Xã Đắk Tờ re</v>
          </cell>
          <cell r="BN19" t="str">
            <v>CQP</v>
          </cell>
          <cell r="BP19" t="str">
            <v>Công văn 45/BCH-TM ngày 17/1/2022 của ban chỉ huy quân sự tỉnh Kon Tum; quyết định số 607/QĐ-QK ngày 27/4/2022 của Quân khu 5 về việc Phê duyệt quy hoạch vị trí đóng quân Đại đội Kho vũ khí đạn/Bộ CHQS tỉnh Kon Tum;  Quyết định số 1756/QĐ-TTg ngày 21/12/2</v>
          </cell>
          <cell r="BU19" t="str">
            <v>HNK,CLN,RSX</v>
          </cell>
          <cell r="BV19">
            <v>2023.2023999999999</v>
          </cell>
          <cell r="BW19" t="str">
            <v>Điều chỉnh tên theo Báo cáo số 2857/BC-BCH ngày 29/8/2024 của BCH quân sự tỉnh</v>
          </cell>
          <cell r="BX19" t="str">
            <v>Kho Vũ khí đạn tỉnh (ĐQH3)</v>
          </cell>
          <cell r="BZ19">
            <v>1</v>
          </cell>
        </row>
        <row r="20">
          <cell r="B20" t="str">
            <v>Căn cứ chiến đấu mô phỏng tỉnh Kon Tum</v>
          </cell>
          <cell r="C20">
            <v>37</v>
          </cell>
          <cell r="E20">
            <v>37</v>
          </cell>
          <cell r="F20">
            <v>12</v>
          </cell>
          <cell r="G20">
            <v>0</v>
          </cell>
          <cell r="K20">
            <v>5</v>
          </cell>
          <cell r="L20">
            <v>7</v>
          </cell>
          <cell r="M20">
            <v>0</v>
          </cell>
          <cell r="U20">
            <v>25</v>
          </cell>
          <cell r="AD20">
            <v>0</v>
          </cell>
          <cell r="BD20">
            <v>25</v>
          </cell>
          <cell r="BG20">
            <v>0</v>
          </cell>
          <cell r="BK20" t="str">
            <v>2020-2030</v>
          </cell>
          <cell r="BL20" t="str">
            <v>Xã Đắk Tờ re</v>
          </cell>
          <cell r="BN20" t="str">
            <v>CQP</v>
          </cell>
          <cell r="BP20" t="str">
            <v>Công văn 45/BCH-TM ngày 17/1/2022 của ban chỉ huy quân sự tỉnh Kon Tum; quyết định số 266/QĐ-QK ngày 22/02/2022 của Quân khu 5 về việc Phê duyệt quy hoạch vị trí xây dựng căn cứ chiến đấu mô phỏng tỉnh Kon Tum; Quyết định số 1756/QĐ-TTg ngày 21/12/2023 củ</v>
          </cell>
          <cell r="BU20" t="str">
            <v>HNK, CLN</v>
          </cell>
          <cell r="BV20">
            <v>2023.2023999999999</v>
          </cell>
          <cell r="BW20" t="str">
            <v>Điều chỉnh tên  theo Báo cáo số 2857/BC-BCH ngày 29/8/2024 của BCH quân sự tỉnh</v>
          </cell>
          <cell r="BX20" t="str">
            <v>Khu Mô phỏng chiến đấu (ĐQH4)</v>
          </cell>
          <cell r="BZ20">
            <v>1</v>
          </cell>
        </row>
        <row r="21">
          <cell r="B21" t="str">
            <v>Xây mới Trụ sở làm việc Ban chỉ huy quân sự xã Đăk Tờ Re</v>
          </cell>
          <cell r="C21">
            <v>0.1</v>
          </cell>
          <cell r="E21">
            <v>0.1</v>
          </cell>
          <cell r="F21">
            <v>0</v>
          </cell>
          <cell r="G21">
            <v>0</v>
          </cell>
          <cell r="M21">
            <v>0</v>
          </cell>
          <cell r="U21">
            <v>0.1</v>
          </cell>
          <cell r="AD21">
            <v>0</v>
          </cell>
          <cell r="AZ21">
            <v>0.1</v>
          </cell>
          <cell r="BG21">
            <v>0</v>
          </cell>
          <cell r="BK21" t="str">
            <v>2020-2030</v>
          </cell>
          <cell r="BL21" t="str">
            <v>Xã Đắk Tờ re</v>
          </cell>
          <cell r="BN21" t="str">
            <v>CQP</v>
          </cell>
          <cell r="BP21" t="str">
            <v>Nghị quyết số 11/NQ-HĐND ngày 09/5/2023 của HĐND huyện về việc phân bổ chi tiết vốn đầu tư phát triển (đợt 2)</v>
          </cell>
          <cell r="BU21" t="str">
            <v>TSC</v>
          </cell>
          <cell r="BX21" t="str">
            <v>Nhà làm việc ban chỉ huy quân sự Xã Đăk Tờ Re (ĐQH8)</v>
          </cell>
          <cell r="BZ21">
            <v>1</v>
          </cell>
        </row>
        <row r="22">
          <cell r="B22" t="str">
            <v>Xây mới Trụ sở làm việc Ban chỉ huy quân sự xã Tân Lập</v>
          </cell>
          <cell r="C22">
            <v>0.1</v>
          </cell>
          <cell r="E22">
            <v>0.1</v>
          </cell>
          <cell r="F22">
            <v>0</v>
          </cell>
          <cell r="G22">
            <v>0</v>
          </cell>
          <cell r="M22">
            <v>0</v>
          </cell>
          <cell r="U22">
            <v>0.1</v>
          </cell>
          <cell r="AD22">
            <v>0</v>
          </cell>
          <cell r="AZ22">
            <v>0.1</v>
          </cell>
          <cell r="BG22">
            <v>0</v>
          </cell>
          <cell r="BK22" t="str">
            <v>2020-2030</v>
          </cell>
          <cell r="BL22" t="str">
            <v>Xã Tân Lập</v>
          </cell>
          <cell r="BN22" t="str">
            <v>CQP</v>
          </cell>
          <cell r="BP22" t="str">
            <v>Nghị quyết số 11/NQ-HĐND ngày 09/5/2023 của HĐND huyện về việc phân bổ chi tiết vốn đầu tư phát triển (đợt 2)</v>
          </cell>
          <cell r="BU22" t="str">
            <v>TSC</v>
          </cell>
          <cell r="BX22" t="str">
            <v>Nhà làm việc ban chỉ huy quân sự xã Tân Lập (ĐQH11)</v>
          </cell>
          <cell r="BZ22">
            <v>1</v>
          </cell>
        </row>
        <row r="23">
          <cell r="B23" t="str">
            <v>Công trình bổ sung mới có CSPL</v>
          </cell>
          <cell r="C23">
            <v>0</v>
          </cell>
          <cell r="E23">
            <v>0</v>
          </cell>
          <cell r="F23">
            <v>0</v>
          </cell>
          <cell r="G23">
            <v>0</v>
          </cell>
          <cell r="M23">
            <v>0</v>
          </cell>
          <cell r="U23">
            <v>0</v>
          </cell>
          <cell r="AD23">
            <v>0</v>
          </cell>
          <cell r="BG23">
            <v>0</v>
          </cell>
          <cell r="BK23" t="str">
            <v>2020-2030</v>
          </cell>
        </row>
        <row r="24">
          <cell r="B24" t="str">
            <v>Công trình bổ sung mới thiếu CSPL</v>
          </cell>
          <cell r="C24">
            <v>0</v>
          </cell>
          <cell r="E24">
            <v>0</v>
          </cell>
          <cell r="F24">
            <v>0</v>
          </cell>
          <cell r="G24">
            <v>0</v>
          </cell>
          <cell r="M24">
            <v>0</v>
          </cell>
          <cell r="U24">
            <v>0</v>
          </cell>
          <cell r="AD24">
            <v>0</v>
          </cell>
          <cell r="BG24">
            <v>0</v>
          </cell>
          <cell r="BK24" t="str">
            <v>2020-2030</v>
          </cell>
        </row>
        <row r="25">
          <cell r="B25" t="str">
            <v>Công trình, dự án mục đích, an ninh</v>
          </cell>
          <cell r="C25">
            <v>0.22800000000000001</v>
          </cell>
          <cell r="D25">
            <v>0</v>
          </cell>
          <cell r="E25">
            <v>0.22800000000000001</v>
          </cell>
          <cell r="F25">
            <v>0.114</v>
          </cell>
          <cell r="G25">
            <v>0</v>
          </cell>
          <cell r="H25">
            <v>0</v>
          </cell>
          <cell r="I25">
            <v>0</v>
          </cell>
          <cell r="J25">
            <v>0</v>
          </cell>
          <cell r="K25">
            <v>0</v>
          </cell>
          <cell r="L25">
            <v>0.114</v>
          </cell>
          <cell r="M25">
            <v>0</v>
          </cell>
          <cell r="N25">
            <v>0</v>
          </cell>
          <cell r="O25">
            <v>0</v>
          </cell>
          <cell r="P25">
            <v>0</v>
          </cell>
          <cell r="Q25">
            <v>0</v>
          </cell>
          <cell r="R25">
            <v>0</v>
          </cell>
          <cell r="S25">
            <v>0</v>
          </cell>
          <cell r="T25">
            <v>0</v>
          </cell>
          <cell r="U25">
            <v>0.114</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0.114</v>
          </cell>
          <cell r="BA25">
            <v>0</v>
          </cell>
          <cell r="BB25">
            <v>0</v>
          </cell>
          <cell r="BC25">
            <v>0</v>
          </cell>
          <cell r="BD25">
            <v>0</v>
          </cell>
          <cell r="BE25">
            <v>0</v>
          </cell>
          <cell r="BF25">
            <v>0</v>
          </cell>
          <cell r="BG25">
            <v>0</v>
          </cell>
          <cell r="BH25">
            <v>0</v>
          </cell>
          <cell r="BI25">
            <v>0</v>
          </cell>
          <cell r="BJ25">
            <v>0</v>
          </cell>
          <cell r="BK25" t="str">
            <v>2020-2030</v>
          </cell>
        </row>
        <row r="26">
          <cell r="B26" t="str">
            <v>Công trình điều chỉnh chuyển tiếp</v>
          </cell>
          <cell r="C26">
            <v>0</v>
          </cell>
          <cell r="E26">
            <v>0</v>
          </cell>
          <cell r="F26">
            <v>0</v>
          </cell>
          <cell r="G26">
            <v>0</v>
          </cell>
          <cell r="M26">
            <v>0</v>
          </cell>
          <cell r="U26">
            <v>0</v>
          </cell>
          <cell r="AD26">
            <v>0</v>
          </cell>
          <cell r="BG26">
            <v>0</v>
          </cell>
          <cell r="BK26" t="str">
            <v>2020-2030</v>
          </cell>
        </row>
        <row r="27">
          <cell r="B27" t="str">
            <v>Trụ sở Công an Tân Lập</v>
          </cell>
          <cell r="C27">
            <v>0.114</v>
          </cell>
          <cell r="E27">
            <v>0.114</v>
          </cell>
          <cell r="F27">
            <v>0.114</v>
          </cell>
          <cell r="G27">
            <v>0</v>
          </cell>
          <cell r="L27">
            <v>0.114</v>
          </cell>
          <cell r="M27">
            <v>0</v>
          </cell>
          <cell r="U27">
            <v>0</v>
          </cell>
          <cell r="AD27">
            <v>0</v>
          </cell>
          <cell r="BG27">
            <v>0</v>
          </cell>
          <cell r="BK27" t="str">
            <v>2020-2030</v>
          </cell>
          <cell r="BL27" t="str">
            <v>Xã Tân Lập</v>
          </cell>
          <cell r="BN27" t="str">
            <v>CAN</v>
          </cell>
          <cell r="BP27" t="str">
            <v xml:space="preserve">Nghị quyết 37/NQ-HĐND ngày 13/7/2023 của HĐND tỉnh; Công văn 2666/CAT-PH10 ngày 10/8/2023 của công an tỉnh về việc đăng ký danh mục công trình năm 2024; </v>
          </cell>
          <cell r="BU27" t="str">
            <v>CLN</v>
          </cell>
          <cell r="BV27">
            <v>2023.2023999999999</v>
          </cell>
          <cell r="BZ27">
            <v>1</v>
          </cell>
        </row>
        <row r="28">
          <cell r="B28" t="str">
            <v>Trụ sở Công an Xã Đăk Ruồng</v>
          </cell>
          <cell r="C28">
            <v>0.114</v>
          </cell>
          <cell r="E28">
            <v>0.114</v>
          </cell>
          <cell r="F28">
            <v>0</v>
          </cell>
          <cell r="G28">
            <v>0</v>
          </cell>
          <cell r="M28">
            <v>0</v>
          </cell>
          <cell r="U28">
            <v>0.114</v>
          </cell>
          <cell r="AD28">
            <v>0</v>
          </cell>
          <cell r="AZ28">
            <v>0.114</v>
          </cell>
          <cell r="BG28">
            <v>0</v>
          </cell>
          <cell r="BK28" t="str">
            <v>2020-2030</v>
          </cell>
          <cell r="BL28" t="str">
            <v>Xã Đắk Ruồng</v>
          </cell>
          <cell r="BN28" t="str">
            <v>CAN</v>
          </cell>
          <cell r="BP28" t="str">
            <v xml:space="preserve">Nghị quyết 37/NQ-HĐND ngày 13/7/2023 của HĐND tỉnh; Công văn 2666/CAT-PH10 ngày 10/8/2023 của công an tỉnh về việc đăng ký danh mục công trình năm 2024; </v>
          </cell>
          <cell r="BU28" t="str">
            <v>TSC</v>
          </cell>
          <cell r="BV28">
            <v>2023.2023999999999</v>
          </cell>
          <cell r="BZ28">
            <v>1</v>
          </cell>
        </row>
        <row r="29">
          <cell r="B29" t="str">
            <v>Công trình bổ sung mới có CSPL</v>
          </cell>
          <cell r="C29">
            <v>0</v>
          </cell>
          <cell r="E29">
            <v>0</v>
          </cell>
          <cell r="F29">
            <v>0</v>
          </cell>
          <cell r="G29">
            <v>0</v>
          </cell>
          <cell r="M29">
            <v>0</v>
          </cell>
          <cell r="U29">
            <v>0</v>
          </cell>
          <cell r="AD29">
            <v>0</v>
          </cell>
          <cell r="BG29">
            <v>0</v>
          </cell>
          <cell r="BK29" t="str">
            <v>2020-2030</v>
          </cell>
        </row>
        <row r="30">
          <cell r="B30" t="str">
            <v>Công trình bổ sung mới thiếu CSPL</v>
          </cell>
          <cell r="C30">
            <v>0</v>
          </cell>
          <cell r="E30">
            <v>0</v>
          </cell>
          <cell r="F30">
            <v>0</v>
          </cell>
          <cell r="G30">
            <v>0</v>
          </cell>
          <cell r="M30">
            <v>0</v>
          </cell>
          <cell r="U30">
            <v>0</v>
          </cell>
          <cell r="AD30">
            <v>0</v>
          </cell>
          <cell r="BG30">
            <v>0</v>
          </cell>
          <cell r="BK30" t="str">
            <v>2020-2030</v>
          </cell>
        </row>
        <row r="31">
          <cell r="B31" t="str">
            <v>Công  trình,  dự  án  để  phát  triển kinh tế - xã hội vì lợi ích quốc gia, công cộng</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t="str">
            <v>2020-2030</v>
          </cell>
        </row>
        <row r="32">
          <cell r="B32" t="str">
            <v>Công trình,  dự án quan trọng  quốc gia  do  Quốc  hội  quyết  định  chủ trương đầu tư mà phải thu hồi đất</v>
          </cell>
          <cell r="C32">
            <v>0</v>
          </cell>
          <cell r="E32">
            <v>0</v>
          </cell>
          <cell r="F32">
            <v>0</v>
          </cell>
          <cell r="G32">
            <v>0</v>
          </cell>
          <cell r="M32">
            <v>0</v>
          </cell>
          <cell r="U32">
            <v>0</v>
          </cell>
          <cell r="AD32">
            <v>0</v>
          </cell>
          <cell r="AS32">
            <v>0</v>
          </cell>
          <cell r="BG32">
            <v>0</v>
          </cell>
          <cell r="BK32" t="str">
            <v>2020-2030</v>
          </cell>
        </row>
        <row r="33">
          <cell r="BK33" t="str">
            <v>2020-2030</v>
          </cell>
        </row>
        <row r="34">
          <cell r="BK34" t="str">
            <v>2020-2030</v>
          </cell>
        </row>
        <row r="35">
          <cell r="BK35" t="str">
            <v>2020-2030</v>
          </cell>
        </row>
        <row r="36">
          <cell r="BK36" t="str">
            <v>2020-2030</v>
          </cell>
        </row>
        <row r="37">
          <cell r="B37" t="str">
            <v>Công trình, dự án do Thủ tướng Chính phủ chấp thuận, quyết định đầu tư mà phải thu hồi đất</v>
          </cell>
          <cell r="C37">
            <v>0</v>
          </cell>
          <cell r="E37">
            <v>0</v>
          </cell>
          <cell r="F37">
            <v>0</v>
          </cell>
          <cell r="G37">
            <v>0</v>
          </cell>
          <cell r="M37">
            <v>0</v>
          </cell>
          <cell r="U37">
            <v>0</v>
          </cell>
          <cell r="AD37">
            <v>0</v>
          </cell>
          <cell r="AS37">
            <v>0</v>
          </cell>
          <cell r="BG37">
            <v>0</v>
          </cell>
          <cell r="BK37" t="str">
            <v>2020-2030</v>
          </cell>
        </row>
        <row r="38">
          <cell r="B38" t="str">
            <v>Các công trình, dự án còn lại</v>
          </cell>
          <cell r="C38" t="e">
            <v>#REF!</v>
          </cell>
          <cell r="D38" t="e">
            <v>#REF!</v>
          </cell>
          <cell r="E38" t="e">
            <v>#REF!</v>
          </cell>
          <cell r="F38" t="e">
            <v>#REF!</v>
          </cell>
          <cell r="G38" t="e">
            <v>#REF!</v>
          </cell>
          <cell r="H38" t="e">
            <v>#REF!</v>
          </cell>
          <cell r="I38" t="e">
            <v>#REF!</v>
          </cell>
          <cell r="J38" t="e">
            <v>#REF!</v>
          </cell>
          <cell r="K38" t="e">
            <v>#REF!</v>
          </cell>
          <cell r="L38" t="e">
            <v>#REF!</v>
          </cell>
          <cell r="M38" t="e">
            <v>#REF!</v>
          </cell>
          <cell r="N38" t="e">
            <v>#REF!</v>
          </cell>
          <cell r="O38" t="e">
            <v>#REF!</v>
          </cell>
          <cell r="P38" t="e">
            <v>#REF!</v>
          </cell>
          <cell r="Q38" t="e">
            <v>#REF!</v>
          </cell>
          <cell r="R38" t="e">
            <v>#REF!</v>
          </cell>
          <cell r="S38" t="e">
            <v>#REF!</v>
          </cell>
          <cell r="T38" t="e">
            <v>#REF!</v>
          </cell>
          <cell r="U38" t="e">
            <v>#REF!</v>
          </cell>
          <cell r="V38" t="e">
            <v>#REF!</v>
          </cell>
          <cell r="W38" t="e">
            <v>#REF!</v>
          </cell>
          <cell r="X38" t="e">
            <v>#REF!</v>
          </cell>
          <cell r="Y38" t="e">
            <v>#REF!</v>
          </cell>
          <cell r="Z38" t="e">
            <v>#REF!</v>
          </cell>
          <cell r="AA38" t="e">
            <v>#REF!</v>
          </cell>
          <cell r="AB38" t="e">
            <v>#REF!</v>
          </cell>
          <cell r="AC38" t="e">
            <v>#REF!</v>
          </cell>
          <cell r="AD38" t="e">
            <v>#REF!</v>
          </cell>
          <cell r="AE38" t="e">
            <v>#REF!</v>
          </cell>
          <cell r="AF38" t="e">
            <v>#REF!</v>
          </cell>
          <cell r="AG38" t="e">
            <v>#REF!</v>
          </cell>
          <cell r="AH38" t="e">
            <v>#REF!</v>
          </cell>
          <cell r="AI38" t="e">
            <v>#REF!</v>
          </cell>
          <cell r="AJ38" t="e">
            <v>#REF!</v>
          </cell>
          <cell r="AK38" t="e">
            <v>#REF!</v>
          </cell>
          <cell r="AL38" t="e">
            <v>#REF!</v>
          </cell>
          <cell r="AM38" t="e">
            <v>#REF!</v>
          </cell>
          <cell r="AN38" t="e">
            <v>#REF!</v>
          </cell>
          <cell r="AO38" t="e">
            <v>#REF!</v>
          </cell>
          <cell r="AP38" t="e">
            <v>#REF!</v>
          </cell>
          <cell r="AQ38" t="e">
            <v>#REF!</v>
          </cell>
          <cell r="AR38" t="e">
            <v>#REF!</v>
          </cell>
          <cell r="AS38" t="e">
            <v>#REF!</v>
          </cell>
          <cell r="AT38" t="e">
            <v>#REF!</v>
          </cell>
          <cell r="AU38" t="e">
            <v>#REF!</v>
          </cell>
          <cell r="AV38" t="e">
            <v>#REF!</v>
          </cell>
          <cell r="AW38" t="e">
            <v>#REF!</v>
          </cell>
          <cell r="AX38" t="e">
            <v>#REF!</v>
          </cell>
          <cell r="AY38" t="e">
            <v>#REF!</v>
          </cell>
          <cell r="AZ38" t="e">
            <v>#REF!</v>
          </cell>
          <cell r="BA38" t="e">
            <v>#REF!</v>
          </cell>
          <cell r="BB38" t="e">
            <v>#REF!</v>
          </cell>
          <cell r="BC38" t="e">
            <v>#REF!</v>
          </cell>
          <cell r="BD38" t="e">
            <v>#REF!</v>
          </cell>
          <cell r="BE38" t="e">
            <v>#REF!</v>
          </cell>
          <cell r="BF38" t="e">
            <v>#REF!</v>
          </cell>
          <cell r="BG38" t="e">
            <v>#REF!</v>
          </cell>
          <cell r="BH38" t="e">
            <v>#REF!</v>
          </cell>
          <cell r="BI38" t="e">
            <v>#REF!</v>
          </cell>
          <cell r="BJ38" t="e">
            <v>#REF!</v>
          </cell>
          <cell r="BK38" t="str">
            <v>2020-2030</v>
          </cell>
        </row>
        <row r="39">
          <cell r="B39" t="str">
            <v>Công trình, dự án do Hội đồng nhân dân cấp tỉnh chấp thuận mà phải thu hồi đất</v>
          </cell>
          <cell r="C39" t="e">
            <v>#REF!</v>
          </cell>
          <cell r="D39" t="e">
            <v>#REF!</v>
          </cell>
          <cell r="E39" t="e">
            <v>#REF!</v>
          </cell>
          <cell r="F39" t="e">
            <v>#REF!</v>
          </cell>
          <cell r="G39" t="e">
            <v>#REF!</v>
          </cell>
          <cell r="H39" t="e">
            <v>#REF!</v>
          </cell>
          <cell r="I39" t="e">
            <v>#REF!</v>
          </cell>
          <cell r="J39" t="e">
            <v>#REF!</v>
          </cell>
          <cell r="K39" t="e">
            <v>#REF!</v>
          </cell>
          <cell r="L39" t="e">
            <v>#REF!</v>
          </cell>
          <cell r="M39" t="e">
            <v>#REF!</v>
          </cell>
          <cell r="N39" t="e">
            <v>#REF!</v>
          </cell>
          <cell r="O39" t="e">
            <v>#REF!</v>
          </cell>
          <cell r="P39" t="e">
            <v>#REF!</v>
          </cell>
          <cell r="Q39" t="e">
            <v>#REF!</v>
          </cell>
          <cell r="R39" t="e">
            <v>#REF!</v>
          </cell>
          <cell r="S39" t="e">
            <v>#REF!</v>
          </cell>
          <cell r="T39" t="e">
            <v>#REF!</v>
          </cell>
          <cell r="U39" t="e">
            <v>#REF!</v>
          </cell>
          <cell r="V39" t="e">
            <v>#REF!</v>
          </cell>
          <cell r="W39" t="e">
            <v>#REF!</v>
          </cell>
          <cell r="X39" t="e">
            <v>#REF!</v>
          </cell>
          <cell r="Y39" t="e">
            <v>#REF!</v>
          </cell>
          <cell r="Z39" t="e">
            <v>#REF!</v>
          </cell>
          <cell r="AA39" t="e">
            <v>#REF!</v>
          </cell>
          <cell r="AB39" t="e">
            <v>#REF!</v>
          </cell>
          <cell r="AC39" t="e">
            <v>#REF!</v>
          </cell>
          <cell r="AD39" t="e">
            <v>#REF!</v>
          </cell>
          <cell r="AE39" t="e">
            <v>#REF!</v>
          </cell>
          <cell r="AF39" t="e">
            <v>#REF!</v>
          </cell>
          <cell r="AG39" t="e">
            <v>#REF!</v>
          </cell>
          <cell r="AH39" t="e">
            <v>#REF!</v>
          </cell>
          <cell r="AI39" t="e">
            <v>#REF!</v>
          </cell>
          <cell r="AJ39" t="e">
            <v>#REF!</v>
          </cell>
          <cell r="AK39" t="e">
            <v>#REF!</v>
          </cell>
          <cell r="AL39" t="e">
            <v>#REF!</v>
          </cell>
          <cell r="AM39" t="e">
            <v>#REF!</v>
          </cell>
          <cell r="AN39" t="e">
            <v>#REF!</v>
          </cell>
          <cell r="AO39" t="e">
            <v>#REF!</v>
          </cell>
          <cell r="AP39" t="e">
            <v>#REF!</v>
          </cell>
          <cell r="AQ39" t="e">
            <v>#REF!</v>
          </cell>
          <cell r="AR39" t="e">
            <v>#REF!</v>
          </cell>
          <cell r="AS39" t="e">
            <v>#REF!</v>
          </cell>
          <cell r="AT39" t="e">
            <v>#REF!</v>
          </cell>
          <cell r="AU39" t="e">
            <v>#REF!</v>
          </cell>
          <cell r="AV39" t="e">
            <v>#REF!</v>
          </cell>
          <cell r="AW39" t="e">
            <v>#REF!</v>
          </cell>
          <cell r="AX39" t="e">
            <v>#REF!</v>
          </cell>
          <cell r="AY39" t="e">
            <v>#REF!</v>
          </cell>
          <cell r="AZ39" t="e">
            <v>#REF!</v>
          </cell>
          <cell r="BA39" t="e">
            <v>#REF!</v>
          </cell>
          <cell r="BB39" t="e">
            <v>#REF!</v>
          </cell>
          <cell r="BC39" t="e">
            <v>#REF!</v>
          </cell>
          <cell r="BD39" t="e">
            <v>#REF!</v>
          </cell>
          <cell r="BE39" t="e">
            <v>#REF!</v>
          </cell>
          <cell r="BF39" t="e">
            <v>#REF!</v>
          </cell>
          <cell r="BG39" t="e">
            <v>#REF!</v>
          </cell>
          <cell r="BH39" t="e">
            <v>#REF!</v>
          </cell>
          <cell r="BI39" t="e">
            <v>#REF!</v>
          </cell>
          <cell r="BJ39" t="e">
            <v>#REF!</v>
          </cell>
          <cell r="BK39" t="str">
            <v>2020-2030</v>
          </cell>
        </row>
        <row r="40">
          <cell r="B40" t="str">
            <v>Đất nông nghiệp</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t="str">
            <v>2020-2030</v>
          </cell>
        </row>
        <row r="41">
          <cell r="B41" t="str">
            <v>Đất rừng sản xuất</v>
          </cell>
          <cell r="C41">
            <v>0</v>
          </cell>
          <cell r="U41">
            <v>0</v>
          </cell>
          <cell r="BK41" t="str">
            <v>2020-2030</v>
          </cell>
        </row>
        <row r="42">
          <cell r="B42" t="str">
            <v>Đất nông nghiệp khác</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t="str">
            <v>2020-2030</v>
          </cell>
        </row>
        <row r="43">
          <cell r="B43" t="str">
            <v>Công trình điều chỉnh chuyển tiếp</v>
          </cell>
          <cell r="C43">
            <v>0</v>
          </cell>
          <cell r="E43">
            <v>0</v>
          </cell>
          <cell r="F43">
            <v>0</v>
          </cell>
          <cell r="G43">
            <v>0</v>
          </cell>
          <cell r="M43">
            <v>0</v>
          </cell>
          <cell r="U43">
            <v>0</v>
          </cell>
          <cell r="AD43">
            <v>0</v>
          </cell>
          <cell r="BG43">
            <v>0</v>
          </cell>
          <cell r="BK43" t="str">
            <v>2020-2030</v>
          </cell>
        </row>
        <row r="44">
          <cell r="B44" t="str">
            <v>Công trình bổ sung mới có CSPL</v>
          </cell>
          <cell r="C44">
            <v>0</v>
          </cell>
          <cell r="E44">
            <v>0</v>
          </cell>
          <cell r="F44">
            <v>0</v>
          </cell>
          <cell r="G44">
            <v>0</v>
          </cell>
          <cell r="M44">
            <v>0</v>
          </cell>
          <cell r="U44">
            <v>0</v>
          </cell>
          <cell r="AD44">
            <v>0</v>
          </cell>
          <cell r="BG44">
            <v>0</v>
          </cell>
          <cell r="BK44" t="str">
            <v>2020-2030</v>
          </cell>
        </row>
        <row r="45">
          <cell r="B45" t="str">
            <v>Đất phi nông nghiệp</v>
          </cell>
          <cell r="C45" t="e">
            <v>#REF!</v>
          </cell>
          <cell r="D45" t="e">
            <v>#REF!</v>
          </cell>
          <cell r="E45" t="e">
            <v>#REF!</v>
          </cell>
          <cell r="F45" t="e">
            <v>#REF!</v>
          </cell>
          <cell r="G45" t="e">
            <v>#REF!</v>
          </cell>
          <cell r="H45" t="e">
            <v>#REF!</v>
          </cell>
          <cell r="I45" t="e">
            <v>#REF!</v>
          </cell>
          <cell r="J45" t="e">
            <v>#REF!</v>
          </cell>
          <cell r="K45" t="e">
            <v>#REF!</v>
          </cell>
          <cell r="L45" t="e">
            <v>#REF!</v>
          </cell>
          <cell r="M45" t="e">
            <v>#REF!</v>
          </cell>
          <cell r="N45" t="e">
            <v>#REF!</v>
          </cell>
          <cell r="O45" t="e">
            <v>#REF!</v>
          </cell>
          <cell r="P45" t="e">
            <v>#REF!</v>
          </cell>
          <cell r="Q45" t="e">
            <v>#REF!</v>
          </cell>
          <cell r="R45" t="e">
            <v>#REF!</v>
          </cell>
          <cell r="S45" t="e">
            <v>#REF!</v>
          </cell>
          <cell r="T45" t="e">
            <v>#REF!</v>
          </cell>
          <cell r="U45" t="e">
            <v>#REF!</v>
          </cell>
          <cell r="V45" t="e">
            <v>#REF!</v>
          </cell>
          <cell r="W45" t="e">
            <v>#REF!</v>
          </cell>
          <cell r="X45" t="e">
            <v>#REF!</v>
          </cell>
          <cell r="Y45" t="e">
            <v>#REF!</v>
          </cell>
          <cell r="Z45" t="e">
            <v>#REF!</v>
          </cell>
          <cell r="AA45" t="e">
            <v>#REF!</v>
          </cell>
          <cell r="AB45" t="e">
            <v>#REF!</v>
          </cell>
          <cell r="AC45" t="e">
            <v>#REF!</v>
          </cell>
          <cell r="AD45" t="e">
            <v>#REF!</v>
          </cell>
          <cell r="AE45" t="e">
            <v>#REF!</v>
          </cell>
          <cell r="AF45" t="e">
            <v>#REF!</v>
          </cell>
          <cell r="AG45" t="e">
            <v>#REF!</v>
          </cell>
          <cell r="AH45" t="e">
            <v>#REF!</v>
          </cell>
          <cell r="AI45" t="e">
            <v>#REF!</v>
          </cell>
          <cell r="AJ45" t="e">
            <v>#REF!</v>
          </cell>
          <cell r="AK45" t="e">
            <v>#REF!</v>
          </cell>
          <cell r="AL45" t="e">
            <v>#REF!</v>
          </cell>
          <cell r="AM45" t="e">
            <v>#REF!</v>
          </cell>
          <cell r="AN45" t="e">
            <v>#REF!</v>
          </cell>
          <cell r="AO45" t="e">
            <v>#REF!</v>
          </cell>
          <cell r="AP45" t="e">
            <v>#REF!</v>
          </cell>
          <cell r="AQ45" t="e">
            <v>#REF!</v>
          </cell>
          <cell r="AR45" t="e">
            <v>#REF!</v>
          </cell>
          <cell r="AS45" t="e">
            <v>#REF!</v>
          </cell>
          <cell r="AT45" t="e">
            <v>#REF!</v>
          </cell>
          <cell r="AU45" t="e">
            <v>#REF!</v>
          </cell>
          <cell r="AV45" t="e">
            <v>#REF!</v>
          </cell>
          <cell r="AW45" t="e">
            <v>#REF!</v>
          </cell>
          <cell r="AX45" t="e">
            <v>#REF!</v>
          </cell>
          <cell r="AY45" t="e">
            <v>#REF!</v>
          </cell>
          <cell r="AZ45" t="e">
            <v>#REF!</v>
          </cell>
          <cell r="BA45" t="e">
            <v>#REF!</v>
          </cell>
          <cell r="BB45" t="e">
            <v>#REF!</v>
          </cell>
          <cell r="BC45" t="e">
            <v>#REF!</v>
          </cell>
          <cell r="BD45" t="e">
            <v>#REF!</v>
          </cell>
          <cell r="BE45" t="e">
            <v>#REF!</v>
          </cell>
          <cell r="BF45" t="e">
            <v>#REF!</v>
          </cell>
          <cell r="BG45" t="e">
            <v>#REF!</v>
          </cell>
          <cell r="BH45" t="e">
            <v>#REF!</v>
          </cell>
          <cell r="BI45" t="e">
            <v>#REF!</v>
          </cell>
          <cell r="BJ45" t="e">
            <v>#REF!</v>
          </cell>
          <cell r="BK45" t="str">
            <v>2020-2030</v>
          </cell>
        </row>
        <row r="46">
          <cell r="B46" t="str">
            <v>Đất cụm công nghiệp</v>
          </cell>
          <cell r="C46" t="e">
            <v>#REF!</v>
          </cell>
          <cell r="D46" t="e">
            <v>#REF!</v>
          </cell>
          <cell r="E46" t="e">
            <v>#REF!</v>
          </cell>
          <cell r="F46" t="e">
            <v>#REF!</v>
          </cell>
          <cell r="G46" t="e">
            <v>#REF!</v>
          </cell>
          <cell r="H46" t="e">
            <v>#REF!</v>
          </cell>
          <cell r="I46" t="e">
            <v>#REF!</v>
          </cell>
          <cell r="J46" t="e">
            <v>#REF!</v>
          </cell>
          <cell r="K46" t="e">
            <v>#REF!</v>
          </cell>
          <cell r="L46" t="e">
            <v>#REF!</v>
          </cell>
          <cell r="M46" t="e">
            <v>#REF!</v>
          </cell>
          <cell r="N46" t="e">
            <v>#REF!</v>
          </cell>
          <cell r="O46" t="e">
            <v>#REF!</v>
          </cell>
          <cell r="P46" t="e">
            <v>#REF!</v>
          </cell>
          <cell r="Q46" t="e">
            <v>#REF!</v>
          </cell>
          <cell r="R46" t="e">
            <v>#REF!</v>
          </cell>
          <cell r="S46" t="e">
            <v>#REF!</v>
          </cell>
          <cell r="T46" t="e">
            <v>#REF!</v>
          </cell>
          <cell r="U46" t="e">
            <v>#REF!</v>
          </cell>
          <cell r="V46" t="e">
            <v>#REF!</v>
          </cell>
          <cell r="W46" t="e">
            <v>#REF!</v>
          </cell>
          <cell r="X46" t="e">
            <v>#REF!</v>
          </cell>
          <cell r="Y46" t="e">
            <v>#REF!</v>
          </cell>
          <cell r="Z46" t="e">
            <v>#REF!</v>
          </cell>
          <cell r="AA46" t="e">
            <v>#REF!</v>
          </cell>
          <cell r="AB46" t="e">
            <v>#REF!</v>
          </cell>
          <cell r="AC46" t="e">
            <v>#REF!</v>
          </cell>
          <cell r="AD46" t="e">
            <v>#REF!</v>
          </cell>
          <cell r="AE46" t="e">
            <v>#REF!</v>
          </cell>
          <cell r="AF46" t="e">
            <v>#REF!</v>
          </cell>
          <cell r="AG46" t="e">
            <v>#REF!</v>
          </cell>
          <cell r="AH46" t="e">
            <v>#REF!</v>
          </cell>
          <cell r="AI46" t="e">
            <v>#REF!</v>
          </cell>
          <cell r="AJ46" t="e">
            <v>#REF!</v>
          </cell>
          <cell r="AK46" t="e">
            <v>#REF!</v>
          </cell>
          <cell r="AL46" t="e">
            <v>#REF!</v>
          </cell>
          <cell r="AM46" t="e">
            <v>#REF!</v>
          </cell>
          <cell r="AN46" t="e">
            <v>#REF!</v>
          </cell>
          <cell r="AO46" t="e">
            <v>#REF!</v>
          </cell>
          <cell r="AP46" t="e">
            <v>#REF!</v>
          </cell>
          <cell r="AQ46" t="e">
            <v>#REF!</v>
          </cell>
          <cell r="AR46" t="e">
            <v>#REF!</v>
          </cell>
          <cell r="AS46" t="e">
            <v>#REF!</v>
          </cell>
          <cell r="AT46" t="e">
            <v>#REF!</v>
          </cell>
          <cell r="AU46" t="e">
            <v>#REF!</v>
          </cell>
          <cell r="AV46" t="e">
            <v>#REF!</v>
          </cell>
          <cell r="AW46" t="e">
            <v>#REF!</v>
          </cell>
          <cell r="AX46" t="e">
            <v>#REF!</v>
          </cell>
          <cell r="AY46" t="e">
            <v>#REF!</v>
          </cell>
          <cell r="AZ46" t="e">
            <v>#REF!</v>
          </cell>
          <cell r="BA46" t="e">
            <v>#REF!</v>
          </cell>
          <cell r="BB46" t="e">
            <v>#REF!</v>
          </cell>
          <cell r="BC46" t="e">
            <v>#REF!</v>
          </cell>
          <cell r="BD46" t="e">
            <v>#REF!</v>
          </cell>
          <cell r="BE46" t="e">
            <v>#REF!</v>
          </cell>
          <cell r="BF46" t="e">
            <v>#REF!</v>
          </cell>
          <cell r="BG46" t="e">
            <v>#REF!</v>
          </cell>
          <cell r="BH46" t="e">
            <v>#REF!</v>
          </cell>
          <cell r="BI46" t="e">
            <v>#REF!</v>
          </cell>
          <cell r="BJ46" t="e">
            <v>#REF!</v>
          </cell>
          <cell r="BK46" t="str">
            <v>2020-2030</v>
          </cell>
        </row>
        <row r="47">
          <cell r="B47" t="str">
            <v>Đất khoáng sản</v>
          </cell>
          <cell r="C47">
            <v>842.83713999999986</v>
          </cell>
          <cell r="D47">
            <v>741.26999999999987</v>
          </cell>
          <cell r="E47">
            <v>101.56713999999999</v>
          </cell>
          <cell r="F47">
            <v>101.13714</v>
          </cell>
          <cell r="G47">
            <v>2.29</v>
          </cell>
          <cell r="H47">
            <v>2.29</v>
          </cell>
          <cell r="I47">
            <v>0</v>
          </cell>
          <cell r="J47">
            <v>0</v>
          </cell>
          <cell r="K47">
            <v>78.627139999999983</v>
          </cell>
          <cell r="L47">
            <v>12.72</v>
          </cell>
          <cell r="M47">
            <v>7.5</v>
          </cell>
          <cell r="N47">
            <v>0</v>
          </cell>
          <cell r="O47">
            <v>0</v>
          </cell>
          <cell r="P47">
            <v>12.5</v>
          </cell>
          <cell r="Q47">
            <v>0</v>
          </cell>
          <cell r="R47">
            <v>0</v>
          </cell>
          <cell r="S47">
            <v>0</v>
          </cell>
          <cell r="T47">
            <v>0</v>
          </cell>
          <cell r="U47">
            <v>0.4</v>
          </cell>
          <cell r="V47">
            <v>0</v>
          </cell>
          <cell r="W47">
            <v>0</v>
          </cell>
          <cell r="X47">
            <v>0</v>
          </cell>
          <cell r="Y47">
            <v>0</v>
          </cell>
          <cell r="Z47">
            <v>0</v>
          </cell>
          <cell r="AA47">
            <v>0</v>
          </cell>
          <cell r="AB47">
            <v>0</v>
          </cell>
          <cell r="AC47">
            <v>0</v>
          </cell>
          <cell r="AD47">
            <v>0.4</v>
          </cell>
          <cell r="AE47">
            <v>0.4</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0.03</v>
          </cell>
          <cell r="BH47">
            <v>0</v>
          </cell>
          <cell r="BI47">
            <v>0.03</v>
          </cell>
          <cell r="BJ47">
            <v>0</v>
          </cell>
          <cell r="BK47" t="str">
            <v>2020-2030</v>
          </cell>
        </row>
        <row r="48">
          <cell r="B48" t="str">
            <v>Công trình điều chỉnh chuyển tiếp</v>
          </cell>
          <cell r="C48">
            <v>0</v>
          </cell>
          <cell r="E48">
            <v>0</v>
          </cell>
          <cell r="F48">
            <v>0</v>
          </cell>
          <cell r="G48">
            <v>0</v>
          </cell>
          <cell r="M48">
            <v>0</v>
          </cell>
          <cell r="U48">
            <v>0</v>
          </cell>
          <cell r="AD48">
            <v>0</v>
          </cell>
          <cell r="BG48">
            <v>0</v>
          </cell>
          <cell r="BK48" t="str">
            <v>2020-2030</v>
          </cell>
        </row>
        <row r="49">
          <cell r="B49" t="str">
            <v>Dự án khai thác mỏ cát làm vật liệu xây dựng thông thường và bãi tập kết tại vị trí 2 thôn 12 và thôn 14 Xã Đăk Ruồng (Công ty Cổ phần Sinh Lợi Kon Tum)</v>
          </cell>
          <cell r="C49">
            <v>2.03714</v>
          </cell>
          <cell r="E49">
            <v>2.03714</v>
          </cell>
          <cell r="F49">
            <v>2.03714</v>
          </cell>
          <cell r="G49">
            <v>0</v>
          </cell>
          <cell r="K49">
            <v>2.03714</v>
          </cell>
          <cell r="M49">
            <v>0</v>
          </cell>
          <cell r="U49">
            <v>0</v>
          </cell>
          <cell r="AD49">
            <v>0</v>
          </cell>
          <cell r="BG49">
            <v>0</v>
          </cell>
          <cell r="BK49" t="str">
            <v>2020-2030</v>
          </cell>
          <cell r="BL49" t="str">
            <v>Xã Đắk Ruồng</v>
          </cell>
          <cell r="BN49" t="str">
            <v>SKS</v>
          </cell>
          <cell r="BP49" t="str">
            <v>Quyết định số 350/QĐ-UBND ngày 17/6/2024 của UBND tỉnh quyết định chấp thuận điều chỉnh chủ trương đầu tư đồng thời chấp thuận nhà đầu tư;  CV số 1127/UBND-NNTN ngày 04/4/2024 của UBND tỉnh chấp thuận thực hiện thuê QSD đất nông nghiệp</v>
          </cell>
          <cell r="BU49" t="str">
            <v>HNK</v>
          </cell>
          <cell r="BV49">
            <v>2023.2023999999999</v>
          </cell>
          <cell r="BW49" t="str">
            <v>Đổi mã loại đất SKX sang SKS theo điều 9 Luật đất đai 2024</v>
          </cell>
          <cell r="BX49" t="str">
            <v>Mỏ cát làm vật liệu xây dựng thông thường tại vị trí số 2 thuộc thôn 12, thôn 14 + Bãi tập kết khoáng sản và công trình phụ trợ (mã quy hoạch 139) - Công ty TNHH Sinh Lợi 2,6 ha</v>
          </cell>
          <cell r="BZ49">
            <v>1</v>
          </cell>
        </row>
        <row r="50">
          <cell r="C50">
            <v>0.21</v>
          </cell>
          <cell r="E50">
            <v>0.21</v>
          </cell>
          <cell r="F50">
            <v>0.21</v>
          </cell>
          <cell r="G50">
            <v>0</v>
          </cell>
          <cell r="K50">
            <v>0.21</v>
          </cell>
          <cell r="M50">
            <v>0</v>
          </cell>
          <cell r="U50">
            <v>0</v>
          </cell>
          <cell r="AD50">
            <v>0</v>
          </cell>
          <cell r="BG50">
            <v>0</v>
          </cell>
          <cell r="BK50" t="str">
            <v>2020-2030</v>
          </cell>
          <cell r="BL50" t="str">
            <v>Xã Đắk Ruồng</v>
          </cell>
          <cell r="BN50" t="str">
            <v>SKC</v>
          </cell>
          <cell r="BU50" t="str">
            <v>HNK</v>
          </cell>
          <cell r="BZ50">
            <v>1</v>
          </cell>
        </row>
        <row r="51">
          <cell r="C51">
            <v>1.82</v>
          </cell>
          <cell r="D51">
            <v>1.82</v>
          </cell>
          <cell r="E51">
            <v>0</v>
          </cell>
          <cell r="F51">
            <v>0</v>
          </cell>
          <cell r="G51">
            <v>0</v>
          </cell>
          <cell r="M51">
            <v>0</v>
          </cell>
          <cell r="U51">
            <v>0</v>
          </cell>
          <cell r="AD51">
            <v>0</v>
          </cell>
          <cell r="BG51">
            <v>0</v>
          </cell>
          <cell r="BK51" t="str">
            <v>2020-2030</v>
          </cell>
          <cell r="BL51" t="str">
            <v>Xã Đắk Ruồng</v>
          </cell>
          <cell r="BN51" t="str">
            <v>SON</v>
          </cell>
          <cell r="BU51" t="str">
            <v>SON</v>
          </cell>
          <cell r="BV51">
            <v>2023.2023999999999</v>
          </cell>
          <cell r="BZ51">
            <v>1</v>
          </cell>
        </row>
        <row r="52">
          <cell r="B52" t="str">
            <v>Đá xây dựng SHQH 140, thôn 12 (60,1 ha)</v>
          </cell>
          <cell r="C52">
            <v>59.52</v>
          </cell>
          <cell r="D52">
            <v>50.02</v>
          </cell>
          <cell r="E52">
            <v>9.5</v>
          </cell>
          <cell r="F52">
            <v>9.5</v>
          </cell>
          <cell r="G52">
            <v>0</v>
          </cell>
          <cell r="K52">
            <v>2</v>
          </cell>
          <cell r="L52">
            <v>0.5</v>
          </cell>
          <cell r="M52">
            <v>7</v>
          </cell>
          <cell r="P52">
            <v>7</v>
          </cell>
          <cell r="U52">
            <v>0</v>
          </cell>
          <cell r="AD52">
            <v>0</v>
          </cell>
          <cell r="BG52">
            <v>0</v>
          </cell>
          <cell r="BK52" t="str">
            <v>2020-2030</v>
          </cell>
          <cell r="BL52" t="str">
            <v>Xã Đắk Ruồng</v>
          </cell>
          <cell r="BN52" t="str">
            <v>SKS</v>
          </cell>
          <cell r="BP52" t="str">
            <v xml:space="preserve"> Quyết định số 1756/QĐ-TTg ngày 21/12/2023 của Thủ tướng Chính phủ về việc phê duyệt Quy hoạch tỉnh Kon Tum thời kỳ 2021-2030, tầm nhìn đến năm 2050;</v>
          </cell>
          <cell r="BU52" t="str">
            <v>HNK, CLN, RSX, DCS</v>
          </cell>
          <cell r="BW52" t="str">
            <v>Đổi mã loại đất SKX sang SKS theo điều 9 Luật đất đai 2024. Điều chỉnh tên</v>
          </cell>
          <cell r="BX52" t="str">
            <v>Quy hoạch mỏ Mỏ Đá làm vật liệu xây dựng thông thường (tại điểm mỏ 140)</v>
          </cell>
          <cell r="BZ52">
            <v>1</v>
          </cell>
        </row>
        <row r="53">
          <cell r="C53">
            <v>0.57999999999999996</v>
          </cell>
          <cell r="D53">
            <v>0.57999999999999996</v>
          </cell>
          <cell r="E53">
            <v>0</v>
          </cell>
          <cell r="F53">
            <v>0</v>
          </cell>
          <cell r="G53">
            <v>0</v>
          </cell>
          <cell r="M53">
            <v>0</v>
          </cell>
          <cell r="U53">
            <v>0</v>
          </cell>
          <cell r="AD53">
            <v>0</v>
          </cell>
          <cell r="BG53">
            <v>0</v>
          </cell>
          <cell r="BK53" t="str">
            <v>2020-2030</v>
          </cell>
          <cell r="BL53" t="str">
            <v>Xã Đắk Ruồng</v>
          </cell>
          <cell r="BN53" t="str">
            <v>SON</v>
          </cell>
          <cell r="BU53" t="str">
            <v>SON</v>
          </cell>
          <cell r="BZ53">
            <v>1</v>
          </cell>
        </row>
        <row r="54">
          <cell r="B54" t="str">
            <v>Cát xây dựng SHQH BS02, Khu 1 tại Thôn 3 xã Đăk Tơ Lung, huyện Kon Rẫy (10,3 ha)</v>
          </cell>
          <cell r="C54">
            <v>8.8000000000000007</v>
          </cell>
          <cell r="D54">
            <v>8.8000000000000007</v>
          </cell>
          <cell r="E54">
            <v>0</v>
          </cell>
          <cell r="F54">
            <v>0</v>
          </cell>
          <cell r="G54">
            <v>0</v>
          </cell>
          <cell r="M54">
            <v>0</v>
          </cell>
          <cell r="U54">
            <v>0</v>
          </cell>
          <cell r="AD54">
            <v>0</v>
          </cell>
          <cell r="BG54">
            <v>0</v>
          </cell>
          <cell r="BK54" t="str">
            <v>2020-2030</v>
          </cell>
          <cell r="BL54" t="str">
            <v>Xã Đắk Tơ Lung</v>
          </cell>
          <cell r="BN54" t="str">
            <v>SON(SKS)</v>
          </cell>
          <cell r="BP54" t="str">
            <v xml:space="preserve"> Quyết định số 1756/QĐ-TTg ngày 21/12/2023 của Thủ tướng Chính phủ về việc phê duyệt Quy hoạch tỉnh Kon Tum thời kỳ 2021-2030, tầm nhìn đến năm 2050;</v>
          </cell>
          <cell r="BU54" t="str">
            <v>SON</v>
          </cell>
          <cell r="BW54" t="str">
            <v>Đổi mã loại đất SKX sang SKS theo điều 9 Luật đất đai 2024. ĐiÊù chỉnh tên</v>
          </cell>
          <cell r="BX54" t="str">
            <v>Mỏ cát làm vật liệu xây dựng thông thường và bãi tập kết khoáng sản và công trình phụ trợ (mã BS quy hoạch BS02)</v>
          </cell>
          <cell r="BZ54">
            <v>1</v>
          </cell>
        </row>
        <row r="55">
          <cell r="B55" t="str">
            <v>Khoáng sản cát làm VLXD thông thường: tại thôn 1, xã Đăk Tơ Lung - Số hiệu BS02 (khu 2)</v>
          </cell>
          <cell r="C55">
            <v>2</v>
          </cell>
          <cell r="D55">
            <v>2</v>
          </cell>
          <cell r="E55">
            <v>0</v>
          </cell>
          <cell r="F55">
            <v>0</v>
          </cell>
          <cell r="G55">
            <v>0</v>
          </cell>
          <cell r="M55">
            <v>0</v>
          </cell>
          <cell r="U55">
            <v>0</v>
          </cell>
          <cell r="AD55">
            <v>0</v>
          </cell>
          <cell r="BG55">
            <v>0</v>
          </cell>
          <cell r="BK55" t="str">
            <v>2020-2030</v>
          </cell>
          <cell r="BL55" t="str">
            <v>Xã Đắk Tơ Lung</v>
          </cell>
          <cell r="BN55" t="str">
            <v>SON</v>
          </cell>
          <cell r="BP55" t="str">
            <v>Quyết định số 166/QĐ-UBND  ngày 4/4/2022 của UBND tỉnh Kon Tum; Quyết định số 483/QĐ-UBND ngày 31/7/2024 của UBND tỉnh về việc cập nhật, điều chỉnh tên, địa điểm, vị trí các dự án</v>
          </cell>
          <cell r="BU55" t="str">
            <v>SON</v>
          </cell>
          <cell r="BV55">
            <v>2023.2023999999999</v>
          </cell>
          <cell r="BW55" t="str">
            <v>Đổi mã loại đất SKX sang SKS theo điều 9 Luật đất đai 2024</v>
          </cell>
          <cell r="BX55" t="str">
            <v>Mỏ cát làm vật liệu xây dựng thông thường và bãi tập kết khoáng sản và công trình phụ trợ (mã BS quy hoạch BS02) 6,7 ha</v>
          </cell>
          <cell r="BZ55">
            <v>1</v>
          </cell>
        </row>
        <row r="56">
          <cell r="B56" t="str">
            <v>Bãi tập kết các mỏ cát</v>
          </cell>
          <cell r="C56">
            <v>5</v>
          </cell>
          <cell r="D56">
            <v>5</v>
          </cell>
          <cell r="E56">
            <v>0</v>
          </cell>
          <cell r="F56">
            <v>0</v>
          </cell>
          <cell r="G56">
            <v>0</v>
          </cell>
          <cell r="M56">
            <v>0</v>
          </cell>
          <cell r="U56">
            <v>0</v>
          </cell>
          <cell r="AD56">
            <v>0</v>
          </cell>
          <cell r="BG56">
            <v>0</v>
          </cell>
          <cell r="BK56" t="str">
            <v>2020-2030</v>
          </cell>
          <cell r="BL56" t="str">
            <v>Xã Đắk Tơ Lung</v>
          </cell>
          <cell r="BN56" t="str">
            <v>SKS</v>
          </cell>
          <cell r="BP56" t="str">
            <v>Quyết định số 135/QĐ-UBND ngày 22/3/2022 của UBND tỉnh phê duyệt quy hoạch sử dụng đất thời kỳ 2021-2030 huyện Kon Rẫy</v>
          </cell>
          <cell r="BU56" t="str">
            <v>HNK</v>
          </cell>
          <cell r="BW56" t="str">
            <v>Đổi mã loại đất SKX sang SKS theo điều 9 Luật đất đai 2024</v>
          </cell>
          <cell r="BZ56">
            <v>1</v>
          </cell>
        </row>
        <row r="57">
          <cell r="B57" t="str">
            <v>Quy hoạch mỏ Khai thác cát xây dựng tại thôn 1, xã Đăk Tơ Lung</v>
          </cell>
          <cell r="C57">
            <v>4</v>
          </cell>
          <cell r="D57">
            <v>4</v>
          </cell>
          <cell r="E57">
            <v>0</v>
          </cell>
          <cell r="F57">
            <v>0</v>
          </cell>
          <cell r="G57">
            <v>0</v>
          </cell>
          <cell r="M57">
            <v>0</v>
          </cell>
          <cell r="U57">
            <v>0</v>
          </cell>
          <cell r="AD57">
            <v>0</v>
          </cell>
          <cell r="BG57">
            <v>0</v>
          </cell>
          <cell r="BK57" t="str">
            <v>2020-2030</v>
          </cell>
          <cell r="BL57" t="str">
            <v>Xã Đắk Tơ Lung</v>
          </cell>
          <cell r="BN57" t="str">
            <v>SON (SKS)</v>
          </cell>
          <cell r="BU57" t="str">
            <v>SON</v>
          </cell>
          <cell r="BW57" t="str">
            <v>Đổi mã loại đất SKX sang SKS theo điều 9 Luật đất đai 2024</v>
          </cell>
          <cell r="BZ57">
            <v>1</v>
          </cell>
        </row>
        <row r="58">
          <cell r="B58" t="str">
            <v>Quy hoạch mỏ Khai thác cát xây dựng tại thôn 6, xã Đăk Tơ Lung</v>
          </cell>
          <cell r="C58">
            <v>6</v>
          </cell>
          <cell r="D58">
            <v>6</v>
          </cell>
          <cell r="E58">
            <v>0</v>
          </cell>
          <cell r="F58">
            <v>0</v>
          </cell>
          <cell r="G58">
            <v>0</v>
          </cell>
          <cell r="M58">
            <v>0</v>
          </cell>
          <cell r="U58">
            <v>0</v>
          </cell>
          <cell r="AD58">
            <v>0</v>
          </cell>
          <cell r="BG58">
            <v>0</v>
          </cell>
          <cell r="BK58" t="str">
            <v>2020-2030</v>
          </cell>
          <cell r="BL58" t="str">
            <v>Xã Đắk Tơ Lung</v>
          </cell>
          <cell r="BN58" t="str">
            <v>SON (SKS)</v>
          </cell>
          <cell r="BU58" t="str">
            <v>SON</v>
          </cell>
          <cell r="BW58" t="str">
            <v>Đổi mã loại đất SKX sang SKS theo điều 9 Luật đất đai 2024</v>
          </cell>
          <cell r="BZ58">
            <v>1</v>
          </cell>
        </row>
        <row r="59">
          <cell r="B59" t="str">
            <v>Quy hoạch mỏ đất san lấp xã Đăk Tơ Lung</v>
          </cell>
          <cell r="C59">
            <v>8.5</v>
          </cell>
          <cell r="D59">
            <v>8.5</v>
          </cell>
          <cell r="E59">
            <v>0</v>
          </cell>
          <cell r="F59">
            <v>0</v>
          </cell>
          <cell r="G59">
            <v>0</v>
          </cell>
          <cell r="M59">
            <v>0</v>
          </cell>
          <cell r="U59">
            <v>0</v>
          </cell>
          <cell r="AD59">
            <v>0</v>
          </cell>
          <cell r="BG59">
            <v>0</v>
          </cell>
          <cell r="BK59" t="str">
            <v>2020-2030</v>
          </cell>
          <cell r="BL59" t="str">
            <v>Xã Đắk Tơ Lung</v>
          </cell>
          <cell r="BN59" t="str">
            <v>SKS</v>
          </cell>
          <cell r="BU59" t="str">
            <v>HNK</v>
          </cell>
          <cell r="BW59" t="str">
            <v>Đổi mã loại đất SKX sang SKS theo điều 9 Luật đất đai 2024</v>
          </cell>
          <cell r="BZ59">
            <v>1</v>
          </cell>
        </row>
        <row r="60">
          <cell r="B60" t="str">
            <v>Quy hoach mỏ Đồng</v>
          </cell>
          <cell r="C60">
            <v>36.42</v>
          </cell>
          <cell r="E60">
            <v>36.42</v>
          </cell>
          <cell r="F60">
            <v>36.020000000000003</v>
          </cell>
          <cell r="G60">
            <v>2.29</v>
          </cell>
          <cell r="H60">
            <v>2.29</v>
          </cell>
          <cell r="K60">
            <v>30.81</v>
          </cell>
          <cell r="L60">
            <v>2.42</v>
          </cell>
          <cell r="M60">
            <v>0.5</v>
          </cell>
          <cell r="P60">
            <v>0.5</v>
          </cell>
          <cell r="U60">
            <v>0.4</v>
          </cell>
          <cell r="AD60">
            <v>0.4</v>
          </cell>
          <cell r="AE60">
            <v>0.4</v>
          </cell>
          <cell r="BG60">
            <v>0</v>
          </cell>
          <cell r="BK60" t="str">
            <v>2020-2030</v>
          </cell>
          <cell r="BL60" t="str">
            <v>Xã Đắk Tơ Lung</v>
          </cell>
          <cell r="BN60" t="str">
            <v>SKS</v>
          </cell>
          <cell r="BP60" t="str">
            <v>Văn bản số 457-CV/TU ngày 04/3/2022 Ban cán sự đảng bộ tỉnh Kon Tum</v>
          </cell>
          <cell r="BU60" t="str">
            <v>LUA, HNK, CLN, RSX, DGT</v>
          </cell>
          <cell r="BV60" t="str">
            <v>2022, 2023, 2024</v>
          </cell>
          <cell r="BZ60">
            <v>1</v>
          </cell>
        </row>
        <row r="61">
          <cell r="C61">
            <v>3.58</v>
          </cell>
          <cell r="D61">
            <v>3.58</v>
          </cell>
          <cell r="E61">
            <v>0</v>
          </cell>
          <cell r="F61">
            <v>0</v>
          </cell>
          <cell r="G61">
            <v>0</v>
          </cell>
          <cell r="M61">
            <v>0</v>
          </cell>
          <cell r="U61">
            <v>0</v>
          </cell>
          <cell r="AD61">
            <v>0</v>
          </cell>
          <cell r="BG61">
            <v>0</v>
          </cell>
          <cell r="BK61" t="str">
            <v>2020-2030</v>
          </cell>
          <cell r="BL61" t="str">
            <v>Xã Đắk Tơ Lung</v>
          </cell>
          <cell r="BN61" t="str">
            <v>SON</v>
          </cell>
          <cell r="BU61" t="str">
            <v>SON</v>
          </cell>
          <cell r="BZ61">
            <v>1</v>
          </cell>
        </row>
        <row r="62">
          <cell r="B62" t="str">
            <v>Cát xây dựng SHQH 141 (21,5 ha)</v>
          </cell>
          <cell r="C62">
            <v>20</v>
          </cell>
          <cell r="D62">
            <v>20</v>
          </cell>
          <cell r="E62">
            <v>0</v>
          </cell>
          <cell r="F62">
            <v>0</v>
          </cell>
          <cell r="G62">
            <v>0</v>
          </cell>
          <cell r="M62">
            <v>0</v>
          </cell>
          <cell r="U62">
            <v>0</v>
          </cell>
          <cell r="AD62">
            <v>0</v>
          </cell>
          <cell r="BG62">
            <v>0</v>
          </cell>
          <cell r="BK62" t="str">
            <v>2020-2030</v>
          </cell>
          <cell r="BL62" t="str">
            <v>Xã Đắk Tờ re</v>
          </cell>
          <cell r="BN62" t="str">
            <v>SON(SKS)</v>
          </cell>
          <cell r="BP62" t="str">
            <v xml:space="preserve"> Quyết định số 1756/QĐ-TTg ngày 21/12/2023 của Thủ tướng Chính phủ về việc phê duyệt Quy hoạch tỉnh Kon Tum thời kỳ 2021-2030, tầm nhìn đến năm 2050;</v>
          </cell>
          <cell r="BU62" t="str">
            <v>SON</v>
          </cell>
          <cell r="BW62" t="str">
            <v>Đổi mã loại đất SKX sang SKS theo điều 9 Luật đất đai 2024. Điều chỉnh tên, diện tích</v>
          </cell>
          <cell r="BX62" t="str">
            <v>Mỏ khai thác khoáng sản cát, sạn sỏi làm vật liệu xây dựng thông thường thôn 10 + Bãi tập kết khoáng sản và công trình phụ trợ (mã quy hoạch 141) - Công ty CPKD TM&amp;VTXD Tây Nguyên. 1,97 ha</v>
          </cell>
          <cell r="BZ62">
            <v>1</v>
          </cell>
        </row>
        <row r="63">
          <cell r="C63">
            <v>0.5</v>
          </cell>
          <cell r="D63">
            <v>0.5</v>
          </cell>
          <cell r="E63">
            <v>0</v>
          </cell>
          <cell r="F63">
            <v>0</v>
          </cell>
          <cell r="G63">
            <v>0</v>
          </cell>
          <cell r="M63">
            <v>0</v>
          </cell>
          <cell r="U63">
            <v>0</v>
          </cell>
          <cell r="AD63">
            <v>0</v>
          </cell>
          <cell r="BG63">
            <v>0</v>
          </cell>
          <cell r="BK63" t="str">
            <v>2020-2030</v>
          </cell>
          <cell r="BL63" t="str">
            <v>Xã Đắk Tờ re</v>
          </cell>
          <cell r="BN63" t="str">
            <v>SKC</v>
          </cell>
          <cell r="BP63" t="str">
            <v>Nghị quyết số 47/NQ-HĐND ngày 16/12/2022 của HĐND huyện Kon Rẫy bổ sung, điều chỉnh danh mục công trình dự án vào quy hoạch sử dụng đất thời kỳ 2021-2030 huyện Kon Rẫy</v>
          </cell>
          <cell r="BU63" t="str">
            <v>SON</v>
          </cell>
          <cell r="BZ63">
            <v>1</v>
          </cell>
        </row>
        <row r="64">
          <cell r="B64" t="str">
            <v>Khoáng sản cát làm VLXD thông thường: Thôn Đăk Puih, xã Đăk Tờ Re - Số hiệu BS03</v>
          </cell>
          <cell r="C64">
            <v>3.6</v>
          </cell>
          <cell r="D64">
            <v>3.6</v>
          </cell>
          <cell r="E64">
            <v>0</v>
          </cell>
          <cell r="F64">
            <v>0</v>
          </cell>
          <cell r="G64">
            <v>0</v>
          </cell>
          <cell r="M64">
            <v>0</v>
          </cell>
          <cell r="U64">
            <v>0</v>
          </cell>
          <cell r="AD64">
            <v>0</v>
          </cell>
          <cell r="BG64">
            <v>0</v>
          </cell>
          <cell r="BK64" t="str">
            <v>2020-2030</v>
          </cell>
          <cell r="BL64" t="str">
            <v>Xã Đắk Tờ re</v>
          </cell>
          <cell r="BN64" t="str">
            <v>SKS</v>
          </cell>
          <cell r="BP64" t="str">
            <v>Quyết định số 483/QĐ-UBND ngày 31/7/2024 của UBND tỉnh về việc cập nhật, điều chỉnh tên, địa điểm, vị trí các dự án</v>
          </cell>
          <cell r="BU64" t="str">
            <v>SON</v>
          </cell>
          <cell r="BV64">
            <v>2024</v>
          </cell>
          <cell r="BW64" t="str">
            <v>Đổi mã loại đất SKX sang SKS theo điều 9 Luật đất đai 2024</v>
          </cell>
          <cell r="BZ64">
            <v>1</v>
          </cell>
        </row>
        <row r="65">
          <cell r="B65" t="str">
            <v>Cát xây dựng SHQH BS01, thôn 7 (19,2 ha)</v>
          </cell>
          <cell r="C65">
            <v>8.2299999999999986</v>
          </cell>
          <cell r="D65">
            <v>8.2299999999999986</v>
          </cell>
          <cell r="E65">
            <v>0</v>
          </cell>
          <cell r="F65">
            <v>0</v>
          </cell>
          <cell r="G65">
            <v>0</v>
          </cell>
          <cell r="M65">
            <v>0</v>
          </cell>
          <cell r="U65">
            <v>0</v>
          </cell>
          <cell r="AD65">
            <v>0</v>
          </cell>
          <cell r="BG65">
            <v>0</v>
          </cell>
          <cell r="BK65" t="str">
            <v>2020-2030</v>
          </cell>
          <cell r="BL65" t="str">
            <v>Xã Đắk Tờ re</v>
          </cell>
          <cell r="BN65" t="str">
            <v>SKS</v>
          </cell>
          <cell r="BP65" t="str">
            <v xml:space="preserve"> Quyết định số 1756/QĐ-TTg ngày 21/12/2023 của Thủ tướng Chính phủ về việc phê duyệt Quy hoạch tỉnh Kon Tum thời kỳ 2021-2030, tầm nhìn đến năm 2050;</v>
          </cell>
          <cell r="BU65" t="str">
            <v>SON</v>
          </cell>
          <cell r="BW65" t="str">
            <v>Đổi mã loại đất SKX sang SKS theo điều 9 Luật đất đai 2024. Điều chỉnh tên</v>
          </cell>
          <cell r="BX65" t="str">
            <v>Mỏ cát làm vật liệu xây dựng thông thường và bãi tập kết khoáng sản và công trình phụ trợ (mã BS quy hoạch BS01)</v>
          </cell>
          <cell r="BZ65">
            <v>1</v>
          </cell>
        </row>
        <row r="66">
          <cell r="B66" t="str">
            <v>Mỏ cát làm vật liệu xây dựng thông thường và bãi tập kết khoáng sản và công trình phụ trợ (Số hiệu quy hoạch BS01) (Công ty TNHH Tây Tiến)</v>
          </cell>
          <cell r="C66">
            <v>0.46</v>
          </cell>
          <cell r="E66">
            <v>0.46</v>
          </cell>
          <cell r="F66">
            <v>0.46</v>
          </cell>
          <cell r="G66">
            <v>0</v>
          </cell>
          <cell r="K66">
            <v>0.46</v>
          </cell>
          <cell r="M66">
            <v>0</v>
          </cell>
          <cell r="U66">
            <v>0</v>
          </cell>
          <cell r="AD66">
            <v>0</v>
          </cell>
          <cell r="BG66">
            <v>0</v>
          </cell>
          <cell r="BK66" t="str">
            <v>2020-2030</v>
          </cell>
          <cell r="BL66" t="str">
            <v>Xã Đắk Tờ re</v>
          </cell>
          <cell r="BN66" t="str">
            <v>SKC</v>
          </cell>
          <cell r="BP66" t="str">
            <v>Quyết định số 658//QĐ-UBND  ngày 19/10/2022 của UBND tỉnh Kon Tum</v>
          </cell>
          <cell r="BU66" t="str">
            <v>HNK</v>
          </cell>
          <cell r="BV66">
            <v>2024</v>
          </cell>
          <cell r="BZ66">
            <v>1</v>
          </cell>
        </row>
        <row r="67">
          <cell r="B67" t="str">
            <v>Mỏ cát làm vật liệu xây dựng thông thường và bãi tập kết khoáng sản và công trình phụ trợ (Số hiệu quy hoạch BS01) Công ty Cổ phần trường Nhật)</v>
          </cell>
          <cell r="C67">
            <v>0.41</v>
          </cell>
          <cell r="E67">
            <v>0.41</v>
          </cell>
          <cell r="F67">
            <v>0.41</v>
          </cell>
          <cell r="G67">
            <v>0</v>
          </cell>
          <cell r="K67">
            <v>0.41</v>
          </cell>
          <cell r="M67">
            <v>0</v>
          </cell>
          <cell r="U67">
            <v>0</v>
          </cell>
          <cell r="AD67">
            <v>0</v>
          </cell>
          <cell r="BG67">
            <v>0</v>
          </cell>
          <cell r="BK67" t="str">
            <v>2020-2030</v>
          </cell>
          <cell r="BL67" t="str">
            <v>Xã Đắk Tờ re</v>
          </cell>
          <cell r="BN67" t="str">
            <v>SKC</v>
          </cell>
          <cell r="BP67" t="str">
            <v>Quyết định số 657//QĐ-UBND  ngày 19/10/2022 của UBND tỉnh Kon Tum</v>
          </cell>
          <cell r="BU67" t="str">
            <v>HNK</v>
          </cell>
          <cell r="BV67">
            <v>2023.2023999999999</v>
          </cell>
          <cell r="BZ67">
            <v>1</v>
          </cell>
        </row>
        <row r="68">
          <cell r="B68" t="str">
            <v>Cát xây dựng SHQH BS03, thôn 10 (3,6 ha)</v>
          </cell>
          <cell r="C68">
            <v>3.6</v>
          </cell>
          <cell r="D68">
            <v>3.6</v>
          </cell>
          <cell r="E68">
            <v>0</v>
          </cell>
          <cell r="F68">
            <v>0</v>
          </cell>
          <cell r="G68">
            <v>0</v>
          </cell>
          <cell r="M68">
            <v>0</v>
          </cell>
          <cell r="U68">
            <v>0</v>
          </cell>
          <cell r="AD68">
            <v>0</v>
          </cell>
          <cell r="BG68">
            <v>0</v>
          </cell>
          <cell r="BK68" t="str">
            <v>2020-2030</v>
          </cell>
          <cell r="BL68" t="str">
            <v>Xã Đắk Tờ re</v>
          </cell>
          <cell r="BN68" t="str">
            <v>SON (SKS)</v>
          </cell>
          <cell r="BP68" t="str">
            <v xml:space="preserve"> Quyết định số 1756/QĐ-TTg ngày 21/12/2023 của Thủ tướng Chính phủ về việc phê duyệt Quy hoạch tỉnh Kon Tum thời kỳ 2021-2030, tầm nhìn đến năm 2050;</v>
          </cell>
          <cell r="BU68" t="str">
            <v>SON</v>
          </cell>
          <cell r="BW68" t="str">
            <v>Đổi mã loại đất SKX sang SKS theo điều 9 Luật đất đai 2024. Điều chỉnh tên</v>
          </cell>
          <cell r="BX68" t="str">
            <v>Mỏ cát làm vật liệu xây dựng thông thường và bãi tập kết khoáng sản và công trình phụ trợ (mã BS quy hoạch BS03)</v>
          </cell>
          <cell r="BZ68">
            <v>1</v>
          </cell>
        </row>
        <row r="69">
          <cell r="B69" t="str">
            <v>Mỏ đá làm vật liệu xây dựng thông thường và bãi tập kết khoáng sản và công trình phụ trợ</v>
          </cell>
          <cell r="C69">
            <v>10</v>
          </cell>
          <cell r="D69">
            <v>10</v>
          </cell>
          <cell r="E69">
            <v>0</v>
          </cell>
          <cell r="F69">
            <v>0</v>
          </cell>
          <cell r="G69">
            <v>0</v>
          </cell>
          <cell r="M69">
            <v>0</v>
          </cell>
          <cell r="U69">
            <v>0</v>
          </cell>
          <cell r="AD69">
            <v>0</v>
          </cell>
          <cell r="BG69">
            <v>0</v>
          </cell>
          <cell r="BK69" t="str">
            <v>2020-2030</v>
          </cell>
          <cell r="BL69" t="str">
            <v>Xã Đắk Tờ re</v>
          </cell>
          <cell r="BN69" t="str">
            <v>SKS</v>
          </cell>
          <cell r="BP69" t="str">
            <v>Quyết định số 135/QĐ-UBND ngày 22/3/2022 của UBND tỉnh phê duyệt quy hoạch sử dụng đất thời kỳ 2021-2030 huyện Kon Rẫy</v>
          </cell>
          <cell r="BU69" t="str">
            <v>HNK, CLN</v>
          </cell>
          <cell r="BW69" t="str">
            <v>Đổi mã loại đất SKX sang SKS theo điều 9 Luật đất đai 2024</v>
          </cell>
          <cell r="BZ69">
            <v>1</v>
          </cell>
        </row>
        <row r="70">
          <cell r="B70" t="str">
            <v>Mỏ đá làm vật liệu xây dựng thông thường và bãi tập kết khoáng sản và công trình phụ trợ (mã BS quy hoạch BS03)</v>
          </cell>
          <cell r="C70">
            <v>16.8</v>
          </cell>
          <cell r="D70">
            <v>16.8</v>
          </cell>
          <cell r="E70">
            <v>0</v>
          </cell>
          <cell r="F70">
            <v>0</v>
          </cell>
          <cell r="G70">
            <v>0</v>
          </cell>
          <cell r="M70">
            <v>0</v>
          </cell>
          <cell r="U70">
            <v>0</v>
          </cell>
          <cell r="AD70">
            <v>0</v>
          </cell>
          <cell r="BG70">
            <v>0</v>
          </cell>
          <cell r="BK70" t="str">
            <v>2020-2030</v>
          </cell>
          <cell r="BL70" t="str">
            <v>Xã Đắk Tờ re</v>
          </cell>
          <cell r="BN70" t="str">
            <v>SKS</v>
          </cell>
          <cell r="BP70" t="str">
            <v>Quyết định số 135/QĐ-UBND ngày 22/3/2022 của UBND tỉnh phê duyệt quy hoạch sử dụng đất thời kỳ 2021-2030 huyện Kon Rẫy</v>
          </cell>
          <cell r="BU70" t="str">
            <v>CLN</v>
          </cell>
          <cell r="BW70" t="str">
            <v>Đổi mã loại đất SKX sang SKS theo điều 9 Luật đất đai 2024</v>
          </cell>
          <cell r="BZ70">
            <v>1</v>
          </cell>
        </row>
        <row r="71">
          <cell r="B71" t="str">
            <v>Đá xây dựng SHQH BS06, thôn 10 (16,8 ha)</v>
          </cell>
          <cell r="C71">
            <v>16.8</v>
          </cell>
          <cell r="D71">
            <v>16.8</v>
          </cell>
          <cell r="E71">
            <v>0</v>
          </cell>
          <cell r="F71">
            <v>0</v>
          </cell>
          <cell r="G71">
            <v>0</v>
          </cell>
          <cell r="M71">
            <v>0</v>
          </cell>
          <cell r="U71">
            <v>0</v>
          </cell>
          <cell r="AD71">
            <v>0</v>
          </cell>
          <cell r="BG71">
            <v>0</v>
          </cell>
          <cell r="BK71" t="str">
            <v>2020-2030</v>
          </cell>
          <cell r="BL71" t="str">
            <v>Xã Đắk Tờ re</v>
          </cell>
          <cell r="BN71" t="str">
            <v>SKS</v>
          </cell>
          <cell r="BP71" t="str">
            <v>Quyết định số 1756/QĐ-TTg ngày 21/12/2023 của Thủ tướng Chính phủ về việc phê duyệt Quy hoạch tỉnh Kon Tum thời kỳ 2021-2030, tầm nhìn đến năm 2050;</v>
          </cell>
          <cell r="BU71" t="str">
            <v>CLN</v>
          </cell>
          <cell r="BW71" t="str">
            <v>Đổi mã loại đất SKX sang SKS theo điều 9 Luật đất đai 2024. Điều chỉnh tên</v>
          </cell>
          <cell r="BX71" t="str">
            <v>Mỏ đá làm vật liệu xây dựng (mã BS quy hoạch BS06) 9 ha</v>
          </cell>
          <cell r="BZ71">
            <v>1</v>
          </cell>
        </row>
        <row r="72">
          <cell r="B72" t="str">
            <v>Cát xây dựng SHQH 136, thôn 4 (12,6 ha)</v>
          </cell>
          <cell r="C72">
            <v>0.7</v>
          </cell>
          <cell r="E72">
            <v>0.7</v>
          </cell>
          <cell r="F72">
            <v>0.69</v>
          </cell>
          <cell r="G72">
            <v>0</v>
          </cell>
          <cell r="K72">
            <v>0.4</v>
          </cell>
          <cell r="L72">
            <v>0.28999999999999998</v>
          </cell>
          <cell r="M72">
            <v>0</v>
          </cell>
          <cell r="U72">
            <v>0</v>
          </cell>
          <cell r="AD72">
            <v>0</v>
          </cell>
          <cell r="BG72">
            <v>0.01</v>
          </cell>
          <cell r="BI72">
            <v>0.01</v>
          </cell>
          <cell r="BK72" t="str">
            <v>2020-2030</v>
          </cell>
          <cell r="BL72" t="str">
            <v>Xã Tân Lập</v>
          </cell>
          <cell r="BN72" t="str">
            <v>SKS</v>
          </cell>
          <cell r="BP72" t="str">
            <v xml:space="preserve"> Quyết định số 1756/QĐ-TTg ngày 21/12/2023 của Thủ tướng Chính phủ về việc phê duyệt Quy hoạch tỉnh Kon Tum thời kỳ 2021-2030, tầm nhìn đến năm 2050;</v>
          </cell>
          <cell r="BU72" t="str">
            <v>HNK, CLN,DCS, DCS</v>
          </cell>
          <cell r="BW72" t="str">
            <v>Đổi mã loại đất SKX sang SKS theo điều 9 Luật đất đai 2024. Điều chỉnh tên, diện tích</v>
          </cell>
          <cell r="BX72" t="str">
            <v>Quy hoạch mỏ Khai thác cát xây dựng tại điểm mỏ 136 + Bãi tập kết và các công trình phụ trợ 0,7 ha</v>
          </cell>
          <cell r="BZ72">
            <v>1</v>
          </cell>
        </row>
        <row r="73">
          <cell r="C73">
            <v>11.9</v>
          </cell>
          <cell r="D73">
            <v>11.9</v>
          </cell>
          <cell r="E73">
            <v>0</v>
          </cell>
          <cell r="F73">
            <v>0</v>
          </cell>
          <cell r="G73">
            <v>0</v>
          </cell>
          <cell r="M73">
            <v>0</v>
          </cell>
          <cell r="U73">
            <v>0</v>
          </cell>
          <cell r="AD73">
            <v>0</v>
          </cell>
          <cell r="BG73">
            <v>0</v>
          </cell>
          <cell r="BK73" t="str">
            <v>2020-2030</v>
          </cell>
          <cell r="BL73" t="str">
            <v>Xã Tân Lập</v>
          </cell>
          <cell r="BN73" t="str">
            <v>SKS</v>
          </cell>
          <cell r="BU73" t="str">
            <v>SON</v>
          </cell>
          <cell r="BZ73">
            <v>1</v>
          </cell>
        </row>
        <row r="74">
          <cell r="B74" t="str">
            <v>Cát xây dựng SHQH 137, thôn 3,6 (26,9 ha)</v>
          </cell>
          <cell r="C74">
            <v>1.06</v>
          </cell>
          <cell r="E74">
            <v>1.06</v>
          </cell>
          <cell r="F74">
            <v>1.06</v>
          </cell>
          <cell r="G74">
            <v>0</v>
          </cell>
          <cell r="K74">
            <v>1.06</v>
          </cell>
          <cell r="M74">
            <v>0</v>
          </cell>
          <cell r="U74">
            <v>0</v>
          </cell>
          <cell r="AD74">
            <v>0</v>
          </cell>
          <cell r="BG74">
            <v>0</v>
          </cell>
          <cell r="BK74" t="str">
            <v>2020-2030</v>
          </cell>
          <cell r="BL74" t="str">
            <v>Xã Tân Lập</v>
          </cell>
          <cell r="BN74" t="str">
            <v>SKS</v>
          </cell>
          <cell r="BP74" t="str">
            <v xml:space="preserve"> Quyết định số 1756/QĐ-TTg ngày 21/12/2023 của Thủ tướng Chính phủ về việc phê duyệt Quy hoạch tỉnh Kon Tum thời kỳ 2021-2030, tầm nhìn đến năm 2050;</v>
          </cell>
          <cell r="BU74" t="str">
            <v>HNK, SON</v>
          </cell>
          <cell r="BW74" t="str">
            <v>Đổi mã loại đất SKX sang SKS theo điều 9 Luật đất đai 2024. Điều chỉnh tên, diện tích</v>
          </cell>
          <cell r="BX74" t="str">
            <v>Mỏ cát làm VLXD thông thường (thôn 3 và thôn 6)- Công ty TNHH MTV XNK Khánh Trâm (số hiệu QH 137); Bãi tập kết cát và xây dựng công trình tạm cho dự án khai thác cát làm vật liệu xây dựng thông thường 2,73 ha</v>
          </cell>
          <cell r="BZ74">
            <v>1</v>
          </cell>
        </row>
        <row r="75">
          <cell r="C75">
            <v>22.169999999999998</v>
          </cell>
          <cell r="D75">
            <v>22.169999999999998</v>
          </cell>
          <cell r="E75">
            <v>0</v>
          </cell>
          <cell r="F75">
            <v>0</v>
          </cell>
          <cell r="G75">
            <v>0</v>
          </cell>
          <cell r="M75">
            <v>0</v>
          </cell>
          <cell r="U75">
            <v>0</v>
          </cell>
          <cell r="AD75">
            <v>0</v>
          </cell>
          <cell r="BG75">
            <v>0</v>
          </cell>
          <cell r="BK75" t="str">
            <v>2020-2030</v>
          </cell>
          <cell r="BL75" t="str">
            <v>Xã Tân Lập</v>
          </cell>
          <cell r="BN75" t="str">
            <v>SKS</v>
          </cell>
          <cell r="BU75" t="str">
            <v>SON</v>
          </cell>
          <cell r="BZ75">
            <v>1</v>
          </cell>
        </row>
        <row r="76">
          <cell r="B76" t="str">
            <v>Dự án đầu tư khai thác khoáng sản cát, sạn, sỏi làm vật liệu xây dựng thông thường và bãi tập kết tại vị trí 1- thôn 3 và thôn 6, xã Tân Lập, huyện Kon Rẫy, tỉnh Kon Tum (SHQH 137) Công ty TNHH MTV Xuất nhập Khẩu Hoàng Khánh Trâm</v>
          </cell>
          <cell r="C76">
            <v>0.17</v>
          </cell>
          <cell r="E76">
            <v>0.17</v>
          </cell>
          <cell r="F76">
            <v>0.17</v>
          </cell>
          <cell r="G76">
            <v>0</v>
          </cell>
          <cell r="K76">
            <v>0.17</v>
          </cell>
          <cell r="M76">
            <v>0</v>
          </cell>
          <cell r="U76">
            <v>0</v>
          </cell>
          <cell r="AD76">
            <v>0</v>
          </cell>
          <cell r="BG76">
            <v>0</v>
          </cell>
          <cell r="BK76" t="str">
            <v>2020-2030</v>
          </cell>
          <cell r="BL76" t="str">
            <v>Xã Tân Lập</v>
          </cell>
          <cell r="BN76" t="str">
            <v>SKS</v>
          </cell>
          <cell r="BP76" t="str">
            <v xml:space="preserve"> Quyết định số 731//QĐ-UBND  ngày 12/8/2021 của UBND tỉnh Kon Tum</v>
          </cell>
          <cell r="BU76" t="str">
            <v>HNK</v>
          </cell>
          <cell r="BV76">
            <v>2023.2023999999999</v>
          </cell>
          <cell r="BZ76">
            <v>1</v>
          </cell>
        </row>
        <row r="77">
          <cell r="C77">
            <v>1</v>
          </cell>
          <cell r="D77">
            <v>1</v>
          </cell>
          <cell r="E77">
            <v>0</v>
          </cell>
          <cell r="F77">
            <v>0</v>
          </cell>
          <cell r="G77">
            <v>0</v>
          </cell>
          <cell r="M77">
            <v>0</v>
          </cell>
          <cell r="U77">
            <v>0</v>
          </cell>
          <cell r="AD77">
            <v>0</v>
          </cell>
          <cell r="BG77">
            <v>0</v>
          </cell>
          <cell r="BK77" t="str">
            <v>2020-2030</v>
          </cell>
          <cell r="BL77" t="str">
            <v>Xã Tân Lập</v>
          </cell>
          <cell r="BN77" t="str">
            <v>SKS</v>
          </cell>
          <cell r="BU77" t="str">
            <v>SON</v>
          </cell>
          <cell r="BZ77">
            <v>1</v>
          </cell>
        </row>
        <row r="78">
          <cell r="B78" t="str">
            <v xml:space="preserve"> dự án khai thác mỏ cát, sạn, sỏi làm vật liệu xây dựng 
thông thường tại vị trí số 2 - thôn 3 và thôn 5, xã Tân Lập, huyện Kon Rẫy - Công ty TNHH NNB Kon Tum (Số hiệu quy hoạch 137)
</v>
          </cell>
          <cell r="C78">
            <v>1.86</v>
          </cell>
          <cell r="E78">
            <v>1.86</v>
          </cell>
          <cell r="F78">
            <v>1.85</v>
          </cell>
          <cell r="G78">
            <v>0</v>
          </cell>
          <cell r="K78">
            <v>1.35</v>
          </cell>
          <cell r="L78">
            <v>0.5</v>
          </cell>
          <cell r="M78">
            <v>0</v>
          </cell>
          <cell r="U78">
            <v>0</v>
          </cell>
          <cell r="AD78">
            <v>0</v>
          </cell>
          <cell r="BG78">
            <v>0.01</v>
          </cell>
          <cell r="BI78">
            <v>0.01</v>
          </cell>
          <cell r="BK78" t="str">
            <v>2020-2030</v>
          </cell>
          <cell r="BL78" t="str">
            <v>Xã Tân Lập</v>
          </cell>
          <cell r="BN78" t="str">
            <v>SKS</v>
          </cell>
          <cell r="BP78" t="str">
            <v>Quyết định số 135/QĐ-UBND ngày 22/3/2022 của UBND tỉnh phê duyệt quy hoạch sử dụng đất thời kỳ 2021-2030 huyện Kon Rẫy; Quyết định số 483/QĐ-UBND ngày 31/7/2024 của UBND tỉnh về việc cập nhật, điều chỉnh tên, địa điểm, vị trí các dự án</v>
          </cell>
          <cell r="BU78" t="str">
            <v>HNK, CLN, DCS</v>
          </cell>
          <cell r="BV78">
            <v>2024</v>
          </cell>
          <cell r="BW78" t="str">
            <v>Đổi mã loại đất SKX sang SKS theo điều 9 Luật đất đai 2024</v>
          </cell>
          <cell r="BZ78">
            <v>1</v>
          </cell>
        </row>
        <row r="79">
          <cell r="C79">
            <v>0.15</v>
          </cell>
          <cell r="E79">
            <v>0.15</v>
          </cell>
          <cell r="F79">
            <v>0.15</v>
          </cell>
          <cell r="G79">
            <v>0</v>
          </cell>
          <cell r="K79">
            <v>0.15</v>
          </cell>
          <cell r="M79">
            <v>0</v>
          </cell>
          <cell r="U79">
            <v>0</v>
          </cell>
          <cell r="AD79">
            <v>0</v>
          </cell>
          <cell r="BG79">
            <v>0</v>
          </cell>
          <cell r="BK79" t="str">
            <v>2020-2030</v>
          </cell>
          <cell r="BL79" t="str">
            <v>Xã Tân Lập</v>
          </cell>
          <cell r="BN79" t="str">
            <v>SKS</v>
          </cell>
          <cell r="BU79" t="str">
            <v>SON</v>
          </cell>
          <cell r="BV79">
            <v>2024</v>
          </cell>
          <cell r="BZ79">
            <v>1</v>
          </cell>
        </row>
        <row r="80">
          <cell r="C80">
            <v>0.49</v>
          </cell>
          <cell r="D80">
            <v>0.49</v>
          </cell>
          <cell r="E80">
            <v>0</v>
          </cell>
          <cell r="F80">
            <v>0</v>
          </cell>
          <cell r="G80">
            <v>0</v>
          </cell>
          <cell r="M80">
            <v>0</v>
          </cell>
          <cell r="U80">
            <v>0</v>
          </cell>
          <cell r="AD80">
            <v>0</v>
          </cell>
          <cell r="BG80">
            <v>0</v>
          </cell>
          <cell r="BK80" t="str">
            <v>2020-2030</v>
          </cell>
          <cell r="BL80" t="str">
            <v>Xã Tân Lập</v>
          </cell>
          <cell r="BN80" t="str">
            <v>SKS</v>
          </cell>
          <cell r="BU80" t="str">
            <v>SON</v>
          </cell>
          <cell r="BV80">
            <v>2024</v>
          </cell>
          <cell r="BZ80">
            <v>1</v>
          </cell>
        </row>
        <row r="81">
          <cell r="B81" t="str">
            <v xml:space="preserve">Quy hoạch mỏ làm vật liệu san lấp </v>
          </cell>
          <cell r="C81">
            <v>10</v>
          </cell>
          <cell r="D81">
            <v>10</v>
          </cell>
          <cell r="E81">
            <v>0</v>
          </cell>
          <cell r="F81">
            <v>0</v>
          </cell>
          <cell r="G81">
            <v>0</v>
          </cell>
          <cell r="M81">
            <v>0</v>
          </cell>
          <cell r="U81">
            <v>0</v>
          </cell>
          <cell r="AD81">
            <v>0</v>
          </cell>
          <cell r="BG81">
            <v>0</v>
          </cell>
          <cell r="BK81" t="str">
            <v>2020-2030</v>
          </cell>
          <cell r="BL81" t="str">
            <v>Xã Tân Lập</v>
          </cell>
          <cell r="BN81" t="str">
            <v>SKS</v>
          </cell>
          <cell r="BP81" t="str">
            <v>Quyết định số 135/QĐ-UBND ngày 22/3/2022 của UBND tỉnh phê duyệt quy hoạch sử dụng đất thời kỳ 2021-2030 huyện Kon Rẫy</v>
          </cell>
          <cell r="BU81" t="str">
            <v>CLN, RSX</v>
          </cell>
          <cell r="BW81" t="str">
            <v>Đổi mã loại đất SKX sang SKS theo điều 9 Luật đất đai 2024</v>
          </cell>
          <cell r="BZ81">
            <v>1</v>
          </cell>
        </row>
        <row r="82">
          <cell r="B82" t="str">
            <v>Đất san lấp SHQH BS12</v>
          </cell>
          <cell r="C82">
            <v>3</v>
          </cell>
          <cell r="E82">
            <v>3</v>
          </cell>
          <cell r="F82">
            <v>3</v>
          </cell>
          <cell r="G82">
            <v>0</v>
          </cell>
          <cell r="L82">
            <v>3</v>
          </cell>
          <cell r="M82">
            <v>0</v>
          </cell>
          <cell r="U82">
            <v>0</v>
          </cell>
          <cell r="AD82">
            <v>0</v>
          </cell>
          <cell r="BG82">
            <v>0</v>
          </cell>
          <cell r="BK82" t="str">
            <v>2020-2030</v>
          </cell>
          <cell r="BL82" t="str">
            <v>Xã Tân Lập</v>
          </cell>
          <cell r="BN82" t="str">
            <v>SKS</v>
          </cell>
          <cell r="BP82" t="str">
            <v xml:space="preserve"> Quyết định số 1756/QĐ-TTg ngày 21/12/2023 của Thủ tướng Chính phủ về việc phê duyệt Quy hoạch tỉnh Kon Tum thời kỳ 2021-2030, tầm nhìn đến năm 2050;</v>
          </cell>
          <cell r="BU82" t="str">
            <v>CLN</v>
          </cell>
          <cell r="BW82" t="str">
            <v>Đổi mã loại đất SKX sang SKS theo điều 9 Luật đất đai 2024. Điều chỉnh tên</v>
          </cell>
          <cell r="BX82" t="str">
            <v>Mỏ đất làm vật liệu xây dựng thông thường và bãi tập kết, công trình phụ trợ (mã BS quy hoạch BS12)</v>
          </cell>
          <cell r="BZ82">
            <v>1</v>
          </cell>
        </row>
        <row r="83">
          <cell r="B83" t="str">
            <v>Quy hoạch bổ sung mỏ đất</v>
          </cell>
          <cell r="C83">
            <v>6.5</v>
          </cell>
          <cell r="E83">
            <v>6.5</v>
          </cell>
          <cell r="F83">
            <v>6.5</v>
          </cell>
          <cell r="G83">
            <v>0</v>
          </cell>
          <cell r="K83">
            <v>3</v>
          </cell>
          <cell r="L83">
            <v>3.5</v>
          </cell>
          <cell r="M83">
            <v>0</v>
          </cell>
          <cell r="U83">
            <v>0</v>
          </cell>
          <cell r="AD83">
            <v>0</v>
          </cell>
          <cell r="BG83">
            <v>0</v>
          </cell>
          <cell r="BK83" t="str">
            <v>2020-2030</v>
          </cell>
          <cell r="BL83" t="str">
            <v>Xã Tân Lập</v>
          </cell>
          <cell r="BN83" t="str">
            <v>SKS</v>
          </cell>
          <cell r="BP83" t="str">
            <v>Quyết định số 135/QĐ-UBND ngày 22/3/2022 của UBND tỉnh phê duyệt quy hoạch sử dụng đất thời kỳ 2021-2030 huyện Kon Rẫy</v>
          </cell>
          <cell r="BU83" t="str">
            <v>HNK, CLN</v>
          </cell>
          <cell r="BW83" t="str">
            <v>Đổi mã loại đất SKX sang SKS theo điều 9 Luật đất đai 2024</v>
          </cell>
          <cell r="BZ83">
            <v>1</v>
          </cell>
        </row>
        <row r="84">
          <cell r="B84" t="str">
            <v>Cát xây dựng SHQH 135, thôn 5 (30,8 ha)</v>
          </cell>
          <cell r="C84">
            <v>0.8</v>
          </cell>
          <cell r="E84">
            <v>0.8</v>
          </cell>
          <cell r="F84">
            <v>0.8</v>
          </cell>
          <cell r="G84">
            <v>0</v>
          </cell>
          <cell r="K84">
            <v>0.8</v>
          </cell>
          <cell r="M84">
            <v>0</v>
          </cell>
          <cell r="U84">
            <v>0</v>
          </cell>
          <cell r="AD84">
            <v>0</v>
          </cell>
          <cell r="BG84">
            <v>0</v>
          </cell>
          <cell r="BK84" t="str">
            <v>2020-2030</v>
          </cell>
          <cell r="BL84" t="str">
            <v>TT Đắk Rve</v>
          </cell>
          <cell r="BN84" t="str">
            <v>SKS</v>
          </cell>
          <cell r="BP84" t="str">
            <v xml:space="preserve"> Quyết định số 1756/QĐ-TTg ngày 21/12/2023 của Thủ tướng Chính phủ về việc phê duyệt Quy hoạch tỉnh Kon Tum thời kỳ 2021-2030, tầm nhìn đến năm 2050;</v>
          </cell>
          <cell r="BU84" t="str">
            <v>HNK</v>
          </cell>
          <cell r="BW84" t="str">
            <v>Đổi mã loại đất SKX sang SKS theo điều 9 Luật đất đai 2024. Điều chỉnh tên, địa điểm</v>
          </cell>
          <cell r="BX84" t="str">
            <v>Quy hoạch mỏ Khai thác cát xây dựng tại điểm mỏ 135 + Bãi tập kết và các công trình phụ trợ. Thị trấn Đăk Rve và xã Tân Lập</v>
          </cell>
          <cell r="BZ84">
            <v>1</v>
          </cell>
        </row>
        <row r="85">
          <cell r="C85">
            <v>29.03</v>
          </cell>
          <cell r="D85">
            <v>29.03</v>
          </cell>
          <cell r="E85">
            <v>0</v>
          </cell>
          <cell r="F85">
            <v>0</v>
          </cell>
          <cell r="G85">
            <v>0</v>
          </cell>
          <cell r="M85">
            <v>0</v>
          </cell>
          <cell r="U85">
            <v>0</v>
          </cell>
          <cell r="AD85">
            <v>0</v>
          </cell>
          <cell r="BG85">
            <v>0</v>
          </cell>
          <cell r="BK85" t="str">
            <v>2020-2030</v>
          </cell>
          <cell r="BL85" t="str">
            <v>TT Đắk Rve</v>
          </cell>
          <cell r="BN85" t="str">
            <v>SKS</v>
          </cell>
          <cell r="BU85" t="str">
            <v>SON</v>
          </cell>
          <cell r="BZ85">
            <v>1</v>
          </cell>
        </row>
        <row r="86">
          <cell r="B86" t="str">
            <v>Dự án khai thác cát làm vật liệu xây dựng thông thường tại điểm mỏ thuộc thôn 5, thị trấn Đăk Rve (SHQH 135) - Công ty TNHH MTV Thiên Đạt Kon Rẫy</v>
          </cell>
          <cell r="C86">
            <v>0.97</v>
          </cell>
          <cell r="D86">
            <v>0.97</v>
          </cell>
          <cell r="E86">
            <v>0</v>
          </cell>
          <cell r="F86">
            <v>0</v>
          </cell>
          <cell r="G86">
            <v>0</v>
          </cell>
          <cell r="M86">
            <v>0</v>
          </cell>
          <cell r="U86">
            <v>0</v>
          </cell>
          <cell r="AD86">
            <v>0</v>
          </cell>
          <cell r="BG86">
            <v>0</v>
          </cell>
          <cell r="BK86" t="str">
            <v>2020-2030</v>
          </cell>
          <cell r="BL86" t="str">
            <v>TT Đắk Rve</v>
          </cell>
          <cell r="BN86" t="str">
            <v>SKS</v>
          </cell>
          <cell r="BP86" t="str">
            <v>Quyết định số 164/QĐ-UBND ngày 04/04/2022 của UBND tỉnh Kon Tum</v>
          </cell>
          <cell r="BU86" t="str">
            <v>SON</v>
          </cell>
          <cell r="BV86">
            <v>2023.2023999999999</v>
          </cell>
          <cell r="BZ86">
            <v>1</v>
          </cell>
        </row>
        <row r="87">
          <cell r="B87" t="str">
            <v>Mỏ cát, sỏi sạn làm VLXD thông thường (thôn 5 thị trấn Đăk Rve và thôn 5 xã Tân Lập) + Bãi tập kết và các công trình phụ trợ - SHQD 135</v>
          </cell>
          <cell r="C87">
            <v>1.21</v>
          </cell>
          <cell r="E87">
            <v>1.21</v>
          </cell>
          <cell r="F87">
            <v>1.2</v>
          </cell>
          <cell r="G87">
            <v>0</v>
          </cell>
          <cell r="K87">
            <v>0.9</v>
          </cell>
          <cell r="L87">
            <v>0.3</v>
          </cell>
          <cell r="M87">
            <v>0</v>
          </cell>
          <cell r="U87">
            <v>0</v>
          </cell>
          <cell r="AD87">
            <v>0</v>
          </cell>
          <cell r="BG87">
            <v>0.01</v>
          </cell>
          <cell r="BI87">
            <v>0.01</v>
          </cell>
          <cell r="BK87" t="str">
            <v>2020-2030</v>
          </cell>
          <cell r="BL87" t="str">
            <v>TT Đắk Rve</v>
          </cell>
          <cell r="BN87" t="str">
            <v>SKS</v>
          </cell>
          <cell r="BP87" t="str">
            <v>Quyết định số 135/QĐ-UBND ngày 22/3/2022 của UBND tỉnh phê duyệt quy hoạch sử dụng đất thời kỳ 2021-2030 huyện Kon Rẫy</v>
          </cell>
          <cell r="BU87" t="str">
            <v>HNK, CLN, DCS</v>
          </cell>
          <cell r="BW87" t="str">
            <v>Đổi mã loại đất SKX sang SKS theo điều 9 Luật đất đai 2024</v>
          </cell>
          <cell r="BZ87">
            <v>1</v>
          </cell>
        </row>
        <row r="88">
          <cell r="C88">
            <v>0.26</v>
          </cell>
          <cell r="D88">
            <v>0.26</v>
          </cell>
          <cell r="E88">
            <v>0</v>
          </cell>
          <cell r="F88">
            <v>0</v>
          </cell>
          <cell r="G88">
            <v>0</v>
          </cell>
          <cell r="M88">
            <v>0</v>
          </cell>
          <cell r="U88">
            <v>0</v>
          </cell>
          <cell r="AD88">
            <v>0</v>
          </cell>
          <cell r="BG88">
            <v>0</v>
          </cell>
          <cell r="BK88" t="str">
            <v>2020-2030</v>
          </cell>
          <cell r="BL88" t="str">
            <v>TT Đắk Rve</v>
          </cell>
          <cell r="BN88" t="str">
            <v>SKS</v>
          </cell>
          <cell r="BU88" t="str">
            <v>SON</v>
          </cell>
          <cell r="BZ88">
            <v>1</v>
          </cell>
        </row>
        <row r="89">
          <cell r="C89">
            <v>0.2</v>
          </cell>
          <cell r="D89">
            <v>0.2</v>
          </cell>
          <cell r="E89">
            <v>0</v>
          </cell>
          <cell r="F89">
            <v>0</v>
          </cell>
          <cell r="G89">
            <v>0</v>
          </cell>
          <cell r="M89">
            <v>0</v>
          </cell>
          <cell r="U89">
            <v>0</v>
          </cell>
          <cell r="AD89">
            <v>0</v>
          </cell>
          <cell r="BG89">
            <v>0</v>
          </cell>
          <cell r="BK89" t="str">
            <v>2020-2030</v>
          </cell>
          <cell r="BL89" t="str">
            <v>Xã Tân Lập</v>
          </cell>
          <cell r="BN89" t="str">
            <v>SKS</v>
          </cell>
          <cell r="BU89" t="str">
            <v>SON</v>
          </cell>
          <cell r="BZ89">
            <v>1</v>
          </cell>
        </row>
        <row r="90">
          <cell r="C90">
            <v>1.3</v>
          </cell>
          <cell r="E90">
            <v>1.3</v>
          </cell>
          <cell r="F90">
            <v>1.3</v>
          </cell>
          <cell r="G90">
            <v>0</v>
          </cell>
          <cell r="K90">
            <v>1.1000000000000001</v>
          </cell>
          <cell r="L90">
            <v>0.2</v>
          </cell>
          <cell r="M90">
            <v>0</v>
          </cell>
          <cell r="U90">
            <v>0</v>
          </cell>
          <cell r="AD90">
            <v>0</v>
          </cell>
          <cell r="BG90">
            <v>0</v>
          </cell>
          <cell r="BK90" t="str">
            <v>2020-2030</v>
          </cell>
          <cell r="BL90" t="str">
            <v>Xã Tân Lập</v>
          </cell>
          <cell r="BN90" t="str">
            <v>SKS</v>
          </cell>
          <cell r="BU90" t="str">
            <v>HNK, CLN</v>
          </cell>
          <cell r="BZ90">
            <v>1</v>
          </cell>
        </row>
        <row r="91">
          <cell r="B91" t="str">
            <v>Cát xây dựng SHQH 138, Thôn 1, 3, xã Tân Lập; thôn 8, xã Đăk Tơ Lung và thôn 13, Xã Đăk Ruồng (35,8 ha)</v>
          </cell>
          <cell r="C91">
            <v>1.8</v>
          </cell>
          <cell r="E91">
            <v>1.8</v>
          </cell>
          <cell r="F91">
            <v>1.8</v>
          </cell>
          <cell r="G91">
            <v>0</v>
          </cell>
          <cell r="K91">
            <v>1.8</v>
          </cell>
          <cell r="M91">
            <v>0</v>
          </cell>
          <cell r="U91">
            <v>0</v>
          </cell>
          <cell r="AD91">
            <v>0</v>
          </cell>
          <cell r="BG91">
            <v>0</v>
          </cell>
          <cell r="BK91" t="str">
            <v>2020-2030</v>
          </cell>
          <cell r="BL91" t="str">
            <v>Xã Tân Lập</v>
          </cell>
          <cell r="BN91" t="str">
            <v>SKS</v>
          </cell>
          <cell r="BP91" t="str">
            <v xml:space="preserve"> Quyết định số 1756/QĐ-TTg ngày 21/12/2023 của Thủ tướng Chính phủ về việc phê duyệt Quy hoạch tỉnh Kon Tum thời kỳ 2021-2030, tầm nhìn đến năm 2050;</v>
          </cell>
          <cell r="BU91" t="str">
            <v>HNK</v>
          </cell>
          <cell r="BW91" t="str">
            <v>Đổi mã loại đất SKX sang SKS theo điều 9 Luật đất đai 2024. Điều chỉnh tên, diện tích</v>
          </cell>
          <cell r="BX91" t="str">
            <v>Quy hoạch mỏ Khai thác cát xây dựng tại điểm mỏ 138 + Bãi tập kết và các công trình phụ trợ</v>
          </cell>
          <cell r="BZ91">
            <v>1</v>
          </cell>
        </row>
        <row r="92">
          <cell r="C92">
            <v>9</v>
          </cell>
          <cell r="D92">
            <v>9</v>
          </cell>
          <cell r="E92">
            <v>0</v>
          </cell>
          <cell r="F92">
            <v>0</v>
          </cell>
          <cell r="G92">
            <v>0</v>
          </cell>
          <cell r="M92">
            <v>0</v>
          </cell>
          <cell r="U92">
            <v>0</v>
          </cell>
          <cell r="AD92">
            <v>0</v>
          </cell>
          <cell r="BG92">
            <v>0</v>
          </cell>
          <cell r="BK92" t="str">
            <v>2020-2030</v>
          </cell>
          <cell r="BL92" t="str">
            <v>Xã Tân Lập</v>
          </cell>
          <cell r="BN92" t="str">
            <v>SKS</v>
          </cell>
          <cell r="BU92" t="str">
            <v>SON</v>
          </cell>
          <cell r="BZ92">
            <v>1</v>
          </cell>
        </row>
        <row r="93">
          <cell r="C93">
            <v>9.8000000000000007</v>
          </cell>
          <cell r="D93">
            <v>9.8000000000000007</v>
          </cell>
          <cell r="E93">
            <v>0</v>
          </cell>
          <cell r="F93">
            <v>0</v>
          </cell>
          <cell r="G93">
            <v>0</v>
          </cell>
          <cell r="M93">
            <v>0</v>
          </cell>
          <cell r="U93">
            <v>0</v>
          </cell>
          <cell r="AD93">
            <v>0</v>
          </cell>
          <cell r="BG93">
            <v>0</v>
          </cell>
          <cell r="BK93" t="str">
            <v>2020-2030</v>
          </cell>
          <cell r="BL93" t="str">
            <v>Xã Đắk Tơ Lung</v>
          </cell>
          <cell r="BN93" t="str">
            <v>SKS</v>
          </cell>
          <cell r="BU93" t="str">
            <v>SON</v>
          </cell>
          <cell r="BZ93">
            <v>1</v>
          </cell>
        </row>
        <row r="94">
          <cell r="C94">
            <v>8.5</v>
          </cell>
          <cell r="D94">
            <v>8.5</v>
          </cell>
          <cell r="E94">
            <v>0</v>
          </cell>
          <cell r="F94">
            <v>0</v>
          </cell>
          <cell r="G94">
            <v>0</v>
          </cell>
          <cell r="M94">
            <v>0</v>
          </cell>
          <cell r="U94">
            <v>0</v>
          </cell>
          <cell r="AD94">
            <v>0</v>
          </cell>
          <cell r="BG94">
            <v>0</v>
          </cell>
          <cell r="BK94" t="str">
            <v>2020-2030</v>
          </cell>
          <cell r="BL94" t="str">
            <v>Xã Đắk Ruồng</v>
          </cell>
          <cell r="BN94" t="str">
            <v>SKS</v>
          </cell>
          <cell r="BU94" t="str">
            <v>SON</v>
          </cell>
          <cell r="BZ94">
            <v>1</v>
          </cell>
        </row>
        <row r="95">
          <cell r="C95">
            <v>1.7</v>
          </cell>
          <cell r="E95">
            <v>1.7</v>
          </cell>
          <cell r="F95">
            <v>1.7</v>
          </cell>
          <cell r="G95">
            <v>0</v>
          </cell>
          <cell r="K95">
            <v>1.7</v>
          </cell>
          <cell r="M95">
            <v>0</v>
          </cell>
          <cell r="U95">
            <v>0</v>
          </cell>
          <cell r="AD95">
            <v>0</v>
          </cell>
          <cell r="BG95">
            <v>0</v>
          </cell>
          <cell r="BK95" t="str">
            <v>2020-2030</v>
          </cell>
          <cell r="BL95" t="str">
            <v>Xã Đắk Ruồng</v>
          </cell>
          <cell r="BN95" t="str">
            <v>SKS</v>
          </cell>
          <cell r="BU95" t="str">
            <v>HNK</v>
          </cell>
          <cell r="BZ95">
            <v>1</v>
          </cell>
        </row>
        <row r="96">
          <cell r="B96" t="str">
            <v>Khoáng sản cát làm VLXD thông thường: thôn 13 xã Đăk Ruồng và thôn 3, xã Tân Lập - Số hiệu QH 138</v>
          </cell>
          <cell r="C96">
            <v>2.5</v>
          </cell>
          <cell r="D96">
            <v>2.5</v>
          </cell>
          <cell r="E96">
            <v>0</v>
          </cell>
          <cell r="F96">
            <v>0</v>
          </cell>
          <cell r="G96">
            <v>0</v>
          </cell>
          <cell r="M96">
            <v>0</v>
          </cell>
          <cell r="U96">
            <v>0</v>
          </cell>
          <cell r="AD96">
            <v>0</v>
          </cell>
          <cell r="BG96">
            <v>0</v>
          </cell>
          <cell r="BK96" t="str">
            <v>2020-2030</v>
          </cell>
          <cell r="BL96" t="str">
            <v>Xã Đắk Ruồng</v>
          </cell>
          <cell r="BN96" t="str">
            <v>SKS</v>
          </cell>
          <cell r="BP96" t="str">
            <v>Quyết định số 483/QĐ-UBND ngày 31/7/2024 của UBND tỉnh về việc cập nhật, điều chỉnh tên, địa điểm, vị trí các dự án; NQ số 24/NQ-HĐND ngày 14/7/2023 của HĐND huyện bổ sung dự án</v>
          </cell>
          <cell r="BU96" t="str">
            <v>SON</v>
          </cell>
          <cell r="BV96">
            <v>2024</v>
          </cell>
          <cell r="BZ96">
            <v>1</v>
          </cell>
        </row>
        <row r="97">
          <cell r="C97">
            <v>0.43</v>
          </cell>
          <cell r="E97">
            <v>0.43</v>
          </cell>
          <cell r="F97">
            <v>0.43</v>
          </cell>
          <cell r="G97">
            <v>0</v>
          </cell>
          <cell r="K97">
            <v>0.43</v>
          </cell>
          <cell r="M97">
            <v>0</v>
          </cell>
          <cell r="U97">
            <v>0</v>
          </cell>
          <cell r="AD97">
            <v>0</v>
          </cell>
          <cell r="BG97">
            <v>0</v>
          </cell>
          <cell r="BK97" t="str">
            <v>2020-2030</v>
          </cell>
          <cell r="BL97" t="str">
            <v>Xã Tân Lập</v>
          </cell>
          <cell r="BN97" t="str">
            <v>SKS</v>
          </cell>
          <cell r="BU97" t="str">
            <v>SON</v>
          </cell>
          <cell r="BZ97">
            <v>1</v>
          </cell>
        </row>
        <row r="98">
          <cell r="B98" t="str">
            <v>Khoáng sản cát làm VLXD thông thường: thôn 13 xã Đăk Ruồng và thôn 3, xã Tân Lập - Số hiệu QH 138</v>
          </cell>
          <cell r="C98">
            <v>2</v>
          </cell>
          <cell r="D98">
            <v>2</v>
          </cell>
          <cell r="E98">
            <v>0</v>
          </cell>
          <cell r="F98">
            <v>0</v>
          </cell>
          <cell r="G98">
            <v>0</v>
          </cell>
          <cell r="M98">
            <v>0</v>
          </cell>
          <cell r="U98">
            <v>0</v>
          </cell>
          <cell r="AD98">
            <v>0</v>
          </cell>
          <cell r="BG98">
            <v>0</v>
          </cell>
          <cell r="BK98" t="str">
            <v>2020-2030</v>
          </cell>
          <cell r="BL98" t="str">
            <v>Xã Đắk Ruồng</v>
          </cell>
          <cell r="BN98" t="str">
            <v>SKS</v>
          </cell>
          <cell r="BP98" t="str">
            <v>Quyết định số 483/QĐ-UBND ngày 31/7/2024 của UBND tỉnh về việc cập nhật, điều chỉnh tên, địa điểm, vị trí các dự án</v>
          </cell>
          <cell r="BU98" t="str">
            <v>SON</v>
          </cell>
          <cell r="BV98">
            <v>2024</v>
          </cell>
          <cell r="BZ98">
            <v>1</v>
          </cell>
        </row>
        <row r="99">
          <cell r="B99" t="str">
            <v>Quy hoạch các mỏ còn lại Khai thác cát xây dựng theo quyết định số 71/QĐ-UBND ngày 22/12/2014</v>
          </cell>
          <cell r="C99">
            <v>0.5</v>
          </cell>
          <cell r="E99">
            <v>0.5</v>
          </cell>
          <cell r="F99">
            <v>0.5</v>
          </cell>
          <cell r="G99">
            <v>0</v>
          </cell>
          <cell r="K99">
            <v>0.5</v>
          </cell>
          <cell r="M99">
            <v>0</v>
          </cell>
          <cell r="U99">
            <v>0</v>
          </cell>
          <cell r="AD99">
            <v>0</v>
          </cell>
          <cell r="BG99">
            <v>0</v>
          </cell>
          <cell r="BK99" t="str">
            <v>2020-2030</v>
          </cell>
          <cell r="BL99" t="str">
            <v>Xã Tân Lập</v>
          </cell>
          <cell r="BN99" t="str">
            <v>SKS</v>
          </cell>
          <cell r="BP99" t="str">
            <v>Quyết định số 135/QĐ-UBND ngày 22/3/2022 của UBND tỉnh phê duyệt quy hoạch sử dụng đất thời kỳ 2021-2030 huyện Kon Rẫy</v>
          </cell>
          <cell r="BU99" t="str">
            <v>HNK</v>
          </cell>
          <cell r="BW99" t="str">
            <v>Đổi mã loại đất SKX sang SKS theo điều 9 Luật đất đai 2024</v>
          </cell>
          <cell r="BZ99">
            <v>1</v>
          </cell>
        </row>
        <row r="100">
          <cell r="C100">
            <v>15</v>
          </cell>
          <cell r="D100">
            <v>15</v>
          </cell>
          <cell r="E100">
            <v>0</v>
          </cell>
          <cell r="F100">
            <v>0</v>
          </cell>
          <cell r="G100">
            <v>0</v>
          </cell>
          <cell r="M100">
            <v>0</v>
          </cell>
          <cell r="U100">
            <v>0</v>
          </cell>
          <cell r="AD100">
            <v>0</v>
          </cell>
          <cell r="BG100">
            <v>0</v>
          </cell>
          <cell r="BK100" t="str">
            <v>2020-2030</v>
          </cell>
          <cell r="BL100" t="str">
            <v>Xã Tân Lập</v>
          </cell>
          <cell r="BN100" t="str">
            <v>SKS</v>
          </cell>
          <cell r="BU100" t="str">
            <v>SON</v>
          </cell>
          <cell r="BZ100">
            <v>1</v>
          </cell>
        </row>
        <row r="101">
          <cell r="C101">
            <v>0.5</v>
          </cell>
          <cell r="E101">
            <v>0.5</v>
          </cell>
          <cell r="F101">
            <v>0.5</v>
          </cell>
          <cell r="G101">
            <v>0</v>
          </cell>
          <cell r="K101">
            <v>0.5</v>
          </cell>
          <cell r="M101">
            <v>0</v>
          </cell>
          <cell r="U101">
            <v>0</v>
          </cell>
          <cell r="AD101">
            <v>0</v>
          </cell>
          <cell r="BG101">
            <v>0</v>
          </cell>
          <cell r="BK101" t="str">
            <v>2020-2030</v>
          </cell>
          <cell r="BL101" t="str">
            <v>Xã Đắk Tờ re</v>
          </cell>
          <cell r="BN101" t="str">
            <v>SKS</v>
          </cell>
          <cell r="BU101" t="str">
            <v>HNK</v>
          </cell>
          <cell r="BZ101">
            <v>1</v>
          </cell>
        </row>
        <row r="102">
          <cell r="C102">
            <v>13.03</v>
          </cell>
          <cell r="D102">
            <v>13.03</v>
          </cell>
          <cell r="E102">
            <v>0</v>
          </cell>
          <cell r="F102">
            <v>0</v>
          </cell>
          <cell r="G102">
            <v>0</v>
          </cell>
          <cell r="M102">
            <v>0</v>
          </cell>
          <cell r="U102">
            <v>0</v>
          </cell>
          <cell r="AD102">
            <v>0</v>
          </cell>
          <cell r="BG102">
            <v>0</v>
          </cell>
          <cell r="BK102" t="str">
            <v>2020-2030</v>
          </cell>
          <cell r="BL102" t="str">
            <v>Xã Đắk Tờ re</v>
          </cell>
          <cell r="BN102" t="str">
            <v>SKS</v>
          </cell>
          <cell r="BU102" t="str">
            <v>SON</v>
          </cell>
          <cell r="BZ102">
            <v>1</v>
          </cell>
        </row>
        <row r="103">
          <cell r="C103">
            <v>0.5</v>
          </cell>
          <cell r="E103">
            <v>0.5</v>
          </cell>
          <cell r="F103">
            <v>0.5</v>
          </cell>
          <cell r="G103">
            <v>0</v>
          </cell>
          <cell r="K103">
            <v>0.5</v>
          </cell>
          <cell r="M103">
            <v>0</v>
          </cell>
          <cell r="U103">
            <v>0</v>
          </cell>
          <cell r="AD103">
            <v>0</v>
          </cell>
          <cell r="BG103">
            <v>0</v>
          </cell>
          <cell r="BK103" t="str">
            <v>2020-2030</v>
          </cell>
          <cell r="BL103" t="str">
            <v>Xã Đắk Ruồng</v>
          </cell>
          <cell r="BN103" t="str">
            <v>SKS</v>
          </cell>
          <cell r="BU103" t="str">
            <v>HNK</v>
          </cell>
          <cell r="BZ103">
            <v>1</v>
          </cell>
        </row>
        <row r="104">
          <cell r="C104">
            <v>12.4</v>
          </cell>
          <cell r="D104">
            <v>12.4</v>
          </cell>
          <cell r="E104">
            <v>0</v>
          </cell>
          <cell r="F104">
            <v>0</v>
          </cell>
          <cell r="G104">
            <v>0</v>
          </cell>
          <cell r="M104">
            <v>0</v>
          </cell>
          <cell r="U104">
            <v>0</v>
          </cell>
          <cell r="AD104">
            <v>0</v>
          </cell>
          <cell r="BG104">
            <v>0</v>
          </cell>
          <cell r="BK104" t="str">
            <v>2020-2030</v>
          </cell>
          <cell r="BL104" t="str">
            <v>Xã Đắk Ruồng</v>
          </cell>
          <cell r="BN104" t="str">
            <v>SKS</v>
          </cell>
          <cell r="BU104" t="str">
            <v>SON</v>
          </cell>
          <cell r="BZ104">
            <v>1</v>
          </cell>
        </row>
        <row r="105">
          <cell r="C105">
            <v>16.7</v>
          </cell>
          <cell r="D105">
            <v>16.7</v>
          </cell>
          <cell r="E105">
            <v>0</v>
          </cell>
          <cell r="F105">
            <v>0</v>
          </cell>
          <cell r="G105">
            <v>0</v>
          </cell>
          <cell r="M105">
            <v>0</v>
          </cell>
          <cell r="U105">
            <v>0</v>
          </cell>
          <cell r="AD105">
            <v>0</v>
          </cell>
          <cell r="BG105">
            <v>0</v>
          </cell>
          <cell r="BK105" t="str">
            <v>2020-2030</v>
          </cell>
          <cell r="BL105" t="str">
            <v>TT Đắk Rve</v>
          </cell>
          <cell r="BN105" t="str">
            <v>SKS</v>
          </cell>
          <cell r="BU105" t="str">
            <v>SON</v>
          </cell>
          <cell r="BZ105">
            <v>1</v>
          </cell>
        </row>
        <row r="106">
          <cell r="C106">
            <v>0.6</v>
          </cell>
          <cell r="E106">
            <v>0.6</v>
          </cell>
          <cell r="F106">
            <v>0.6</v>
          </cell>
          <cell r="G106">
            <v>0</v>
          </cell>
          <cell r="K106">
            <v>0.6</v>
          </cell>
          <cell r="M106">
            <v>0</v>
          </cell>
          <cell r="U106">
            <v>0</v>
          </cell>
          <cell r="AD106">
            <v>0</v>
          </cell>
          <cell r="BG106">
            <v>0</v>
          </cell>
          <cell r="BK106" t="str">
            <v>2020-2030</v>
          </cell>
          <cell r="BL106" t="str">
            <v>TT Đắk Rve</v>
          </cell>
          <cell r="BN106" t="str">
            <v>SKS</v>
          </cell>
          <cell r="BU106" t="str">
            <v>HNK</v>
          </cell>
          <cell r="BZ106">
            <v>1</v>
          </cell>
        </row>
        <row r="107">
          <cell r="B107" t="str">
            <v>Cát xây dựng SHQH 139, Thôn 10, 11,12 Xã Đăk Ruồng và Thôn 1, xã Tân Lập (117,4 ha)</v>
          </cell>
          <cell r="C107">
            <v>2.21</v>
          </cell>
          <cell r="E107">
            <v>2.21</v>
          </cell>
          <cell r="F107">
            <v>2.21</v>
          </cell>
          <cell r="G107">
            <v>0</v>
          </cell>
          <cell r="K107">
            <v>1.6</v>
          </cell>
          <cell r="L107">
            <v>0.61</v>
          </cell>
          <cell r="M107">
            <v>0</v>
          </cell>
          <cell r="U107">
            <v>0</v>
          </cell>
          <cell r="AD107">
            <v>0</v>
          </cell>
          <cell r="BG107">
            <v>0</v>
          </cell>
          <cell r="BK107" t="str">
            <v>2020-2030</v>
          </cell>
          <cell r="BL107" t="str">
            <v>Xã Đắk Ruồng</v>
          </cell>
          <cell r="BN107" t="str">
            <v>SKS</v>
          </cell>
          <cell r="BP107" t="str">
            <v xml:space="preserve"> Quyết định số 1756/QĐ-TTg ngày 21/12/2023 của Thủ tướng Chính phủ về việc phê duyệt Quy hoạch tỉnh Kon Tum thời kỳ 2021-2030, tầm nhìn đến năm 2050;</v>
          </cell>
          <cell r="BU107" t="str">
            <v>HNK, CLN</v>
          </cell>
          <cell r="BW107" t="str">
            <v>Đổi mã loại đất SKX sang SKS theo điều 9 Luật đất đai 2024. Điều chỉnh tên diện tích</v>
          </cell>
          <cell r="BX107" t="str">
            <v>Dự án khai thác cát, sạn, sỏi làm vật liệu xây dựng thông thường tại vị trí điểm mỏ thuộc thôn 1,2 xã Tân Lập và thôn 10,11 Xã Đăk Ruồng huyện Kon Rẫy, tỉnh Kon Tum + Bãi tập kết và các công trình phụ trợ (SHQH 139) 5,81 ha</v>
          </cell>
          <cell r="BZ107">
            <v>1</v>
          </cell>
        </row>
        <row r="108">
          <cell r="C108">
            <v>106.59</v>
          </cell>
          <cell r="D108">
            <v>106.59</v>
          </cell>
          <cell r="E108">
            <v>0</v>
          </cell>
          <cell r="F108">
            <v>0</v>
          </cell>
          <cell r="G108">
            <v>0</v>
          </cell>
          <cell r="M108">
            <v>0</v>
          </cell>
          <cell r="U108">
            <v>0</v>
          </cell>
          <cell r="AD108">
            <v>0</v>
          </cell>
          <cell r="BG108">
            <v>0</v>
          </cell>
          <cell r="BK108" t="str">
            <v>2020-2030</v>
          </cell>
          <cell r="BL108" t="str">
            <v>Xã Đắk Ruồng</v>
          </cell>
          <cell r="BN108" t="str">
            <v>SKS</v>
          </cell>
          <cell r="BU108" t="str">
            <v>SON</v>
          </cell>
          <cell r="BZ108">
            <v>1</v>
          </cell>
        </row>
        <row r="109">
          <cell r="C109">
            <v>3.4</v>
          </cell>
          <cell r="E109">
            <v>3.4</v>
          </cell>
          <cell r="F109">
            <v>3.4</v>
          </cell>
          <cell r="G109">
            <v>0</v>
          </cell>
          <cell r="K109">
            <v>2</v>
          </cell>
          <cell r="L109">
            <v>1.4</v>
          </cell>
          <cell r="M109">
            <v>0</v>
          </cell>
          <cell r="U109">
            <v>0</v>
          </cell>
          <cell r="AD109">
            <v>0</v>
          </cell>
          <cell r="BG109">
            <v>0</v>
          </cell>
          <cell r="BK109" t="str">
            <v>2020-2030</v>
          </cell>
          <cell r="BL109" t="str">
            <v>Xã Tân Lập</v>
          </cell>
          <cell r="BN109" t="str">
            <v>SKS</v>
          </cell>
          <cell r="BU109" t="str">
            <v>HNK, CLN</v>
          </cell>
          <cell r="BZ109">
            <v>1</v>
          </cell>
        </row>
        <row r="110">
          <cell r="B110" t="str">
            <v>Khoáng sản cát làm VLXD thông thường: tại thôn 10, 11 xã Đăk Ruồng - Số hiệu QH 139</v>
          </cell>
          <cell r="C110">
            <v>5</v>
          </cell>
          <cell r="D110">
            <v>5</v>
          </cell>
          <cell r="E110">
            <v>0</v>
          </cell>
          <cell r="F110">
            <v>0</v>
          </cell>
          <cell r="G110">
            <v>0</v>
          </cell>
          <cell r="M110">
            <v>0</v>
          </cell>
          <cell r="U110">
            <v>0</v>
          </cell>
          <cell r="AD110">
            <v>0</v>
          </cell>
          <cell r="BG110">
            <v>0</v>
          </cell>
          <cell r="BK110" t="str">
            <v>2020-2030</v>
          </cell>
          <cell r="BL110" t="str">
            <v>Xã Đắk Ruồng</v>
          </cell>
          <cell r="BN110" t="str">
            <v>SKS</v>
          </cell>
          <cell r="BP110" t="str">
            <v>Quyết định số 483/QĐ-UBND ngày 31/7/2024 của UBND tỉnh về việc cập nhật, điều chỉnh tên, địa điểm, vị trí các dự án</v>
          </cell>
          <cell r="BU110" t="str">
            <v>SON</v>
          </cell>
          <cell r="BV110">
            <v>2024</v>
          </cell>
          <cell r="BZ110">
            <v>1</v>
          </cell>
        </row>
        <row r="111">
          <cell r="B111" t="str">
            <v>Mặt bằng sân công nghiệp (Bãi tập kết và các công trình phụ trợ) thuộc Dự án khai thác cát, sạn, sỏi làm vật liệu xây dựng thông thường tại vị trí điểm mỏ thuộc thôn 1,2 xã Tân Lập và thôn 10,11 xã Đăk Ruồng huyện Kon Rẫy, tỉnh Kon Tum + Bãi tập kết và cá</v>
          </cell>
          <cell r="C111">
            <v>0.2</v>
          </cell>
          <cell r="E111">
            <v>0.2</v>
          </cell>
          <cell r="F111">
            <v>0.2</v>
          </cell>
          <cell r="G111">
            <v>0</v>
          </cell>
          <cell r="K111">
            <v>0.2</v>
          </cell>
          <cell r="M111">
            <v>0</v>
          </cell>
          <cell r="U111">
            <v>0</v>
          </cell>
          <cell r="AD111">
            <v>0</v>
          </cell>
          <cell r="BG111">
            <v>0</v>
          </cell>
          <cell r="BK111" t="str">
            <v>2020-2030</v>
          </cell>
          <cell r="BL111" t="str">
            <v>Xã Tân Lập</v>
          </cell>
          <cell r="BN111" t="str">
            <v>SKC</v>
          </cell>
          <cell r="BP111" t="str">
            <v>Quyết định số 483/QĐ-UBND ngày 31/7/2024 của UBND tỉnh về việc cập nhật, điều chỉnh tên, địa điểm, vị trí các dự án</v>
          </cell>
          <cell r="BU111" t="str">
            <v>HNK</v>
          </cell>
          <cell r="BV111">
            <v>2024</v>
          </cell>
          <cell r="BZ111">
            <v>1</v>
          </cell>
        </row>
        <row r="112">
          <cell r="B112" t="str">
            <v>Dự án khai thác khoáng sản cát làm vật liệu xây dựng ( Công ty Cổ phần Tân Hưng)</v>
          </cell>
          <cell r="C112">
            <v>0</v>
          </cell>
          <cell r="E112">
            <v>0</v>
          </cell>
          <cell r="F112">
            <v>0</v>
          </cell>
          <cell r="G112">
            <v>0</v>
          </cell>
          <cell r="M112">
            <v>0</v>
          </cell>
          <cell r="U112">
            <v>0</v>
          </cell>
          <cell r="AD112">
            <v>0</v>
          </cell>
          <cell r="BG112">
            <v>0</v>
          </cell>
          <cell r="BK112" t="str">
            <v>2020-2030</v>
          </cell>
          <cell r="BL112" t="str">
            <v>Xã Đắk Ruồng</v>
          </cell>
          <cell r="BN112" t="str">
            <v>SKS</v>
          </cell>
          <cell r="BP112" t="str">
            <v>Nghị quyết số 47/NQ-HĐND ngày 16/12/2022 của HĐND huyện Kon Rẫy bổ sung, điều chỉnh danh mục công trình dự án vào quy hoạch sử dụng đất thời kỳ 2021-2030 huyện Kon Rẫy</v>
          </cell>
          <cell r="BU112" t="str">
            <v>SON</v>
          </cell>
          <cell r="BZ112">
            <v>1</v>
          </cell>
        </row>
        <row r="113">
          <cell r="B113" t="str">
            <v>Công trình bổ sung mới có CSPL</v>
          </cell>
          <cell r="C113">
            <v>0</v>
          </cell>
          <cell r="E113">
            <v>0</v>
          </cell>
          <cell r="F113">
            <v>0</v>
          </cell>
          <cell r="G113">
            <v>0</v>
          </cell>
          <cell r="M113">
            <v>0</v>
          </cell>
          <cell r="U113">
            <v>0</v>
          </cell>
          <cell r="AD113">
            <v>0</v>
          </cell>
          <cell r="BG113">
            <v>0</v>
          </cell>
          <cell r="BK113" t="str">
            <v>2020-2030</v>
          </cell>
        </row>
        <row r="114">
          <cell r="B114" t="str">
            <v>Đất làm VLXDTT (Đất san lấp). Tọa độ X(1601306); Y(575387) (3,4 ha)</v>
          </cell>
          <cell r="C114">
            <v>3.4</v>
          </cell>
          <cell r="E114">
            <v>3.4</v>
          </cell>
          <cell r="F114">
            <v>3.4</v>
          </cell>
          <cell r="G114">
            <v>0</v>
          </cell>
          <cell r="K114">
            <v>3.4</v>
          </cell>
          <cell r="M114">
            <v>0</v>
          </cell>
          <cell r="U114">
            <v>0</v>
          </cell>
          <cell r="AD114">
            <v>0</v>
          </cell>
          <cell r="BG114">
            <v>0</v>
          </cell>
          <cell r="BK114" t="str">
            <v>2020-2030</v>
          </cell>
          <cell r="BL114" t="str">
            <v>Xã Tân Lập</v>
          </cell>
          <cell r="BN114" t="str">
            <v>SKS</v>
          </cell>
          <cell r="BP114" t="str">
            <v xml:space="preserve"> Quyết định số 1756/QĐ-TTg ngày 21/12/2023 của Thủ tướng Chính phủ về việc phê duyệt Quy hoạch tỉnh Kon Tum thời kỳ 2021-2030, tầm nhìn đến năm 2050;</v>
          </cell>
          <cell r="BU114" t="str">
            <v>HNK</v>
          </cell>
          <cell r="BZ114">
            <v>1</v>
          </cell>
        </row>
        <row r="115">
          <cell r="B115" t="str">
            <v>Đất san lấp SHQH BS47, thôn 3 (1,87 ha)</v>
          </cell>
          <cell r="C115">
            <v>1.87</v>
          </cell>
          <cell r="E115">
            <v>1.87</v>
          </cell>
          <cell r="F115">
            <v>1.87</v>
          </cell>
          <cell r="G115">
            <v>0</v>
          </cell>
          <cell r="K115">
            <v>1.87</v>
          </cell>
          <cell r="M115">
            <v>0</v>
          </cell>
          <cell r="U115">
            <v>0</v>
          </cell>
          <cell r="AD115">
            <v>0</v>
          </cell>
          <cell r="BG115">
            <v>0</v>
          </cell>
          <cell r="BK115" t="str">
            <v>2020-2030</v>
          </cell>
          <cell r="BL115" t="str">
            <v>Xã Tân Lập</v>
          </cell>
          <cell r="BN115" t="str">
            <v>SKS</v>
          </cell>
          <cell r="BU115" t="str">
            <v>HNK</v>
          </cell>
          <cell r="BZ115">
            <v>1</v>
          </cell>
        </row>
        <row r="116">
          <cell r="B116" t="str">
            <v>Đất san lấp SHQH BS48, thôn 9 (1,53 ha)</v>
          </cell>
          <cell r="C116">
            <v>1.53</v>
          </cell>
          <cell r="E116">
            <v>1.53</v>
          </cell>
          <cell r="F116">
            <v>1.53</v>
          </cell>
          <cell r="G116">
            <v>0</v>
          </cell>
          <cell r="K116">
            <v>1.53</v>
          </cell>
          <cell r="M116">
            <v>0</v>
          </cell>
          <cell r="U116">
            <v>0</v>
          </cell>
          <cell r="AD116">
            <v>0</v>
          </cell>
          <cell r="BG116">
            <v>0</v>
          </cell>
          <cell r="BK116" t="str">
            <v>2020-2030</v>
          </cell>
          <cell r="BL116" t="str">
            <v>Xã Đắk Ruồng</v>
          </cell>
          <cell r="BN116" t="str">
            <v>SKS</v>
          </cell>
          <cell r="BP116" t="str">
            <v xml:space="preserve"> Quyết định số 1756/QĐ-TTg ngày 21/12/2023 của Thủ tướng Chính phủ về việc phê duyệt Quy hoạch tỉnh Kon Tum thời kỳ 2021-2030, tầm nhìn đến năm 2050;</v>
          </cell>
          <cell r="BU116" t="str">
            <v>HNK</v>
          </cell>
          <cell r="BZ116">
            <v>1</v>
          </cell>
        </row>
        <row r="117">
          <cell r="B117" t="str">
            <v>Đất làm VLXDTT (Đất san lấp). Tọa độ X(1599042); Y(570894) (4,3 ha)</v>
          </cell>
          <cell r="C117">
            <v>4.3</v>
          </cell>
          <cell r="E117">
            <v>4.3</v>
          </cell>
          <cell r="F117">
            <v>4.3</v>
          </cell>
          <cell r="G117">
            <v>0</v>
          </cell>
          <cell r="K117">
            <v>4.3</v>
          </cell>
          <cell r="M117">
            <v>0</v>
          </cell>
          <cell r="U117">
            <v>0</v>
          </cell>
          <cell r="AD117">
            <v>0</v>
          </cell>
          <cell r="BG117">
            <v>0</v>
          </cell>
          <cell r="BK117" t="str">
            <v>2020-2030</v>
          </cell>
          <cell r="BL117" t="str">
            <v>Xã Đắk Ruồng</v>
          </cell>
          <cell r="BN117" t="str">
            <v>SKS</v>
          </cell>
          <cell r="BU117" t="str">
            <v>HNK</v>
          </cell>
          <cell r="BX117" t="str">
            <v>Quy hoạch mỏ đất san lấp (5ha)</v>
          </cell>
          <cell r="BZ117">
            <v>1</v>
          </cell>
        </row>
        <row r="118">
          <cell r="B118" t="str">
            <v>Đất khai thác khoán sản</v>
          </cell>
          <cell r="C118">
            <v>100</v>
          </cell>
          <cell r="D118">
            <v>100</v>
          </cell>
          <cell r="E118">
            <v>0</v>
          </cell>
          <cell r="F118">
            <v>0</v>
          </cell>
          <cell r="G118">
            <v>0</v>
          </cell>
          <cell r="M118">
            <v>0</v>
          </cell>
          <cell r="U118">
            <v>0</v>
          </cell>
          <cell r="AD118">
            <v>0</v>
          </cell>
          <cell r="BG118">
            <v>0</v>
          </cell>
          <cell r="BK118" t="str">
            <v>2020-2030</v>
          </cell>
          <cell r="BL118" t="str">
            <v>Xã Đắk Ruồng</v>
          </cell>
          <cell r="BN118" t="str">
            <v>SKS</v>
          </cell>
          <cell r="BU118" t="str">
            <v>KNL;CLN;CSD</v>
          </cell>
          <cell r="BZ118">
            <v>1</v>
          </cell>
        </row>
        <row r="119">
          <cell r="B119" t="str">
            <v>Đất san lấp SHQH BS49, Thôn Đăk Puih (2,04 ha)</v>
          </cell>
          <cell r="C119">
            <v>2.04</v>
          </cell>
          <cell r="E119">
            <v>2.04</v>
          </cell>
          <cell r="F119">
            <v>2.04</v>
          </cell>
          <cell r="G119">
            <v>0</v>
          </cell>
          <cell r="K119">
            <v>2.04</v>
          </cell>
          <cell r="M119">
            <v>0</v>
          </cell>
          <cell r="U119">
            <v>0</v>
          </cell>
          <cell r="AD119">
            <v>0</v>
          </cell>
          <cell r="BG119">
            <v>0</v>
          </cell>
          <cell r="BK119" t="str">
            <v>2020-2030</v>
          </cell>
          <cell r="BL119" t="str">
            <v>Xã Đắk Tờ re</v>
          </cell>
          <cell r="BN119" t="str">
            <v>SKS</v>
          </cell>
          <cell r="BP119" t="str">
            <v xml:space="preserve"> Quyết định số 1756/QĐ-TTg ngày 21/12/2023 của Thủ tướng Chính phủ về việc phê duyệt Quy hoạch tỉnh Kon Tum thời kỳ 2021-2030, tầm nhìn đến năm 2050;</v>
          </cell>
          <cell r="BU119" t="str">
            <v>HNK</v>
          </cell>
          <cell r="BZ119">
            <v>1</v>
          </cell>
        </row>
        <row r="120">
          <cell r="B120" t="str">
            <v>Cát làm vật liệu xây dựng. Tọa độ X(1588135); Y(565843) (20 ha)</v>
          </cell>
          <cell r="C120">
            <v>20</v>
          </cell>
          <cell r="D120">
            <v>20</v>
          </cell>
          <cell r="E120">
            <v>0</v>
          </cell>
          <cell r="F120">
            <v>0</v>
          </cell>
          <cell r="G120">
            <v>0</v>
          </cell>
          <cell r="M120">
            <v>0</v>
          </cell>
          <cell r="U120">
            <v>0</v>
          </cell>
          <cell r="AD120">
            <v>0</v>
          </cell>
          <cell r="BG120">
            <v>0</v>
          </cell>
          <cell r="BK120" t="str">
            <v>2020-2030</v>
          </cell>
          <cell r="BL120" t="str">
            <v>Xã Đắk Tờ re</v>
          </cell>
          <cell r="BN120" t="str">
            <v>SKS</v>
          </cell>
          <cell r="BU120" t="str">
            <v>HNK</v>
          </cell>
          <cell r="BZ120">
            <v>1</v>
          </cell>
        </row>
        <row r="121">
          <cell r="B121" t="str">
            <v>Đất làm VLXDTT (Đất san lấp). Tọa độ X(1589413); Y(563105) (3,5 ha)</v>
          </cell>
          <cell r="C121">
            <v>3.5</v>
          </cell>
          <cell r="E121">
            <v>3.5</v>
          </cell>
          <cell r="F121">
            <v>3.5</v>
          </cell>
          <cell r="G121">
            <v>0</v>
          </cell>
          <cell r="K121">
            <v>3.5</v>
          </cell>
          <cell r="M121">
            <v>0</v>
          </cell>
          <cell r="U121">
            <v>0</v>
          </cell>
          <cell r="AD121">
            <v>0</v>
          </cell>
          <cell r="BG121">
            <v>0</v>
          </cell>
          <cell r="BK121" t="str">
            <v>2020-2030</v>
          </cell>
          <cell r="BL121" t="str">
            <v>Xã Đắk Tờ re</v>
          </cell>
          <cell r="BN121" t="str">
            <v>SKS</v>
          </cell>
          <cell r="BU121" t="str">
            <v>HNK</v>
          </cell>
          <cell r="BZ121">
            <v>1</v>
          </cell>
        </row>
        <row r="122">
          <cell r="B122" t="str">
            <v>Đất làm VLXDTT (Đất san lấp). Tọa độ X(1593231); Y(567026) ( ha)</v>
          </cell>
          <cell r="C122">
            <v>5</v>
          </cell>
          <cell r="D122">
            <v>5</v>
          </cell>
          <cell r="E122">
            <v>0</v>
          </cell>
          <cell r="F122">
            <v>0</v>
          </cell>
          <cell r="G122">
            <v>0</v>
          </cell>
          <cell r="P122">
            <v>5</v>
          </cell>
          <cell r="U122">
            <v>0</v>
          </cell>
          <cell r="AD122">
            <v>0</v>
          </cell>
          <cell r="BG122">
            <v>0</v>
          </cell>
          <cell r="BK122" t="str">
            <v>2020-2030</v>
          </cell>
          <cell r="BL122" t="str">
            <v>Xã Đắk Tờ re</v>
          </cell>
          <cell r="BN122" t="str">
            <v>SKS</v>
          </cell>
          <cell r="BU122" t="str">
            <v>KNL;CLN;CSD</v>
          </cell>
          <cell r="BZ122">
            <v>1</v>
          </cell>
        </row>
        <row r="123">
          <cell r="B123" t="str">
            <v>Đất làm VLXDTT (Đất san lấp). Tọa độ X(1589447); Y(563174) (6,8 ha)</v>
          </cell>
          <cell r="C123">
            <v>6.8</v>
          </cell>
          <cell r="D123">
            <v>6.8</v>
          </cell>
          <cell r="E123">
            <v>0</v>
          </cell>
          <cell r="F123">
            <v>0</v>
          </cell>
          <cell r="G123">
            <v>0</v>
          </cell>
          <cell r="M123">
            <v>0</v>
          </cell>
          <cell r="U123">
            <v>0</v>
          </cell>
          <cell r="AD123">
            <v>0</v>
          </cell>
          <cell r="BG123">
            <v>0</v>
          </cell>
          <cell r="BK123" t="str">
            <v>2020-2030</v>
          </cell>
          <cell r="BL123" t="str">
            <v>Xã Đắk Tờ re</v>
          </cell>
          <cell r="BN123" t="str">
            <v>SKS</v>
          </cell>
          <cell r="BU123" t="str">
            <v>HNK</v>
          </cell>
          <cell r="BZ123">
            <v>1</v>
          </cell>
        </row>
        <row r="124">
          <cell r="B124" t="str">
            <v>Đất làm VLXDTT (Đất san lấp). Tọa độ X(1609052); Y(571519) (1,6 ha)</v>
          </cell>
          <cell r="C124">
            <v>1.6</v>
          </cell>
          <cell r="E124">
            <v>1.6</v>
          </cell>
          <cell r="F124">
            <v>1.6</v>
          </cell>
          <cell r="G124">
            <v>0</v>
          </cell>
          <cell r="K124">
            <v>1.6</v>
          </cell>
          <cell r="M124">
            <v>0</v>
          </cell>
          <cell r="U124">
            <v>0</v>
          </cell>
          <cell r="AD124">
            <v>0</v>
          </cell>
          <cell r="BG124">
            <v>0</v>
          </cell>
          <cell r="BK124" t="str">
            <v>2020-2030</v>
          </cell>
          <cell r="BL124" t="str">
            <v>Xã Đắk Tơ Lung</v>
          </cell>
          <cell r="BN124" t="str">
            <v>SKS</v>
          </cell>
          <cell r="BP124" t="str">
            <v xml:space="preserve"> Quyết định số 1756/QĐ-TTg ngày 21/12/2023 của Thủ tướng Chính phủ về việc phê duyệt Quy hoạch tỉnh Kon Tum thời kỳ 2021-2030, tầm nhìn đến năm 2050;</v>
          </cell>
          <cell r="BU124" t="str">
            <v>HNK</v>
          </cell>
          <cell r="BZ124">
            <v>1</v>
          </cell>
        </row>
        <row r="125">
          <cell r="B125" t="str">
            <v>Đất làm VLXDTT (Đất san lấp). Tọa độ X(1605928); Y(573096) (1,5 ha)</v>
          </cell>
          <cell r="C125">
            <v>1.5</v>
          </cell>
          <cell r="E125">
            <v>1.5</v>
          </cell>
          <cell r="F125">
            <v>1.5</v>
          </cell>
          <cell r="G125">
            <v>0</v>
          </cell>
          <cell r="K125">
            <v>1.5</v>
          </cell>
          <cell r="M125">
            <v>0</v>
          </cell>
          <cell r="U125">
            <v>0</v>
          </cell>
          <cell r="AD125">
            <v>0</v>
          </cell>
          <cell r="BG125">
            <v>0</v>
          </cell>
          <cell r="BK125" t="str">
            <v>2020-2030</v>
          </cell>
          <cell r="BL125" t="str">
            <v>Xã Đắk Tơ Lung</v>
          </cell>
          <cell r="BN125" t="str">
            <v>SKS</v>
          </cell>
          <cell r="BU125" t="str">
            <v>HNK</v>
          </cell>
          <cell r="BZ125">
            <v>1</v>
          </cell>
        </row>
        <row r="126">
          <cell r="B126" t="str">
            <v>Đất khai thác khoán sản</v>
          </cell>
          <cell r="C126">
            <v>90</v>
          </cell>
          <cell r="D126">
            <v>90</v>
          </cell>
          <cell r="E126">
            <v>0</v>
          </cell>
          <cell r="F126">
            <v>0</v>
          </cell>
          <cell r="G126">
            <v>0</v>
          </cell>
          <cell r="M126">
            <v>0</v>
          </cell>
          <cell r="U126">
            <v>0</v>
          </cell>
          <cell r="AD126">
            <v>0</v>
          </cell>
          <cell r="BG126">
            <v>0</v>
          </cell>
          <cell r="BK126" t="str">
            <v>2020-2030</v>
          </cell>
          <cell r="BL126" t="str">
            <v>Xã Đắk Tơ Lung</v>
          </cell>
          <cell r="BN126" t="str">
            <v>SKS</v>
          </cell>
          <cell r="BU126" t="str">
            <v>KNL;CLN;CSD</v>
          </cell>
          <cell r="BZ126">
            <v>1</v>
          </cell>
        </row>
        <row r="127">
          <cell r="B127" t="str">
            <v>Đất làm VLXDTT (Đất san lấp). Tọa độ X(1605535); Y(585567) (1 ha)</v>
          </cell>
          <cell r="C127">
            <v>1</v>
          </cell>
          <cell r="E127">
            <v>1</v>
          </cell>
          <cell r="F127">
            <v>1</v>
          </cell>
          <cell r="G127">
            <v>0</v>
          </cell>
          <cell r="K127">
            <v>1</v>
          </cell>
          <cell r="M127">
            <v>0</v>
          </cell>
          <cell r="U127">
            <v>0</v>
          </cell>
          <cell r="AD127">
            <v>0</v>
          </cell>
          <cell r="BG127">
            <v>0</v>
          </cell>
          <cell r="BK127" t="str">
            <v>2020-2030</v>
          </cell>
          <cell r="BL127" t="str">
            <v>Xã Đắk Pne</v>
          </cell>
          <cell r="BN127" t="str">
            <v>SKS</v>
          </cell>
          <cell r="BP127" t="str">
            <v xml:space="preserve"> Quyết định số 1756/QĐ-TTg ngày 21/12/2023 của Thủ tướng Chính phủ về việc phê duyệt Quy hoạch tỉnh Kon Tum thời kỳ 2021-2030, tầm nhìn đến năm 2050;</v>
          </cell>
          <cell r="BU127" t="str">
            <v>HNK</v>
          </cell>
          <cell r="BZ127">
            <v>1</v>
          </cell>
        </row>
        <row r="128">
          <cell r="B128" t="str">
            <v>Đất làm VLXDTT (Đất san lấp). Tọa độ X(1604070); Y(589619) (1,6 ha)</v>
          </cell>
          <cell r="C128">
            <v>1.6</v>
          </cell>
          <cell r="E128">
            <v>1.6</v>
          </cell>
          <cell r="F128">
            <v>1.6</v>
          </cell>
          <cell r="G128">
            <v>0</v>
          </cell>
          <cell r="K128">
            <v>1.6</v>
          </cell>
          <cell r="M128">
            <v>0</v>
          </cell>
          <cell r="U128">
            <v>0</v>
          </cell>
          <cell r="AD128">
            <v>0</v>
          </cell>
          <cell r="BG128">
            <v>0</v>
          </cell>
          <cell r="BK128" t="str">
            <v>2020-2030</v>
          </cell>
          <cell r="BL128" t="str">
            <v>Xã Đắk Pne</v>
          </cell>
          <cell r="BN128" t="str">
            <v>SKS</v>
          </cell>
          <cell r="BU128" t="str">
            <v>HNK</v>
          </cell>
          <cell r="BZ128">
            <v>1</v>
          </cell>
        </row>
        <row r="129">
          <cell r="B129" t="str">
            <v>Đất làm VLXDTT (Đất san lấp). Tọa độ X(1624344); Y(564520) (1,6 ha)</v>
          </cell>
          <cell r="C129">
            <v>1.6</v>
          </cell>
          <cell r="E129">
            <v>1.6</v>
          </cell>
          <cell r="F129">
            <v>1.6</v>
          </cell>
          <cell r="G129">
            <v>0</v>
          </cell>
          <cell r="K129">
            <v>1.6</v>
          </cell>
          <cell r="M129">
            <v>0</v>
          </cell>
          <cell r="U129">
            <v>0</v>
          </cell>
          <cell r="AD129">
            <v>0</v>
          </cell>
          <cell r="BG129">
            <v>0</v>
          </cell>
          <cell r="BK129" t="str">
            <v>2020-2030</v>
          </cell>
          <cell r="BL129" t="str">
            <v>Xã Đắk Kôi</v>
          </cell>
          <cell r="BN129" t="str">
            <v>SKS</v>
          </cell>
          <cell r="BP129" t="str">
            <v xml:space="preserve"> Quyết định số 1756/QĐ-TTg ngày 21/12/2023 của Thủ tướng Chính phủ về việc phê duyệt Quy hoạch tỉnh Kon Tum thời kỳ 2021-2030, tầm nhìn đến năm 2050;</v>
          </cell>
          <cell r="BU129" t="str">
            <v>HNK</v>
          </cell>
          <cell r="BZ129">
            <v>1</v>
          </cell>
        </row>
        <row r="130">
          <cell r="B130" t="str">
            <v>Đồng (73,1 ha)</v>
          </cell>
          <cell r="C130">
            <v>40</v>
          </cell>
          <cell r="D130">
            <v>40</v>
          </cell>
          <cell r="E130">
            <v>0</v>
          </cell>
          <cell r="F130">
            <v>0</v>
          </cell>
          <cell r="G130">
            <v>0</v>
          </cell>
          <cell r="M130">
            <v>0</v>
          </cell>
          <cell r="U130">
            <v>0</v>
          </cell>
          <cell r="AD130">
            <v>0</v>
          </cell>
          <cell r="BG130">
            <v>0</v>
          </cell>
          <cell r="BK130" t="str">
            <v>2020-2030</v>
          </cell>
          <cell r="BL130" t="str">
            <v>Xã Đắk Tơ Lung</v>
          </cell>
          <cell r="BN130" t="str">
            <v>SKS</v>
          </cell>
          <cell r="BP130" t="str">
            <v xml:space="preserve"> Quyết định số 1756/QĐ-TTg ngày 21/12/2023 của Thủ tướng Chính phủ về việc phê duyệt Quy hoạch tỉnh Kon Tum thời kỳ 2021-2030, tầm nhìn đến năm 2050;</v>
          </cell>
          <cell r="BU130" t="str">
            <v>KNL;CLN;CSD</v>
          </cell>
          <cell r="BZ130">
            <v>1</v>
          </cell>
        </row>
        <row r="131">
          <cell r="C131">
            <v>33.1</v>
          </cell>
          <cell r="D131">
            <v>33.1</v>
          </cell>
          <cell r="E131">
            <v>0</v>
          </cell>
          <cell r="F131">
            <v>0</v>
          </cell>
          <cell r="G131">
            <v>0</v>
          </cell>
          <cell r="M131">
            <v>0</v>
          </cell>
          <cell r="U131">
            <v>0</v>
          </cell>
          <cell r="AD131">
            <v>0</v>
          </cell>
          <cell r="BG131">
            <v>0</v>
          </cell>
          <cell r="BK131" t="str">
            <v>2020-2030</v>
          </cell>
          <cell r="BL131" t="str">
            <v>Xã Đắk Ruồng</v>
          </cell>
          <cell r="BN131" t="str">
            <v>SKS</v>
          </cell>
          <cell r="BU131" t="str">
            <v>KNL;CLN;CSD</v>
          </cell>
          <cell r="BZ131">
            <v>1</v>
          </cell>
        </row>
        <row r="132">
          <cell r="B132" t="str">
            <v>Công trình bổ sung mới thiếu CSPL</v>
          </cell>
          <cell r="C132">
            <v>0</v>
          </cell>
          <cell r="E132">
            <v>0</v>
          </cell>
          <cell r="F132">
            <v>0</v>
          </cell>
          <cell r="G132">
            <v>0</v>
          </cell>
          <cell r="M132">
            <v>0</v>
          </cell>
          <cell r="U132">
            <v>0</v>
          </cell>
          <cell r="AD132">
            <v>0</v>
          </cell>
          <cell r="BG132">
            <v>0</v>
          </cell>
          <cell r="BK132" t="str">
            <v>2020-2030</v>
          </cell>
        </row>
        <row r="133">
          <cell r="B133" t="str">
            <v>Đất phát triển hạ tầng</v>
          </cell>
          <cell r="C133">
            <v>810.58000000000027</v>
          </cell>
          <cell r="D133">
            <v>26.599999999999998</v>
          </cell>
          <cell r="E133">
            <v>783.98000000000025</v>
          </cell>
          <cell r="F133">
            <v>439.68000000000006</v>
          </cell>
          <cell r="G133">
            <v>7.7799999999999994</v>
          </cell>
          <cell r="H133">
            <v>4.410000000000001</v>
          </cell>
          <cell r="I133">
            <v>3.37</v>
          </cell>
          <cell r="J133">
            <v>0</v>
          </cell>
          <cell r="K133">
            <v>196.64</v>
          </cell>
          <cell r="L133">
            <v>128.69999999999999</v>
          </cell>
          <cell r="M133">
            <v>106.56</v>
          </cell>
          <cell r="N133">
            <v>22.96</v>
          </cell>
          <cell r="O133">
            <v>0</v>
          </cell>
          <cell r="P133">
            <v>83.6</v>
          </cell>
          <cell r="Q133">
            <v>0</v>
          </cell>
          <cell r="R133">
            <v>0</v>
          </cell>
          <cell r="S133">
            <v>0</v>
          </cell>
          <cell r="T133">
            <v>0</v>
          </cell>
          <cell r="U133">
            <v>304.45</v>
          </cell>
          <cell r="V133">
            <v>0.1</v>
          </cell>
          <cell r="W133">
            <v>0</v>
          </cell>
          <cell r="X133">
            <v>0</v>
          </cell>
          <cell r="Y133">
            <v>0</v>
          </cell>
          <cell r="Z133">
            <v>0</v>
          </cell>
          <cell r="AA133">
            <v>0</v>
          </cell>
          <cell r="AB133">
            <v>0</v>
          </cell>
          <cell r="AC133">
            <v>0</v>
          </cell>
          <cell r="AD133">
            <v>12.370000000000001</v>
          </cell>
          <cell r="AE133">
            <v>3.96</v>
          </cell>
          <cell r="AF133">
            <v>0.2</v>
          </cell>
          <cell r="AG133">
            <v>0</v>
          </cell>
          <cell r="AH133">
            <v>0</v>
          </cell>
          <cell r="AI133">
            <v>0.02</v>
          </cell>
          <cell r="AJ133">
            <v>0</v>
          </cell>
          <cell r="AK133">
            <v>7.88</v>
          </cell>
          <cell r="AL133">
            <v>0</v>
          </cell>
          <cell r="AM133">
            <v>0</v>
          </cell>
          <cell r="AN133">
            <v>0</v>
          </cell>
          <cell r="AO133">
            <v>0</v>
          </cell>
          <cell r="AP133">
            <v>0</v>
          </cell>
          <cell r="AQ133">
            <v>0.31</v>
          </cell>
          <cell r="AR133">
            <v>0</v>
          </cell>
          <cell r="AS133">
            <v>0</v>
          </cell>
          <cell r="AT133">
            <v>0</v>
          </cell>
          <cell r="AU133">
            <v>0</v>
          </cell>
          <cell r="AV133">
            <v>0</v>
          </cell>
          <cell r="AW133">
            <v>0</v>
          </cell>
          <cell r="AX133">
            <v>5.7000000000000011</v>
          </cell>
          <cell r="AY133">
            <v>0.4</v>
          </cell>
          <cell r="AZ133">
            <v>0.1</v>
          </cell>
          <cell r="BA133">
            <v>0</v>
          </cell>
          <cell r="BB133">
            <v>0</v>
          </cell>
          <cell r="BC133">
            <v>0</v>
          </cell>
          <cell r="BD133">
            <v>285.77999999999997</v>
          </cell>
          <cell r="BE133">
            <v>0</v>
          </cell>
          <cell r="BF133">
            <v>0</v>
          </cell>
          <cell r="BG133">
            <v>10.760000000000002</v>
          </cell>
          <cell r="BH133">
            <v>0</v>
          </cell>
          <cell r="BI133">
            <v>10.760000000000002</v>
          </cell>
          <cell r="BJ133">
            <v>0</v>
          </cell>
          <cell r="BK133" t="str">
            <v>2020-2030</v>
          </cell>
        </row>
        <row r="134">
          <cell r="B134" t="str">
            <v xml:space="preserve"> Đất giao thông</v>
          </cell>
          <cell r="C134">
            <v>246.07999999999996</v>
          </cell>
          <cell r="D134">
            <v>23.669999999999998</v>
          </cell>
          <cell r="E134">
            <v>222.40999999999997</v>
          </cell>
          <cell r="F134">
            <v>202.27</v>
          </cell>
          <cell r="G134">
            <v>5.4999999999999991</v>
          </cell>
          <cell r="H134">
            <v>2.5000000000000004</v>
          </cell>
          <cell r="I134">
            <v>3</v>
          </cell>
          <cell r="J134">
            <v>0</v>
          </cell>
          <cell r="K134">
            <v>77.41</v>
          </cell>
          <cell r="L134">
            <v>37.1</v>
          </cell>
          <cell r="M134">
            <v>82.26</v>
          </cell>
          <cell r="N134">
            <v>18.96</v>
          </cell>
          <cell r="O134">
            <v>0</v>
          </cell>
          <cell r="P134">
            <v>63.3</v>
          </cell>
          <cell r="Q134">
            <v>0</v>
          </cell>
          <cell r="R134">
            <v>0</v>
          </cell>
          <cell r="S134">
            <v>0</v>
          </cell>
          <cell r="T134">
            <v>0</v>
          </cell>
          <cell r="U134">
            <v>9.370000000000001</v>
          </cell>
          <cell r="V134">
            <v>0</v>
          </cell>
          <cell r="W134">
            <v>0</v>
          </cell>
          <cell r="X134">
            <v>0</v>
          </cell>
          <cell r="Y134">
            <v>0</v>
          </cell>
          <cell r="Z134">
            <v>0</v>
          </cell>
          <cell r="AA134">
            <v>0</v>
          </cell>
          <cell r="AB134">
            <v>0</v>
          </cell>
          <cell r="AC134">
            <v>0</v>
          </cell>
          <cell r="AD134">
            <v>4.7200000000000006</v>
          </cell>
          <cell r="AE134">
            <v>3.41</v>
          </cell>
          <cell r="AF134">
            <v>0.2</v>
          </cell>
          <cell r="AG134">
            <v>0</v>
          </cell>
          <cell r="AH134">
            <v>0</v>
          </cell>
          <cell r="AI134">
            <v>0</v>
          </cell>
          <cell r="AJ134">
            <v>0</v>
          </cell>
          <cell r="AK134">
            <v>0.8</v>
          </cell>
          <cell r="AL134">
            <v>0</v>
          </cell>
          <cell r="AM134">
            <v>0</v>
          </cell>
          <cell r="AN134">
            <v>0</v>
          </cell>
          <cell r="AO134">
            <v>0</v>
          </cell>
          <cell r="AP134">
            <v>0</v>
          </cell>
          <cell r="AQ134">
            <v>0.31</v>
          </cell>
          <cell r="AR134">
            <v>0</v>
          </cell>
          <cell r="AS134">
            <v>0</v>
          </cell>
          <cell r="AT134">
            <v>0</v>
          </cell>
          <cell r="AU134">
            <v>0</v>
          </cell>
          <cell r="AV134">
            <v>0</v>
          </cell>
          <cell r="AW134">
            <v>0</v>
          </cell>
          <cell r="AX134">
            <v>4.2300000000000004</v>
          </cell>
          <cell r="AY134">
            <v>0.4</v>
          </cell>
          <cell r="AZ134">
            <v>0</v>
          </cell>
          <cell r="BA134">
            <v>0</v>
          </cell>
          <cell r="BB134">
            <v>0</v>
          </cell>
          <cell r="BC134">
            <v>0</v>
          </cell>
          <cell r="BD134">
            <v>0.02</v>
          </cell>
          <cell r="BE134">
            <v>0</v>
          </cell>
          <cell r="BF134">
            <v>0</v>
          </cell>
          <cell r="BG134">
            <v>0.97</v>
          </cell>
          <cell r="BH134">
            <v>0</v>
          </cell>
          <cell r="BI134">
            <v>0.97</v>
          </cell>
          <cell r="BJ134">
            <v>0</v>
          </cell>
          <cell r="BK134" t="str">
            <v>2020-2030</v>
          </cell>
        </row>
        <row r="135">
          <cell r="B135" t="str">
            <v>Công trình điều chỉnh chuyển tiếp</v>
          </cell>
          <cell r="C135">
            <v>0</v>
          </cell>
          <cell r="E135">
            <v>0</v>
          </cell>
          <cell r="F135">
            <v>0</v>
          </cell>
          <cell r="G135">
            <v>0</v>
          </cell>
          <cell r="M135">
            <v>0</v>
          </cell>
          <cell r="U135">
            <v>0</v>
          </cell>
          <cell r="AD135">
            <v>0</v>
          </cell>
          <cell r="BG135">
            <v>0</v>
          </cell>
          <cell r="BK135" t="str">
            <v>2020-2030</v>
          </cell>
        </row>
        <row r="136">
          <cell r="B136" t="str">
            <v>Nâng cấp, mở rộng đường ĐH.26 thị trấn Đăk Rve</v>
          </cell>
          <cell r="C136">
            <v>0.4</v>
          </cell>
          <cell r="E136">
            <v>0.4</v>
          </cell>
          <cell r="F136">
            <v>0.2</v>
          </cell>
          <cell r="G136">
            <v>0</v>
          </cell>
          <cell r="L136">
            <v>0.2</v>
          </cell>
          <cell r="M136">
            <v>0</v>
          </cell>
          <cell r="U136">
            <v>0.2</v>
          </cell>
          <cell r="AD136">
            <v>0</v>
          </cell>
          <cell r="AY136">
            <v>0.2</v>
          </cell>
          <cell r="BG136">
            <v>0</v>
          </cell>
          <cell r="BK136" t="str">
            <v>2020-2030</v>
          </cell>
          <cell r="BL136" t="str">
            <v>TT Đắk Rve</v>
          </cell>
          <cell r="BN136" t="str">
            <v>DGT</v>
          </cell>
          <cell r="BP136" t="str">
            <v>Nghị quyết số 55/NQ-HĐND ngày 19/12/2023 của HĐND huyện phê duyệt Kế hoạch thực hiện các Chương trình Mục tiêu quốc gia năm 2024 trên địa bàn huyện</v>
          </cell>
          <cell r="BU136" t="str">
            <v>HNK</v>
          </cell>
          <cell r="BW136" t="str">
            <v xml:space="preserve">Điều chỉnh tên </v>
          </cell>
          <cell r="BX136" t="str">
            <v>Đường huyện (ĐH 26) Quốc lộ 24 cũ (Km118+303 Quốc lộ 24 cũ - Km130+323 Quốc lộ 24 cũ)</v>
          </cell>
          <cell r="BZ136">
            <v>1</v>
          </cell>
        </row>
        <row r="137">
          <cell r="B137" t="str">
            <v>Làm mới đường đi khu sản xuất thôn 7- Khu sản xuất Nước Đam</v>
          </cell>
          <cell r="C137">
            <v>0.66</v>
          </cell>
          <cell r="E137">
            <v>0.66</v>
          </cell>
          <cell r="F137">
            <v>0</v>
          </cell>
          <cell r="G137">
            <v>0</v>
          </cell>
          <cell r="M137">
            <v>0</v>
          </cell>
          <cell r="U137">
            <v>0.66</v>
          </cell>
          <cell r="AD137">
            <v>0.66</v>
          </cell>
          <cell r="AE137">
            <v>0.66</v>
          </cell>
          <cell r="BG137">
            <v>0</v>
          </cell>
          <cell r="BK137" t="str">
            <v>2020-2030</v>
          </cell>
          <cell r="BL137" t="str">
            <v>TT Đắk Rve</v>
          </cell>
          <cell r="BN137" t="str">
            <v>DGT</v>
          </cell>
          <cell r="BP137" t="str">
            <v>Quyết định số 135/QĐ-UBND ngày 22/3/2022 của UBND tỉnh phê duyệt quy hoạch sử dụng đất thời kỳ 2021-2030 huyện Kon Rẫy</v>
          </cell>
          <cell r="BU137" t="str">
            <v>DGT</v>
          </cell>
          <cell r="BZ137">
            <v>1</v>
          </cell>
        </row>
        <row r="138">
          <cell r="B138" t="str">
            <v>Làm mới đường đi khu sản xuất thôn 7- Khu sản xuất Nước Me</v>
          </cell>
          <cell r="C138">
            <v>0.46</v>
          </cell>
          <cell r="E138">
            <v>0.46</v>
          </cell>
          <cell r="F138">
            <v>0</v>
          </cell>
          <cell r="G138">
            <v>0</v>
          </cell>
          <cell r="M138">
            <v>0</v>
          </cell>
          <cell r="U138">
            <v>0.46</v>
          </cell>
          <cell r="AD138">
            <v>0.46</v>
          </cell>
          <cell r="AE138">
            <v>0.46</v>
          </cell>
          <cell r="BG138">
            <v>0</v>
          </cell>
          <cell r="BK138" t="str">
            <v>2020-2030</v>
          </cell>
          <cell r="BL138" t="str">
            <v>TT Đắk Rve</v>
          </cell>
          <cell r="BN138" t="str">
            <v>DGT</v>
          </cell>
          <cell r="BU138" t="str">
            <v>DGT</v>
          </cell>
          <cell r="BZ138">
            <v>1</v>
          </cell>
        </row>
        <row r="139">
          <cell r="B139" t="str">
            <v>Làm mới đường đi khu sản xuất thôn 4</v>
          </cell>
          <cell r="C139">
            <v>0.08</v>
          </cell>
          <cell r="E139">
            <v>0.08</v>
          </cell>
          <cell r="F139">
            <v>7.0000000000000007E-2</v>
          </cell>
          <cell r="G139">
            <v>0</v>
          </cell>
          <cell r="K139">
            <v>7.0000000000000007E-2</v>
          </cell>
          <cell r="M139">
            <v>0</v>
          </cell>
          <cell r="U139">
            <v>0.01</v>
          </cell>
          <cell r="AD139">
            <v>0.01</v>
          </cell>
          <cell r="AF139">
            <v>0.01</v>
          </cell>
          <cell r="BG139">
            <v>0</v>
          </cell>
          <cell r="BK139" t="str">
            <v>2020-2030</v>
          </cell>
          <cell r="BL139" t="str">
            <v>TT Đắk Rve</v>
          </cell>
          <cell r="BN139" t="str">
            <v>DGT</v>
          </cell>
          <cell r="BU139" t="str">
            <v>HNK</v>
          </cell>
          <cell r="BZ139">
            <v>1</v>
          </cell>
        </row>
        <row r="140">
          <cell r="B140" t="str">
            <v>Làm mới đoạn đường  từ đường Phan Đình Giót tới nhà bà Y Hương</v>
          </cell>
          <cell r="C140">
            <v>0.06</v>
          </cell>
          <cell r="E140">
            <v>0.06</v>
          </cell>
          <cell r="F140">
            <v>0</v>
          </cell>
          <cell r="G140">
            <v>0</v>
          </cell>
          <cell r="M140">
            <v>0</v>
          </cell>
          <cell r="U140">
            <v>0.06</v>
          </cell>
          <cell r="AD140">
            <v>0.06</v>
          </cell>
          <cell r="AE140">
            <v>0.06</v>
          </cell>
          <cell r="BG140">
            <v>0</v>
          </cell>
          <cell r="BK140" t="str">
            <v>2020-2030</v>
          </cell>
          <cell r="BL140" t="str">
            <v>TT Đắk Rve</v>
          </cell>
          <cell r="BN140" t="str">
            <v>DGT</v>
          </cell>
          <cell r="BU140" t="str">
            <v>DGT</v>
          </cell>
          <cell r="BZ140">
            <v>1</v>
          </cell>
        </row>
        <row r="141">
          <cell r="B141" t="str">
            <v>Làm mới đường A Dừa</v>
          </cell>
          <cell r="C141">
            <v>0.42</v>
          </cell>
          <cell r="E141">
            <v>0.42</v>
          </cell>
          <cell r="F141">
            <v>0</v>
          </cell>
          <cell r="G141">
            <v>0</v>
          </cell>
          <cell r="M141">
            <v>0</v>
          </cell>
          <cell r="U141">
            <v>0.42</v>
          </cell>
          <cell r="AD141">
            <v>0.42</v>
          </cell>
          <cell r="AE141">
            <v>0.42</v>
          </cell>
          <cell r="BG141">
            <v>0</v>
          </cell>
          <cell r="BK141" t="str">
            <v>2020-2030</v>
          </cell>
          <cell r="BL141" t="str">
            <v>TT Đắk Rve</v>
          </cell>
          <cell r="BN141" t="str">
            <v>DGT</v>
          </cell>
          <cell r="BU141" t="str">
            <v>DGT</v>
          </cell>
          <cell r="BZ141">
            <v>1</v>
          </cell>
        </row>
        <row r="142">
          <cell r="B142" t="str">
            <v>Làm mới đường vào chợ cũ</v>
          </cell>
          <cell r="C142">
            <v>0.04</v>
          </cell>
          <cell r="E142">
            <v>0.04</v>
          </cell>
          <cell r="F142">
            <v>0</v>
          </cell>
          <cell r="G142">
            <v>0</v>
          </cell>
          <cell r="M142">
            <v>0</v>
          </cell>
          <cell r="U142">
            <v>0.04</v>
          </cell>
          <cell r="AD142">
            <v>0.04</v>
          </cell>
          <cell r="AE142">
            <v>0.04</v>
          </cell>
          <cell r="BG142">
            <v>0</v>
          </cell>
          <cell r="BK142" t="str">
            <v>2020-2030</v>
          </cell>
          <cell r="BL142" t="str">
            <v>TT Đắk Rve</v>
          </cell>
          <cell r="BN142" t="str">
            <v>DGT</v>
          </cell>
          <cell r="BU142" t="str">
            <v>DGT</v>
          </cell>
          <cell r="BZ142">
            <v>1</v>
          </cell>
        </row>
        <row r="143">
          <cell r="B143" t="str">
            <v>Làm mới đường nội thôn 5</v>
          </cell>
          <cell r="C143">
            <v>0.56000000000000005</v>
          </cell>
          <cell r="E143">
            <v>0.56000000000000005</v>
          </cell>
          <cell r="F143">
            <v>0</v>
          </cell>
          <cell r="G143">
            <v>0</v>
          </cell>
          <cell r="M143">
            <v>0</v>
          </cell>
          <cell r="U143">
            <v>0.56000000000000005</v>
          </cell>
          <cell r="AD143">
            <v>0.56000000000000005</v>
          </cell>
          <cell r="AE143">
            <v>0.56000000000000005</v>
          </cell>
          <cell r="BG143">
            <v>0</v>
          </cell>
          <cell r="BK143" t="str">
            <v>2020-2030</v>
          </cell>
          <cell r="BL143" t="str">
            <v>TT Đắk Rve</v>
          </cell>
          <cell r="BN143" t="str">
            <v>DGT</v>
          </cell>
          <cell r="BU143" t="str">
            <v>DGT</v>
          </cell>
          <cell r="BZ143">
            <v>1</v>
          </cell>
        </row>
        <row r="144">
          <cell r="B144" t="str">
            <v>Đường đi KSX Thôn 6 (Kon Cheo Leo đoạn nối tiếp)</v>
          </cell>
          <cell r="C144">
            <v>0.08</v>
          </cell>
          <cell r="E144">
            <v>0.08</v>
          </cell>
          <cell r="F144">
            <v>0.08</v>
          </cell>
          <cell r="G144">
            <v>0</v>
          </cell>
          <cell r="K144">
            <v>0.08</v>
          </cell>
          <cell r="M144">
            <v>0</v>
          </cell>
          <cell r="U144">
            <v>0</v>
          </cell>
          <cell r="AD144">
            <v>0</v>
          </cell>
          <cell r="BG144">
            <v>0</v>
          </cell>
          <cell r="BK144" t="str">
            <v>2020-2030</v>
          </cell>
          <cell r="BL144" t="str">
            <v>TT Đắk Rve</v>
          </cell>
          <cell r="BN144" t="str">
            <v>DGT</v>
          </cell>
          <cell r="BU144" t="str">
            <v>HNK</v>
          </cell>
          <cell r="BZ144">
            <v>1</v>
          </cell>
        </row>
        <row r="145">
          <cell r="B145" t="str">
            <v xml:space="preserve">Đường đi KSX Thôn 7 (Kon Vang) đoạn nối tiếp </v>
          </cell>
          <cell r="C145">
            <v>0.08</v>
          </cell>
          <cell r="E145">
            <v>0.08</v>
          </cell>
          <cell r="F145">
            <v>0.08</v>
          </cell>
          <cell r="G145">
            <v>0</v>
          </cell>
          <cell r="L145">
            <v>0.08</v>
          </cell>
          <cell r="M145">
            <v>0</v>
          </cell>
          <cell r="U145">
            <v>0</v>
          </cell>
          <cell r="AD145">
            <v>0</v>
          </cell>
          <cell r="BG145">
            <v>0</v>
          </cell>
          <cell r="BK145" t="str">
            <v>2020-2030</v>
          </cell>
          <cell r="BL145" t="str">
            <v>TT Đắk Rve</v>
          </cell>
          <cell r="BN145" t="str">
            <v>DGT</v>
          </cell>
          <cell r="BU145" t="str">
            <v>CLN</v>
          </cell>
          <cell r="BZ145">
            <v>1</v>
          </cell>
        </row>
        <row r="146">
          <cell r="B146" t="str">
            <v xml:space="preserve">ĐH.24 Điểm đầu giao với Đường tỉnh 678A, điểm cuối giao với ranh giới giữa Kon Rẫy và Tu Mơ Rông, nối điểm ĐH69  </v>
          </cell>
          <cell r="C146">
            <v>0.2</v>
          </cell>
          <cell r="D146">
            <v>0.2</v>
          </cell>
          <cell r="E146">
            <v>0</v>
          </cell>
          <cell r="F146">
            <v>0</v>
          </cell>
          <cell r="G146">
            <v>0</v>
          </cell>
          <cell r="M146">
            <v>0</v>
          </cell>
          <cell r="U146">
            <v>0</v>
          </cell>
          <cell r="AD146">
            <v>0</v>
          </cell>
          <cell r="BG146">
            <v>0</v>
          </cell>
          <cell r="BK146" t="str">
            <v>2020-2030</v>
          </cell>
          <cell r="BL146" t="str">
            <v>Xã Đắk Kôi</v>
          </cell>
          <cell r="BN146" t="str">
            <v>SON</v>
          </cell>
          <cell r="BP146" t="str">
            <v>Quyết định số 135/QĐ-UBND ngày 22/3/2022 của UBND tỉnh phê duyệt quy hoạch sử dụng đất thời kỳ 2021-2030 huyện Kon Rẫy</v>
          </cell>
          <cell r="BU146" t="str">
            <v>SON</v>
          </cell>
          <cell r="BW146" t="str">
            <v>Điều chỉnh tên theo QH tỉnh</v>
          </cell>
          <cell r="BX146" t="str">
            <v>Đường huyện (ĐH 24) Điểm đầu Giao ĐT677, Xã Đăk Kôi điểm cuối ranh giới giữa huyện Kon Rẫy và Huyện Kon Plông)</v>
          </cell>
          <cell r="BZ146">
            <v>1</v>
          </cell>
        </row>
        <row r="147">
          <cell r="C147">
            <v>24.8</v>
          </cell>
          <cell r="E147">
            <v>24.8</v>
          </cell>
          <cell r="F147">
            <v>24</v>
          </cell>
          <cell r="G147">
            <v>0</v>
          </cell>
          <cell r="K147">
            <v>2.4</v>
          </cell>
          <cell r="L147">
            <v>2.8</v>
          </cell>
          <cell r="M147">
            <v>18.8</v>
          </cell>
          <cell r="N147">
            <v>8</v>
          </cell>
          <cell r="P147">
            <v>10.8</v>
          </cell>
          <cell r="U147">
            <v>0.8</v>
          </cell>
          <cell r="AD147">
            <v>0.8</v>
          </cell>
          <cell r="AK147">
            <v>0.8</v>
          </cell>
          <cell r="BG147">
            <v>0</v>
          </cell>
          <cell r="BK147" t="str">
            <v>2020-2030</v>
          </cell>
          <cell r="BL147" t="str">
            <v>Xã Đắk Kôi</v>
          </cell>
          <cell r="BN147" t="str">
            <v>DGT</v>
          </cell>
          <cell r="BU147" t="str">
            <v>HNK,CLN, RPH, RSX, DNL</v>
          </cell>
          <cell r="BZ147">
            <v>1</v>
          </cell>
        </row>
        <row r="148">
          <cell r="B148" t="str">
            <v>Ngầm tràn thôn 5+6</v>
          </cell>
          <cell r="C148">
            <v>0.19</v>
          </cell>
          <cell r="E148">
            <v>0.19</v>
          </cell>
          <cell r="F148">
            <v>0</v>
          </cell>
          <cell r="G148">
            <v>0</v>
          </cell>
          <cell r="M148">
            <v>0</v>
          </cell>
          <cell r="U148">
            <v>0.19</v>
          </cell>
          <cell r="AD148">
            <v>0.19</v>
          </cell>
          <cell r="AF148">
            <v>0.19</v>
          </cell>
          <cell r="BG148">
            <v>0</v>
          </cell>
          <cell r="BK148" t="str">
            <v>2020-2030</v>
          </cell>
          <cell r="BL148" t="str">
            <v>Xã Đắk Kôi</v>
          </cell>
          <cell r="BN148" t="str">
            <v>DGT</v>
          </cell>
          <cell r="BU148" t="str">
            <v>DTL</v>
          </cell>
          <cell r="BZ148">
            <v>1</v>
          </cell>
        </row>
        <row r="149">
          <cell r="B149" t="str">
            <v>Đường GTNT chạy dọc sông (3m)</v>
          </cell>
          <cell r="C149">
            <v>2.2999999999999998</v>
          </cell>
          <cell r="E149">
            <v>2.2999999999999998</v>
          </cell>
          <cell r="F149">
            <v>2.2999999999999998</v>
          </cell>
          <cell r="G149">
            <v>0</v>
          </cell>
          <cell r="K149">
            <v>2.2999999999999998</v>
          </cell>
          <cell r="M149">
            <v>0</v>
          </cell>
          <cell r="U149">
            <v>0</v>
          </cell>
          <cell r="AD149">
            <v>0</v>
          </cell>
          <cell r="BG149">
            <v>0</v>
          </cell>
          <cell r="BK149" t="str">
            <v>2020-2030</v>
          </cell>
          <cell r="BL149" t="str">
            <v>Xã Đắk Kôi</v>
          </cell>
          <cell r="BN149" t="str">
            <v>DGT</v>
          </cell>
          <cell r="BU149" t="str">
            <v>HNK</v>
          </cell>
          <cell r="BZ149">
            <v>1</v>
          </cell>
        </row>
        <row r="150">
          <cell r="B150" t="str">
            <v>Làm mới cầu treo thôn 1</v>
          </cell>
          <cell r="C150">
            <v>0.21</v>
          </cell>
          <cell r="E150">
            <v>0.21</v>
          </cell>
          <cell r="F150">
            <v>0.12</v>
          </cell>
          <cell r="G150">
            <v>0</v>
          </cell>
          <cell r="K150">
            <v>0.09</v>
          </cell>
          <cell r="M150">
            <v>0.03</v>
          </cell>
          <cell r="P150">
            <v>0.03</v>
          </cell>
          <cell r="U150">
            <v>0</v>
          </cell>
          <cell r="AD150">
            <v>0</v>
          </cell>
          <cell r="BG150">
            <v>0.09</v>
          </cell>
          <cell r="BI150">
            <v>0.09</v>
          </cell>
          <cell r="BK150" t="str">
            <v>2020-2030</v>
          </cell>
          <cell r="BL150" t="str">
            <v>Xã Đắk Kôi</v>
          </cell>
          <cell r="BN150" t="str">
            <v>DGT</v>
          </cell>
          <cell r="BU150" t="str">
            <v>HNK, RSX, DCS</v>
          </cell>
          <cell r="BZ150">
            <v>1</v>
          </cell>
        </row>
        <row r="151">
          <cell r="B151" t="str">
            <v>Quy hoạch bến xe, bãi đỗ xe TT huyện</v>
          </cell>
          <cell r="C151">
            <v>1.1000000000000001</v>
          </cell>
          <cell r="E151">
            <v>1.1000000000000001</v>
          </cell>
          <cell r="F151">
            <v>0.8</v>
          </cell>
          <cell r="G151">
            <v>0</v>
          </cell>
          <cell r="K151">
            <v>0.5</v>
          </cell>
          <cell r="L151">
            <v>0.3</v>
          </cell>
          <cell r="M151">
            <v>0</v>
          </cell>
          <cell r="U151">
            <v>0.3</v>
          </cell>
          <cell r="AD151">
            <v>0</v>
          </cell>
          <cell r="AX151">
            <v>0.3</v>
          </cell>
          <cell r="BG151">
            <v>0</v>
          </cell>
          <cell r="BK151" t="str">
            <v>2020-2030</v>
          </cell>
          <cell r="BL151" t="str">
            <v>Xã Đắk Ruồng</v>
          </cell>
          <cell r="BN151" t="str">
            <v>DGT</v>
          </cell>
          <cell r="BP151" t="str">
            <v>Quyết định số 135/QĐ-UBND ngày 22/3/2022 của UBND tỉnh phê duyệt quy hoạch sử dụng đất thời kỳ 2021-2030 huyện Kon Rẫy</v>
          </cell>
          <cell r="BU151" t="str">
            <v>HNK, CLN, ONT</v>
          </cell>
          <cell r="BZ151">
            <v>1</v>
          </cell>
        </row>
        <row r="152">
          <cell r="B152" t="str">
            <v>Đường giao thông trung tâm thị trấn huyện lỵ Kon Rẫy (Khu Thương mại-Giáo dục-Dân cư phía Tây)</v>
          </cell>
          <cell r="C152">
            <v>0.4</v>
          </cell>
          <cell r="D152">
            <v>0.4</v>
          </cell>
          <cell r="E152">
            <v>0</v>
          </cell>
          <cell r="F152">
            <v>0</v>
          </cell>
          <cell r="G152">
            <v>0</v>
          </cell>
          <cell r="M152">
            <v>0</v>
          </cell>
          <cell r="U152">
            <v>0</v>
          </cell>
          <cell r="AD152">
            <v>0</v>
          </cell>
          <cell r="BG152">
            <v>0</v>
          </cell>
          <cell r="BK152" t="str">
            <v>2020-2030</v>
          </cell>
          <cell r="BL152" t="str">
            <v>Xã Đắk Ruồng</v>
          </cell>
          <cell r="BN152" t="str">
            <v>SON</v>
          </cell>
          <cell r="BP152" t="str">
            <v>Quyết định số 1133/QĐ-UBND ngày 14/10/2022 của UBND huyện Kon Rẫy về việc điều chỉnh kế hoạch vốn, bổ sung nguồn kinh phí từ nguồn tăng thu ngân sách huyện năm 2021 (kinh phí 7.000 triệu đồng)</v>
          </cell>
          <cell r="BU152" t="str">
            <v>SON</v>
          </cell>
          <cell r="BW152" t="str">
            <v>Điều chỉnh diện tích (21,17 ha)</v>
          </cell>
          <cell r="BZ152">
            <v>1</v>
          </cell>
        </row>
        <row r="153">
          <cell r="C153">
            <v>9.6000000000000014</v>
          </cell>
          <cell r="E153">
            <v>9.6000000000000014</v>
          </cell>
          <cell r="F153">
            <v>9.3000000000000007</v>
          </cell>
          <cell r="G153">
            <v>3.1</v>
          </cell>
          <cell r="H153">
            <v>0.1</v>
          </cell>
          <cell r="I153">
            <v>3</v>
          </cell>
          <cell r="K153">
            <v>3.2</v>
          </cell>
          <cell r="L153">
            <v>3</v>
          </cell>
          <cell r="M153">
            <v>0</v>
          </cell>
          <cell r="U153">
            <v>0.3</v>
          </cell>
          <cell r="AD153">
            <v>0</v>
          </cell>
          <cell r="AX153">
            <v>0.3</v>
          </cell>
          <cell r="BG153">
            <v>0</v>
          </cell>
          <cell r="BK153" t="str">
            <v>2020-2030</v>
          </cell>
          <cell r="BL153" t="str">
            <v>Xã Đắk Ruồng</v>
          </cell>
          <cell r="BN153" t="str">
            <v>DGT</v>
          </cell>
          <cell r="BU153" t="str">
            <v>LUA, HNK, CLN, ONT</v>
          </cell>
          <cell r="BZ153">
            <v>1</v>
          </cell>
        </row>
        <row r="154">
          <cell r="B154" t="str">
            <v>Đất giao thông khu quy hoạch trung tâm văn hóa, giáo dục, thể thao, y tế và dân cư phía bắc thị trấn huyện lỵ</v>
          </cell>
          <cell r="C154">
            <v>24.11</v>
          </cell>
          <cell r="E154">
            <v>24.11</v>
          </cell>
          <cell r="F154">
            <v>22</v>
          </cell>
          <cell r="G154">
            <v>2</v>
          </cell>
          <cell r="H154">
            <v>2</v>
          </cell>
          <cell r="K154">
            <v>15</v>
          </cell>
          <cell r="L154">
            <v>5</v>
          </cell>
          <cell r="M154">
            <v>0</v>
          </cell>
          <cell r="U154">
            <v>2.11</v>
          </cell>
          <cell r="AD154">
            <v>0</v>
          </cell>
          <cell r="AX154">
            <v>2.11</v>
          </cell>
          <cell r="BG154">
            <v>0</v>
          </cell>
          <cell r="BK154" t="str">
            <v>2020-2030</v>
          </cell>
          <cell r="BL154" t="str">
            <v>Xã Đắk Ruồng</v>
          </cell>
          <cell r="BN154" t="str">
            <v>DGT</v>
          </cell>
          <cell r="BP154" t="str">
            <v>Quyết định số 135/QĐ-UBND ngày 22/3/2022 của UBND tỉnh phê duyệt quy hoạch sử dụng đất thời kỳ 2021-2030 huyện Kon Rẫy</v>
          </cell>
          <cell r="BU154" t="str">
            <v>LUA, HNK, CLN, ONT</v>
          </cell>
          <cell r="BZ154">
            <v>1</v>
          </cell>
        </row>
        <row r="155">
          <cell r="B155" t="str">
            <v>Đường vào CCN-TTCN Đắk Ruồng</v>
          </cell>
          <cell r="C155">
            <v>3.5</v>
          </cell>
          <cell r="E155">
            <v>3.5</v>
          </cell>
          <cell r="F155">
            <v>3.5</v>
          </cell>
          <cell r="G155">
            <v>0</v>
          </cell>
          <cell r="K155">
            <v>2.5</v>
          </cell>
          <cell r="L155">
            <v>1</v>
          </cell>
          <cell r="M155">
            <v>0</v>
          </cell>
          <cell r="U155">
            <v>0</v>
          </cell>
          <cell r="AD155">
            <v>0</v>
          </cell>
          <cell r="BG155">
            <v>0</v>
          </cell>
          <cell r="BK155" t="str">
            <v>2020-2030</v>
          </cell>
          <cell r="BL155" t="str">
            <v>Xã Đắk Ruồng</v>
          </cell>
          <cell r="BN155" t="str">
            <v>DGT</v>
          </cell>
          <cell r="BU155" t="str">
            <v>HNK, CLN</v>
          </cell>
          <cell r="BZ155">
            <v>1</v>
          </cell>
        </row>
        <row r="156">
          <cell r="B156" t="str">
            <v>Quy hoạch cầu và đường Kon Ru - Bà Đe</v>
          </cell>
          <cell r="C156">
            <v>0.34</v>
          </cell>
          <cell r="E156">
            <v>0.34</v>
          </cell>
          <cell r="F156">
            <v>0.34</v>
          </cell>
          <cell r="G156">
            <v>0</v>
          </cell>
          <cell r="K156">
            <v>0.34</v>
          </cell>
          <cell r="M156">
            <v>0</v>
          </cell>
          <cell r="U156">
            <v>0</v>
          </cell>
          <cell r="AD156">
            <v>0</v>
          </cell>
          <cell r="BG156">
            <v>0</v>
          </cell>
          <cell r="BK156" t="str">
            <v>2020-2030</v>
          </cell>
          <cell r="BL156" t="str">
            <v>Xã Đắk Ruồng</v>
          </cell>
          <cell r="BN156" t="str">
            <v>DGT</v>
          </cell>
          <cell r="BU156" t="str">
            <v>HNK</v>
          </cell>
          <cell r="BZ156">
            <v>1</v>
          </cell>
        </row>
        <row r="157">
          <cell r="B157" t="str">
            <v>Đường giao thông nông thôn các tuyến còn lại</v>
          </cell>
          <cell r="C157">
            <v>9.3000000000000007</v>
          </cell>
          <cell r="E157">
            <v>9.3000000000000007</v>
          </cell>
          <cell r="F157">
            <v>9.3000000000000007</v>
          </cell>
          <cell r="G157">
            <v>0</v>
          </cell>
          <cell r="K157">
            <v>5</v>
          </cell>
          <cell r="L157">
            <v>4.3</v>
          </cell>
          <cell r="M157">
            <v>0</v>
          </cell>
          <cell r="U157">
            <v>0</v>
          </cell>
          <cell r="AD157">
            <v>0</v>
          </cell>
          <cell r="BG157">
            <v>0</v>
          </cell>
          <cell r="BK157" t="str">
            <v>2020-2030</v>
          </cell>
          <cell r="BL157" t="str">
            <v>Xã Đắk Pne</v>
          </cell>
          <cell r="BP157" t="str">
            <v>Quyết định số 135/QĐ-UBND ngày 22/3/2022 của UBND tỉnh phê duyệt quy hoạch sử dụng đất thời kỳ 2021-2030 huyện Kon Rẫy</v>
          </cell>
          <cell r="BU157" t="str">
            <v>HNK, CLN</v>
          </cell>
          <cell r="BZ157">
            <v>1</v>
          </cell>
        </row>
        <row r="158">
          <cell r="B158" t="str">
            <v>Đường đi khu sản xuất Đăk Lang thôn 2</v>
          </cell>
          <cell r="C158">
            <v>0.63</v>
          </cell>
          <cell r="E158">
            <v>0.63</v>
          </cell>
          <cell r="F158">
            <v>0.35</v>
          </cell>
          <cell r="G158">
            <v>0</v>
          </cell>
          <cell r="K158">
            <v>0.15</v>
          </cell>
          <cell r="M158">
            <v>0.2</v>
          </cell>
          <cell r="P158">
            <v>0.2</v>
          </cell>
          <cell r="U158">
            <v>0</v>
          </cell>
          <cell r="AD158">
            <v>0</v>
          </cell>
          <cell r="BG158">
            <v>0.28000000000000003</v>
          </cell>
          <cell r="BI158">
            <v>0.28000000000000003</v>
          </cell>
          <cell r="BK158" t="str">
            <v>2020-2030</v>
          </cell>
          <cell r="BL158" t="str">
            <v>Xã Đắk Pne</v>
          </cell>
          <cell r="BN158" t="str">
            <v>DGT</v>
          </cell>
          <cell r="BP158" t="str">
            <v>Quyết định số 135/QĐ-UBND ngày 22/3/2022 của UBND tỉnh phê duyệt quy hoạch sử dụng đất thời kỳ 2021-2030 huyện Kon Rẫy</v>
          </cell>
          <cell r="BU158" t="str">
            <v>HNK, RSX, DCS</v>
          </cell>
          <cell r="BZ158">
            <v>1</v>
          </cell>
        </row>
        <row r="159">
          <cell r="B159" t="str">
            <v>Đường Tơ Măng Hơ Ra thôn 2</v>
          </cell>
          <cell r="C159">
            <v>7.0000000000000007E-2</v>
          </cell>
          <cell r="E159">
            <v>7.0000000000000007E-2</v>
          </cell>
          <cell r="F159">
            <v>7.0000000000000007E-2</v>
          </cell>
          <cell r="G159">
            <v>0</v>
          </cell>
          <cell r="L159">
            <v>7.0000000000000007E-2</v>
          </cell>
          <cell r="M159">
            <v>0</v>
          </cell>
          <cell r="U159">
            <v>0</v>
          </cell>
          <cell r="AD159">
            <v>0</v>
          </cell>
          <cell r="BG159">
            <v>0</v>
          </cell>
          <cell r="BK159" t="str">
            <v>2020-2030</v>
          </cell>
          <cell r="BL159" t="str">
            <v>Xã Đắk Pne</v>
          </cell>
          <cell r="BN159" t="str">
            <v>DGT</v>
          </cell>
          <cell r="BU159" t="str">
            <v>CLN</v>
          </cell>
          <cell r="BZ159">
            <v>1</v>
          </cell>
        </row>
        <row r="160">
          <cell r="B160" t="str">
            <v>Cầu treo dân sinh Đăk Chè , thôn 3</v>
          </cell>
          <cell r="C160">
            <v>0.1</v>
          </cell>
          <cell r="D160">
            <v>0.1</v>
          </cell>
          <cell r="E160">
            <v>0</v>
          </cell>
          <cell r="F160">
            <v>0</v>
          </cell>
          <cell r="G160">
            <v>0</v>
          </cell>
          <cell r="M160">
            <v>0</v>
          </cell>
          <cell r="U160">
            <v>0</v>
          </cell>
          <cell r="AD160">
            <v>0</v>
          </cell>
          <cell r="BG160">
            <v>0</v>
          </cell>
          <cell r="BK160" t="str">
            <v>2020-2030</v>
          </cell>
          <cell r="BL160" t="str">
            <v>Xã Đắk Pne</v>
          </cell>
          <cell r="BN160" t="str">
            <v>SON</v>
          </cell>
          <cell r="BU160" t="str">
            <v>SON</v>
          </cell>
          <cell r="BZ160">
            <v>1</v>
          </cell>
        </row>
        <row r="161">
          <cell r="C161">
            <v>0.1</v>
          </cell>
          <cell r="E161">
            <v>0.1</v>
          </cell>
          <cell r="F161">
            <v>0.1</v>
          </cell>
          <cell r="G161">
            <v>0</v>
          </cell>
          <cell r="K161">
            <v>0.1</v>
          </cell>
          <cell r="M161">
            <v>0</v>
          </cell>
          <cell r="U161">
            <v>0</v>
          </cell>
          <cell r="AD161">
            <v>0</v>
          </cell>
          <cell r="BG161">
            <v>0</v>
          </cell>
          <cell r="BK161" t="str">
            <v>2020-2030</v>
          </cell>
          <cell r="BL161" t="str">
            <v>Xã Đắk Pne</v>
          </cell>
          <cell r="BN161" t="str">
            <v>DGT</v>
          </cell>
          <cell r="BU161" t="str">
            <v>HNK</v>
          </cell>
          <cell r="BZ161">
            <v>1</v>
          </cell>
        </row>
        <row r="162">
          <cell r="B162" t="str">
            <v>Cầu treo dân sinh Đăk Pỉu</v>
          </cell>
          <cell r="C162">
            <v>0.05</v>
          </cell>
          <cell r="D162">
            <v>0.05</v>
          </cell>
          <cell r="E162">
            <v>0</v>
          </cell>
          <cell r="F162">
            <v>0</v>
          </cell>
          <cell r="G162">
            <v>0</v>
          </cell>
          <cell r="M162">
            <v>0</v>
          </cell>
          <cell r="U162">
            <v>0</v>
          </cell>
          <cell r="AD162">
            <v>0</v>
          </cell>
          <cell r="BG162">
            <v>0</v>
          </cell>
          <cell r="BK162" t="str">
            <v>2020-2030</v>
          </cell>
          <cell r="BL162" t="str">
            <v>Xã Đắk Pne</v>
          </cell>
          <cell r="BN162" t="str">
            <v>SON</v>
          </cell>
          <cell r="BU162" t="str">
            <v>SON</v>
          </cell>
          <cell r="BZ162">
            <v>1</v>
          </cell>
        </row>
        <row r="163">
          <cell r="C163">
            <v>0.05</v>
          </cell>
          <cell r="E163">
            <v>0.05</v>
          </cell>
          <cell r="F163">
            <v>0.05</v>
          </cell>
          <cell r="G163">
            <v>0</v>
          </cell>
          <cell r="K163">
            <v>0.05</v>
          </cell>
          <cell r="M163">
            <v>0</v>
          </cell>
          <cell r="U163">
            <v>0</v>
          </cell>
          <cell r="AD163">
            <v>0</v>
          </cell>
          <cell r="BG163">
            <v>0</v>
          </cell>
          <cell r="BK163" t="str">
            <v>2020-2030</v>
          </cell>
          <cell r="BL163" t="str">
            <v>Xã Đắk Pne</v>
          </cell>
          <cell r="BN163" t="str">
            <v>DGT</v>
          </cell>
          <cell r="BU163" t="str">
            <v>HNK</v>
          </cell>
          <cell r="BZ163">
            <v>1</v>
          </cell>
        </row>
        <row r="164">
          <cell r="B164" t="str">
            <v>Đường khu sản xuất (Đoạn từ đường bê tông đi thôn 3.4 đên suối Đăk Choang)</v>
          </cell>
          <cell r="C164">
            <v>6.9999999999999993E-2</v>
          </cell>
          <cell r="E164">
            <v>6.9999999999999993E-2</v>
          </cell>
          <cell r="F164">
            <v>6.9999999999999993E-2</v>
          </cell>
          <cell r="G164">
            <v>0</v>
          </cell>
          <cell r="L164">
            <v>0.06</v>
          </cell>
          <cell r="M164">
            <v>0.01</v>
          </cell>
          <cell r="P164">
            <v>0.01</v>
          </cell>
          <cell r="U164">
            <v>0</v>
          </cell>
          <cell r="AD164">
            <v>0</v>
          </cell>
          <cell r="BG164">
            <v>0</v>
          </cell>
          <cell r="BK164" t="str">
            <v>2020-2030</v>
          </cell>
          <cell r="BL164" t="str">
            <v>Xã Đắk Pne</v>
          </cell>
          <cell r="BN164" t="str">
            <v>DGT</v>
          </cell>
          <cell r="BU164" t="str">
            <v>CLN, RSX</v>
          </cell>
          <cell r="BZ164">
            <v>1</v>
          </cell>
        </row>
        <row r="165">
          <cell r="B165" t="str">
            <v>Đường đi đập nước sạch thôn 3</v>
          </cell>
          <cell r="C165">
            <v>0.72</v>
          </cell>
          <cell r="E165">
            <v>0.72</v>
          </cell>
          <cell r="F165">
            <v>0.72</v>
          </cell>
          <cell r="G165">
            <v>0</v>
          </cell>
          <cell r="M165">
            <v>0.72</v>
          </cell>
          <cell r="P165">
            <v>0.72</v>
          </cell>
          <cell r="U165">
            <v>0</v>
          </cell>
          <cell r="AD165">
            <v>0</v>
          </cell>
          <cell r="BG165">
            <v>0</v>
          </cell>
          <cell r="BK165" t="str">
            <v>2020-2030</v>
          </cell>
          <cell r="BL165" t="str">
            <v>Xã Đắk Pne</v>
          </cell>
          <cell r="BN165" t="str">
            <v>DGT</v>
          </cell>
          <cell r="BU165" t="str">
            <v>RSX</v>
          </cell>
          <cell r="BZ165">
            <v>1</v>
          </cell>
        </row>
        <row r="166">
          <cell r="B166" t="str">
            <v>Đường giao thông đi đầm cây quế thôn 4</v>
          </cell>
          <cell r="C166">
            <v>0.14000000000000001</v>
          </cell>
          <cell r="E166">
            <v>0.14000000000000001</v>
          </cell>
          <cell r="F166">
            <v>0.14000000000000001</v>
          </cell>
          <cell r="G166">
            <v>0</v>
          </cell>
          <cell r="K166">
            <v>0.14000000000000001</v>
          </cell>
          <cell r="M166">
            <v>0</v>
          </cell>
          <cell r="U166">
            <v>0</v>
          </cell>
          <cell r="AD166">
            <v>0</v>
          </cell>
          <cell r="BG166">
            <v>0</v>
          </cell>
          <cell r="BK166" t="str">
            <v>2020-2030</v>
          </cell>
          <cell r="BL166" t="str">
            <v>Xã Đắk Pne</v>
          </cell>
          <cell r="BN166" t="str">
            <v>DGT</v>
          </cell>
          <cell r="BU166" t="str">
            <v>HNK</v>
          </cell>
          <cell r="BZ166">
            <v>1</v>
          </cell>
        </row>
        <row r="167">
          <cell r="B167" t="str">
            <v xml:space="preserve">ĐH.23 Điểm đầu giao với Đường tỉnh 677, điểm cuối giao ranh giới giữa Kon Rẫy và Đăk Hà, Tiếp điểm cuối ĐH48 </v>
          </cell>
          <cell r="C167">
            <v>20.200000000000003</v>
          </cell>
          <cell r="E167">
            <v>20.200000000000003</v>
          </cell>
          <cell r="F167">
            <v>20.200000000000003</v>
          </cell>
          <cell r="G167">
            <v>0</v>
          </cell>
          <cell r="K167">
            <v>2.6</v>
          </cell>
          <cell r="M167">
            <v>17.600000000000001</v>
          </cell>
          <cell r="P167">
            <v>17.600000000000001</v>
          </cell>
          <cell r="U167">
            <v>0</v>
          </cell>
          <cell r="AD167">
            <v>0</v>
          </cell>
          <cell r="BG167">
            <v>0</v>
          </cell>
          <cell r="BK167" t="str">
            <v>2020-2030</v>
          </cell>
          <cell r="BL167" t="str">
            <v>Xã Đắk Tơ Lung</v>
          </cell>
          <cell r="BP167" t="str">
            <v>Quyết định số 135/QĐ-UBND ngày 22/3/2022 của UBND tỉnh phê duyệt quy hoạch sử dụng đất thời kỳ 2021-2030 huyện Kon Rẫy</v>
          </cell>
          <cell r="BU167" t="str">
            <v>HNK, RSX</v>
          </cell>
          <cell r="BW167" t="str">
            <v>Điều chỉnh tên theo QH tỉnh</v>
          </cell>
          <cell r="BX167" t="str">
            <v>Đường huyện (ĐH 23) Điểm đầu Giao ĐT 677, xã Đăk Tơ Lung điểm cuối Ranh giới giữa huyện Kon Rẫy và Huyện Đăk Hà, Tiếp nối điểm cuối ĐH48 huyện Đăk Hà)</v>
          </cell>
          <cell r="BZ167">
            <v>1</v>
          </cell>
        </row>
        <row r="168">
          <cell r="B168" t="str">
            <v xml:space="preserve"> Đường trục chính đi KSX đi nước Pôm (T.6)</v>
          </cell>
          <cell r="C168">
            <v>0.12</v>
          </cell>
          <cell r="D168">
            <v>0.06</v>
          </cell>
          <cell r="E168">
            <v>0.06</v>
          </cell>
          <cell r="F168">
            <v>0.06</v>
          </cell>
          <cell r="G168">
            <v>0</v>
          </cell>
          <cell r="K168">
            <v>0.06</v>
          </cell>
          <cell r="M168">
            <v>0</v>
          </cell>
          <cell r="U168">
            <v>0</v>
          </cell>
          <cell r="AD168">
            <v>0</v>
          </cell>
          <cell r="BG168">
            <v>0</v>
          </cell>
          <cell r="BK168" t="str">
            <v>2020-2030</v>
          </cell>
          <cell r="BL168" t="str">
            <v>Xã Đắk Tơ Lung</v>
          </cell>
          <cell r="BN168" t="str">
            <v>DGT</v>
          </cell>
          <cell r="BU168" t="str">
            <v>HNK</v>
          </cell>
          <cell r="BZ168">
            <v>1</v>
          </cell>
        </row>
        <row r="169">
          <cell r="B169" t="str">
            <v>Đường Quy hoạch Trung tâm xã (4 đường quy hoạch)</v>
          </cell>
          <cell r="C169">
            <v>9.8000000000000007</v>
          </cell>
          <cell r="E169">
            <v>9.8000000000000007</v>
          </cell>
          <cell r="F169">
            <v>9.8000000000000007</v>
          </cell>
          <cell r="G169">
            <v>0</v>
          </cell>
          <cell r="K169">
            <v>4.8</v>
          </cell>
          <cell r="L169">
            <v>5</v>
          </cell>
          <cell r="M169">
            <v>0</v>
          </cell>
          <cell r="U169">
            <v>0</v>
          </cell>
          <cell r="AD169">
            <v>0</v>
          </cell>
          <cell r="BG169">
            <v>0</v>
          </cell>
          <cell r="BK169" t="str">
            <v>2020-2030</v>
          </cell>
          <cell r="BL169" t="str">
            <v>Xã Đắk Tờ re</v>
          </cell>
          <cell r="BN169" t="str">
            <v>DGT</v>
          </cell>
          <cell r="BP169" t="str">
            <v>Quyết định số 135/QĐ-UBND ngày 22/3/2022 của UBND tỉnh phê duyệt quy hoạch sử dụng đất thời kỳ 2021-2030 huyện Kon Rẫy</v>
          </cell>
          <cell r="BU169" t="str">
            <v>HNK, CLN</v>
          </cell>
          <cell r="BZ169">
            <v>1</v>
          </cell>
        </row>
        <row r="170">
          <cell r="B170" t="str">
            <v>Đường QL24 đi khu sản xuất thôn Đăk Puil (thôn 4)</v>
          </cell>
          <cell r="C170">
            <v>0.89</v>
          </cell>
          <cell r="E170">
            <v>0.89</v>
          </cell>
          <cell r="F170">
            <v>0</v>
          </cell>
          <cell r="G170">
            <v>0</v>
          </cell>
          <cell r="M170">
            <v>0</v>
          </cell>
          <cell r="U170">
            <v>0.89</v>
          </cell>
          <cell r="AD170">
            <v>0.89</v>
          </cell>
          <cell r="AE170">
            <v>0.89</v>
          </cell>
          <cell r="BG170">
            <v>0</v>
          </cell>
          <cell r="BK170" t="str">
            <v>2020-2030</v>
          </cell>
          <cell r="BL170" t="str">
            <v>Xã Đắk Tờ re</v>
          </cell>
          <cell r="BN170" t="str">
            <v>DGT</v>
          </cell>
          <cell r="BU170" t="str">
            <v>DGT</v>
          </cell>
          <cell r="BZ170">
            <v>1</v>
          </cell>
        </row>
        <row r="171">
          <cell r="B171" t="str">
            <v>Đường QL24 đi khu sản xuất Kon Săm Lũ (thôn 6)</v>
          </cell>
          <cell r="C171">
            <v>0.32</v>
          </cell>
          <cell r="E171">
            <v>0.32</v>
          </cell>
          <cell r="F171">
            <v>0</v>
          </cell>
          <cell r="G171">
            <v>0</v>
          </cell>
          <cell r="M171">
            <v>0</v>
          </cell>
          <cell r="U171">
            <v>0.32</v>
          </cell>
          <cell r="AD171">
            <v>0.32</v>
          </cell>
          <cell r="AE171">
            <v>0.32</v>
          </cell>
          <cell r="BG171">
            <v>0</v>
          </cell>
          <cell r="BK171" t="str">
            <v>2020-2030</v>
          </cell>
          <cell r="BL171" t="str">
            <v>Xã Đắk Tờ re</v>
          </cell>
          <cell r="BN171" t="str">
            <v>DGT</v>
          </cell>
          <cell r="BU171" t="str">
            <v>DGT</v>
          </cell>
          <cell r="BZ171">
            <v>1</v>
          </cell>
        </row>
        <row r="172">
          <cell r="B172" t="str">
            <v>Đường giao thông đi khu sản xuất thôn 9 (Kon Dơ Năng) xã Đắk Tơ Re</v>
          </cell>
          <cell r="C172">
            <v>0.12</v>
          </cell>
          <cell r="E172">
            <v>0.12</v>
          </cell>
          <cell r="F172">
            <v>0.12</v>
          </cell>
          <cell r="G172">
            <v>0</v>
          </cell>
          <cell r="L172">
            <v>0.12</v>
          </cell>
          <cell r="M172">
            <v>0</v>
          </cell>
          <cell r="U172">
            <v>0</v>
          </cell>
          <cell r="AD172">
            <v>0</v>
          </cell>
          <cell r="BG172">
            <v>0</v>
          </cell>
          <cell r="BK172" t="str">
            <v>2020-2030</v>
          </cell>
          <cell r="BL172" t="str">
            <v>Xã Đắk Tờ re</v>
          </cell>
          <cell r="BN172" t="str">
            <v>DGT</v>
          </cell>
          <cell r="BU172" t="str">
            <v>CLN</v>
          </cell>
          <cell r="BZ172">
            <v>1</v>
          </cell>
        </row>
        <row r="173">
          <cell r="B173" t="str">
            <v>Đường đi khu sản xuất Thôn Kon Pơ Pen (thôn 5)</v>
          </cell>
          <cell r="C173">
            <v>0.4</v>
          </cell>
          <cell r="D173">
            <v>0.4</v>
          </cell>
          <cell r="E173">
            <v>0</v>
          </cell>
          <cell r="F173">
            <v>0</v>
          </cell>
          <cell r="G173">
            <v>0</v>
          </cell>
          <cell r="M173">
            <v>0</v>
          </cell>
          <cell r="U173">
            <v>0</v>
          </cell>
          <cell r="AD173">
            <v>0</v>
          </cell>
          <cell r="BG173">
            <v>0</v>
          </cell>
          <cell r="BK173" t="str">
            <v>2020-2030</v>
          </cell>
          <cell r="BL173" t="str">
            <v>Xã Đắk Tờ re</v>
          </cell>
          <cell r="BN173" t="str">
            <v>DGT</v>
          </cell>
          <cell r="BU173" t="str">
            <v>DGT</v>
          </cell>
          <cell r="BZ173">
            <v>1</v>
          </cell>
        </row>
        <row r="174">
          <cell r="B174" t="str">
            <v>Đường hai đầu cầu treo Thôn Kon Săm Lũ (thôn 6)</v>
          </cell>
          <cell r="C174">
            <v>0.8</v>
          </cell>
          <cell r="D174">
            <v>0.8</v>
          </cell>
          <cell r="E174">
            <v>0</v>
          </cell>
          <cell r="F174">
            <v>0</v>
          </cell>
          <cell r="G174">
            <v>0</v>
          </cell>
          <cell r="M174">
            <v>0</v>
          </cell>
          <cell r="U174">
            <v>0</v>
          </cell>
          <cell r="AD174">
            <v>0</v>
          </cell>
          <cell r="BG174">
            <v>0</v>
          </cell>
          <cell r="BK174" t="str">
            <v>2020-2030</v>
          </cell>
          <cell r="BL174" t="str">
            <v>Xã Đắk Tờ re</v>
          </cell>
          <cell r="BN174" t="str">
            <v>DGT</v>
          </cell>
          <cell r="BU174" t="str">
            <v>DGT</v>
          </cell>
          <cell r="BZ174">
            <v>1</v>
          </cell>
        </row>
        <row r="175">
          <cell r="B175" t="str">
            <v>ĐH.25A Điểm đầu giao QL24, Xã Đăk Ruồng điểm cuối ranh giới giữa huyện Kon Rẫy và Huyện Đăk Hà</v>
          </cell>
          <cell r="C175">
            <v>11.01</v>
          </cell>
          <cell r="E175">
            <v>11.01</v>
          </cell>
          <cell r="F175">
            <v>11.01</v>
          </cell>
          <cell r="G175">
            <v>0</v>
          </cell>
          <cell r="K175">
            <v>5.41</v>
          </cell>
          <cell r="L175">
            <v>3.6</v>
          </cell>
          <cell r="M175">
            <v>2</v>
          </cell>
          <cell r="P175">
            <v>2</v>
          </cell>
          <cell r="U175">
            <v>0</v>
          </cell>
          <cell r="AD175">
            <v>0</v>
          </cell>
          <cell r="BG175">
            <v>0</v>
          </cell>
          <cell r="BK175" t="str">
            <v>2020-2030</v>
          </cell>
          <cell r="BL175" t="str">
            <v>Xã Đắk Tờ re</v>
          </cell>
          <cell r="BN175" t="str">
            <v>DGT</v>
          </cell>
          <cell r="BU175" t="str">
            <v>HNK, CLN, RSX</v>
          </cell>
          <cell r="BW175" t="str">
            <v>Điều chỉnh tên theo QH tỉnh</v>
          </cell>
          <cell r="BX175" t="str">
            <v>Đường huyện (ĐH 25A) từ xã Đắk Tờ Re huyện Kon Rẫy đi xã Ngọc Réo huyện Đăk Hà</v>
          </cell>
          <cell r="BZ175">
            <v>1</v>
          </cell>
        </row>
        <row r="176">
          <cell r="B176" t="str">
            <v>Đường giao thông trung tâm thị trấn huyện lỵ Kon Rẫy (giai đoạn 2)</v>
          </cell>
          <cell r="C176">
            <v>3.8000000000000003</v>
          </cell>
          <cell r="E176">
            <v>3.8000000000000003</v>
          </cell>
          <cell r="F176">
            <v>3.6</v>
          </cell>
          <cell r="G176">
            <v>0</v>
          </cell>
          <cell r="K176">
            <v>1.6</v>
          </cell>
          <cell r="L176">
            <v>2</v>
          </cell>
          <cell r="M176">
            <v>0</v>
          </cell>
          <cell r="U176">
            <v>0.2</v>
          </cell>
          <cell r="AD176">
            <v>0</v>
          </cell>
          <cell r="AX176">
            <v>0.2</v>
          </cell>
          <cell r="BG176">
            <v>0</v>
          </cell>
          <cell r="BK176" t="str">
            <v>2020-2030</v>
          </cell>
          <cell r="BL176" t="str">
            <v>Xã Tân Lập</v>
          </cell>
          <cell r="BN176" t="str">
            <v>DGT</v>
          </cell>
          <cell r="BP176" t="str">
            <v>Quyết định số 135/QĐ-UBND ngày 22/3/2022 của UBND tỉnh phê duyệt quy hoạch sử dụng đất thời kỳ 2021-2030 huyện Kon Rẫy</v>
          </cell>
          <cell r="BU176" t="str">
            <v>HNK, CLN, ONT</v>
          </cell>
          <cell r="BZ176">
            <v>1</v>
          </cell>
        </row>
        <row r="177">
          <cell r="B177" t="str">
            <v>Sửa chữa nâng cấp đường ĐH 22, huyện Kon Rẫy</v>
          </cell>
          <cell r="C177">
            <v>2</v>
          </cell>
          <cell r="E177">
            <v>2</v>
          </cell>
          <cell r="F177">
            <v>1.4</v>
          </cell>
          <cell r="G177">
            <v>0</v>
          </cell>
          <cell r="K177">
            <v>1</v>
          </cell>
          <cell r="L177">
            <v>0.4</v>
          </cell>
          <cell r="M177">
            <v>0</v>
          </cell>
          <cell r="U177">
            <v>0</v>
          </cell>
          <cell r="AD177">
            <v>0</v>
          </cell>
          <cell r="BG177">
            <v>0.6</v>
          </cell>
          <cell r="BI177">
            <v>0.6</v>
          </cell>
          <cell r="BK177" t="str">
            <v>2020-2030</v>
          </cell>
          <cell r="BL177" t="str">
            <v>Xã Đắk Pne</v>
          </cell>
          <cell r="BN177" t="str">
            <v>DGT</v>
          </cell>
          <cell r="BP177" t="str">
            <v>Nghị quyết 10/NQ-HĐND ngày 12/3/2021 HĐND tỉnh; Nghị quyết số 66/NQ-HĐND ngày 09 tháng 12 năm 2021 của HĐND tỉnh Kon Tum về danh mục thu hồi đất; Nghị quyết số 47/NQ-HĐND ngày 19/12/2023 của HĐND huyện Kon Rẫy Điều chỉnh, bổ sung Kế hoạch đầu tư công trun</v>
          </cell>
          <cell r="BU177" t="str">
            <v>HNK, CLN, DCS</v>
          </cell>
          <cell r="BV177" t="str">
            <v>2022, 2023,2024</v>
          </cell>
          <cell r="BW177" t="str">
            <v>Điều chỉnh diện tích (10 ha)</v>
          </cell>
          <cell r="BZ177">
            <v>1</v>
          </cell>
        </row>
        <row r="178">
          <cell r="B178" t="str">
            <v>Tuyến đường giao thông đối với dự  án “Phát triển hạ tầng chuỗi giá trị công nghiệp thông minh thích ứng với biến đổi khí hậu” tỉnh Kon Tum vay vốn ADB</v>
          </cell>
          <cell r="C178">
            <v>8.5</v>
          </cell>
          <cell r="E178">
            <v>8.5</v>
          </cell>
          <cell r="F178">
            <v>3.2</v>
          </cell>
          <cell r="G178">
            <v>0</v>
          </cell>
          <cell r="K178">
            <v>2.7</v>
          </cell>
          <cell r="L178">
            <v>0.5</v>
          </cell>
          <cell r="M178">
            <v>0</v>
          </cell>
          <cell r="U178">
            <v>0</v>
          </cell>
          <cell r="AD178">
            <v>0</v>
          </cell>
          <cell r="BG178">
            <v>0</v>
          </cell>
          <cell r="BK178" t="str">
            <v>2020-2030</v>
          </cell>
          <cell r="BL178" t="str">
            <v>Xã Đắk Tờ re</v>
          </cell>
          <cell r="BN178" t="str">
            <v>DGT</v>
          </cell>
          <cell r="BP178" t="str">
            <v>Công văn số 1906/UBND-TH ngày 03/10/2024 của UBND huyện Kon Rẫy</v>
          </cell>
          <cell r="BU178" t="str">
            <v>HNK, CLN</v>
          </cell>
          <cell r="BY178" t="str">
            <v>Định Thêm</v>
          </cell>
          <cell r="BZ178">
            <v>1</v>
          </cell>
        </row>
        <row r="179">
          <cell r="C179">
            <v>4.5</v>
          </cell>
          <cell r="E179">
            <v>4.5</v>
          </cell>
          <cell r="BK179" t="str">
            <v>2020-2030</v>
          </cell>
          <cell r="BL179" t="str">
            <v>Xã Đắk Ruồng</v>
          </cell>
          <cell r="BN179" t="str">
            <v>DGT</v>
          </cell>
          <cell r="BU179" t="str">
            <v>HNK, CLN</v>
          </cell>
          <cell r="BZ179">
            <v>1</v>
          </cell>
        </row>
        <row r="180">
          <cell r="B180" t="str">
            <v>ĐH.25 Điểm đầu giao QL24, Xã Đăk Ruồng điểm cuối giao Ranh giới giữa huyện Kon Rẫy và Huyện Kon Plông</v>
          </cell>
          <cell r="C180">
            <v>6.12</v>
          </cell>
          <cell r="E180">
            <v>6.12</v>
          </cell>
          <cell r="F180">
            <v>6.12</v>
          </cell>
          <cell r="G180">
            <v>0</v>
          </cell>
          <cell r="K180">
            <v>3.2</v>
          </cell>
          <cell r="L180">
            <v>1.62</v>
          </cell>
          <cell r="M180">
            <v>1.3</v>
          </cell>
          <cell r="P180">
            <v>1.3</v>
          </cell>
          <cell r="U180">
            <v>0</v>
          </cell>
          <cell r="AD180">
            <v>0</v>
          </cell>
          <cell r="BG180">
            <v>0</v>
          </cell>
          <cell r="BK180" t="str">
            <v>2020-2030</v>
          </cell>
          <cell r="BL180" t="str">
            <v>Xã Đắk Ruồng</v>
          </cell>
          <cell r="BN180" t="str">
            <v>DGT</v>
          </cell>
          <cell r="BP180" t="str">
            <v>Quyết định số 135/QĐ-UBND ngày 22/3/2022 của UBND tỉnh phê duyệt quy hoạch sử dụng đất thời kỳ 2021-2030 huyện Kon Rẫy</v>
          </cell>
          <cell r="BU180" t="str">
            <v>HNK, CLN, RSX</v>
          </cell>
          <cell r="BW180" t="str">
            <v>Điều chỉnh tên theo QH tỉnh</v>
          </cell>
          <cell r="BX180" t="str">
            <v>Đường huyện (ĐH 25) nối từ QL 24 xã Đắk Ruồng huyện Kon Rẫy đến ĐH. 47 xã Ngọc Réo huyện Đăk Hà</v>
          </cell>
          <cell r="BZ180">
            <v>1</v>
          </cell>
        </row>
        <row r="181">
          <cell r="C181">
            <v>3</v>
          </cell>
          <cell r="E181">
            <v>3</v>
          </cell>
          <cell r="F181">
            <v>3</v>
          </cell>
          <cell r="G181">
            <v>0</v>
          </cell>
          <cell r="K181">
            <v>0.9</v>
          </cell>
          <cell r="M181">
            <v>2.1</v>
          </cell>
          <cell r="P181">
            <v>2.1</v>
          </cell>
          <cell r="U181">
            <v>0</v>
          </cell>
          <cell r="AD181">
            <v>0</v>
          </cell>
          <cell r="BG181">
            <v>0</v>
          </cell>
          <cell r="BK181" t="str">
            <v>2020-2030</v>
          </cell>
          <cell r="BL181" t="str">
            <v>Xã Đắk Tơ Lung</v>
          </cell>
          <cell r="BN181" t="str">
            <v>DGT</v>
          </cell>
          <cell r="BU181" t="str">
            <v>HNK, RSX</v>
          </cell>
          <cell r="BZ181">
            <v>1</v>
          </cell>
        </row>
        <row r="182">
          <cell r="B182" t="str">
            <v>Đường huyện (ĐH 23A) Điểm đầu Giao ĐT 677, xã Đăk Tơ Lung điểm cuối Giao ĐT 677, Xã Đăk Kôi)</v>
          </cell>
          <cell r="C182">
            <v>16.200000000000003</v>
          </cell>
          <cell r="E182">
            <v>16.200000000000003</v>
          </cell>
          <cell r="F182">
            <v>16.200000000000003</v>
          </cell>
          <cell r="G182">
            <v>0</v>
          </cell>
          <cell r="K182">
            <v>8.4</v>
          </cell>
          <cell r="L182">
            <v>1.4</v>
          </cell>
          <cell r="M182">
            <v>6.4</v>
          </cell>
          <cell r="P182">
            <v>6.4</v>
          </cell>
          <cell r="U182">
            <v>0</v>
          </cell>
          <cell r="AD182">
            <v>0</v>
          </cell>
          <cell r="BG182">
            <v>0</v>
          </cell>
          <cell r="BK182" t="str">
            <v>2020-2030</v>
          </cell>
          <cell r="BL182" t="str">
            <v>Xã Đắk Tơ Lung</v>
          </cell>
          <cell r="BP182" t="str">
            <v>Quyết định số 135/QĐ-UBND ngày 22/3/2022 của UBND tỉnh phê duyệt quy hoạch sử dụng đất thời kỳ 2021-2030 huyện Kon Rẫy</v>
          </cell>
          <cell r="BU182" t="str">
            <v>HNK, CLN, RSX</v>
          </cell>
          <cell r="BZ182">
            <v>1</v>
          </cell>
        </row>
        <row r="183">
          <cell r="C183">
            <v>0.2</v>
          </cell>
          <cell r="D183">
            <v>0.2</v>
          </cell>
          <cell r="E183">
            <v>0</v>
          </cell>
          <cell r="F183">
            <v>0</v>
          </cell>
          <cell r="G183">
            <v>0</v>
          </cell>
          <cell r="M183">
            <v>0</v>
          </cell>
          <cell r="U183">
            <v>0</v>
          </cell>
          <cell r="AD183">
            <v>0</v>
          </cell>
          <cell r="BG183">
            <v>0</v>
          </cell>
          <cell r="BK183" t="str">
            <v>2020-2030</v>
          </cell>
          <cell r="BL183" t="str">
            <v>Xã Đắk Tơ Lung</v>
          </cell>
          <cell r="BN183" t="str">
            <v>SON</v>
          </cell>
          <cell r="BU183" t="str">
            <v>SON</v>
          </cell>
          <cell r="BZ183">
            <v>1</v>
          </cell>
        </row>
        <row r="184">
          <cell r="C184">
            <v>0.4</v>
          </cell>
          <cell r="D184">
            <v>0.4</v>
          </cell>
          <cell r="E184">
            <v>0</v>
          </cell>
          <cell r="F184">
            <v>0</v>
          </cell>
          <cell r="G184">
            <v>0</v>
          </cell>
          <cell r="M184">
            <v>0</v>
          </cell>
          <cell r="U184">
            <v>0</v>
          </cell>
          <cell r="AD184">
            <v>0</v>
          </cell>
          <cell r="BG184">
            <v>0</v>
          </cell>
          <cell r="BK184" t="str">
            <v>2020-2030</v>
          </cell>
          <cell r="BL184" t="str">
            <v>Xã Đắk Kôi</v>
          </cell>
          <cell r="BN184" t="str">
            <v>SON</v>
          </cell>
          <cell r="BU184" t="str">
            <v>SON</v>
          </cell>
          <cell r="BZ184">
            <v>1</v>
          </cell>
        </row>
        <row r="185">
          <cell r="C185">
            <v>13.18</v>
          </cell>
          <cell r="E185">
            <v>13.18</v>
          </cell>
          <cell r="F185">
            <v>13.18</v>
          </cell>
          <cell r="G185">
            <v>0.2</v>
          </cell>
          <cell r="H185">
            <v>0.2</v>
          </cell>
          <cell r="K185">
            <v>7</v>
          </cell>
          <cell r="M185">
            <v>5.98</v>
          </cell>
          <cell r="P185">
            <v>5.98</v>
          </cell>
          <cell r="U185">
            <v>0</v>
          </cell>
          <cell r="AD185">
            <v>0</v>
          </cell>
          <cell r="BG185">
            <v>0</v>
          </cell>
          <cell r="BK185" t="str">
            <v>2020-2030</v>
          </cell>
          <cell r="BL185" t="str">
            <v>Xã Đắk Kôi</v>
          </cell>
          <cell r="BU185" t="str">
            <v>LUA, HNK, RSX</v>
          </cell>
          <cell r="BZ185">
            <v>1</v>
          </cell>
        </row>
        <row r="186">
          <cell r="B186" t="str">
            <v>Mở rộng đường Cấp tỉnh 677</v>
          </cell>
          <cell r="C186">
            <v>4.8</v>
          </cell>
          <cell r="E186">
            <v>4.8</v>
          </cell>
          <cell r="F186">
            <v>4.8</v>
          </cell>
          <cell r="G186">
            <v>0</v>
          </cell>
          <cell r="K186">
            <v>2.8</v>
          </cell>
          <cell r="L186">
            <v>2</v>
          </cell>
          <cell r="M186">
            <v>0</v>
          </cell>
          <cell r="U186">
            <v>0</v>
          </cell>
          <cell r="AD186">
            <v>0</v>
          </cell>
          <cell r="BG186">
            <v>0</v>
          </cell>
          <cell r="BK186" t="str">
            <v>2020-2030</v>
          </cell>
          <cell r="BL186" t="str">
            <v>Xã Đắk Kôi</v>
          </cell>
          <cell r="BN186" t="str">
            <v>DGT</v>
          </cell>
          <cell r="BP186" t="str">
            <v>Quyết định số 135/QĐ-UBND ngày 22/3/2022 của UBND tỉnh phê duyệt quy hoạch sử dụng đất thời kỳ 2021-2030 huyện Kon Rẫy</v>
          </cell>
          <cell r="BU186" t="str">
            <v>HNK, CLN</v>
          </cell>
          <cell r="BZ186">
            <v>1</v>
          </cell>
        </row>
        <row r="187">
          <cell r="C187">
            <v>2</v>
          </cell>
          <cell r="E187">
            <v>2</v>
          </cell>
          <cell r="F187">
            <v>1.77</v>
          </cell>
          <cell r="G187">
            <v>0</v>
          </cell>
          <cell r="K187">
            <v>0.97</v>
          </cell>
          <cell r="L187">
            <v>0.8</v>
          </cell>
          <cell r="M187">
            <v>0</v>
          </cell>
          <cell r="U187">
            <v>0.23</v>
          </cell>
          <cell r="AD187">
            <v>0.23</v>
          </cell>
          <cell r="AQ187">
            <v>0.23</v>
          </cell>
          <cell r="BG187">
            <v>0</v>
          </cell>
          <cell r="BK187" t="str">
            <v>2020-2030</v>
          </cell>
          <cell r="BL187" t="str">
            <v>Xã Đắk Tơ Lung</v>
          </cell>
          <cell r="BN187" t="str">
            <v>DGT</v>
          </cell>
          <cell r="BU187" t="str">
            <v>HNK, CLN</v>
          </cell>
          <cell r="BZ187">
            <v>1</v>
          </cell>
        </row>
        <row r="188">
          <cell r="C188">
            <v>2.12</v>
          </cell>
          <cell r="E188">
            <v>2.12</v>
          </cell>
          <cell r="F188">
            <v>1</v>
          </cell>
          <cell r="G188">
            <v>0</v>
          </cell>
          <cell r="K188">
            <v>0.7</v>
          </cell>
          <cell r="L188">
            <v>0.3</v>
          </cell>
          <cell r="M188">
            <v>0</v>
          </cell>
          <cell r="U188">
            <v>1.1200000000000001</v>
          </cell>
          <cell r="AD188">
            <v>0</v>
          </cell>
          <cell r="AX188">
            <v>1.1200000000000001</v>
          </cell>
          <cell r="BG188">
            <v>0</v>
          </cell>
          <cell r="BK188" t="str">
            <v>2020-2030</v>
          </cell>
          <cell r="BL188" t="str">
            <v>Xã Đắk Ruồng</v>
          </cell>
          <cell r="BN188" t="str">
            <v>DGT</v>
          </cell>
          <cell r="BU188" t="str">
            <v>HNK, CLN, ONT</v>
          </cell>
          <cell r="BZ188">
            <v>1</v>
          </cell>
        </row>
        <row r="189">
          <cell r="B189" t="str">
            <v>Xây mới đường tỉnh 680</v>
          </cell>
          <cell r="C189">
            <v>14.030000000000001</v>
          </cell>
          <cell r="E189">
            <v>14.030000000000001</v>
          </cell>
          <cell r="F189">
            <v>14.030000000000001</v>
          </cell>
          <cell r="G189">
            <v>0</v>
          </cell>
          <cell r="M189">
            <v>14.030000000000001</v>
          </cell>
          <cell r="N189">
            <v>10.96</v>
          </cell>
          <cell r="P189">
            <v>3.07</v>
          </cell>
          <cell r="U189">
            <v>0</v>
          </cell>
          <cell r="AD189">
            <v>0</v>
          </cell>
          <cell r="BG189">
            <v>0</v>
          </cell>
          <cell r="BK189" t="str">
            <v>2020-2030</v>
          </cell>
          <cell r="BL189" t="str">
            <v>Xã Đắk Kôi</v>
          </cell>
          <cell r="BP189" t="str">
            <v>Quyết định số 135/QĐ-UBND ngày 22/3/2022 của UBND tỉnh phê duyệt quy hoạch sử dụng đất thời kỳ 2021-2030 huyện Kon Rẫy</v>
          </cell>
          <cell r="BU189" t="str">
            <v>RPH, RSX</v>
          </cell>
          <cell r="BZ189">
            <v>1</v>
          </cell>
        </row>
        <row r="190">
          <cell r="C190">
            <v>0.26</v>
          </cell>
          <cell r="D190">
            <v>0.26</v>
          </cell>
          <cell r="E190">
            <v>0</v>
          </cell>
          <cell r="F190">
            <v>0</v>
          </cell>
          <cell r="G190">
            <v>0</v>
          </cell>
          <cell r="M190">
            <v>0</v>
          </cell>
          <cell r="U190">
            <v>0</v>
          </cell>
          <cell r="AD190">
            <v>0</v>
          </cell>
          <cell r="BG190">
            <v>0</v>
          </cell>
          <cell r="BK190" t="str">
            <v>2020-2030</v>
          </cell>
          <cell r="BL190" t="str">
            <v>Xã Đắk Tơ Lung</v>
          </cell>
          <cell r="BN190" t="str">
            <v>DGT</v>
          </cell>
          <cell r="BZ190">
            <v>1</v>
          </cell>
        </row>
        <row r="191">
          <cell r="C191">
            <v>15.71</v>
          </cell>
          <cell r="E191">
            <v>15.71</v>
          </cell>
          <cell r="F191">
            <v>15.71</v>
          </cell>
          <cell r="G191">
            <v>0</v>
          </cell>
          <cell r="K191">
            <v>1.82</v>
          </cell>
          <cell r="L191">
            <v>1.3</v>
          </cell>
          <cell r="M191">
            <v>12.59</v>
          </cell>
          <cell r="P191">
            <v>12.59</v>
          </cell>
          <cell r="U191">
            <v>0</v>
          </cell>
          <cell r="AD191">
            <v>0</v>
          </cell>
          <cell r="BG191">
            <v>0</v>
          </cell>
          <cell r="BK191" t="str">
            <v>2020-2030</v>
          </cell>
          <cell r="BL191" t="str">
            <v>Xã Đắk Tơ Lung</v>
          </cell>
          <cell r="BU191" t="str">
            <v>HNK, CLN, RSX</v>
          </cell>
          <cell r="BZ191">
            <v>1</v>
          </cell>
        </row>
        <row r="192">
          <cell r="B192" t="str">
            <v xml:space="preserve">Đường giao thông kết nối khu dân cư phía Nam huyện Kon Rẫy </v>
          </cell>
          <cell r="C192">
            <v>6.4</v>
          </cell>
          <cell r="BK192" t="str">
            <v>2020-2030</v>
          </cell>
          <cell r="BL192" t="str">
            <v>Xã Đắk Tờ re</v>
          </cell>
          <cell r="BN192" t="str">
            <v>DGT</v>
          </cell>
          <cell r="BP192" t="str">
            <v>Quyết định số 1037/QĐ-UBND ngày 09/12/2013 của Uỷ ban nhân dân tỉnh Kon Tum; Quyết định số 1169/QĐ-UBND ngày 23/10/2019 của UBND tỉnh Kon Tum</v>
          </cell>
          <cell r="BU192" t="str">
            <v>DGT</v>
          </cell>
          <cell r="BY192" t="str">
            <v>49-DTR</v>
          </cell>
          <cell r="BZ192">
            <v>1</v>
          </cell>
        </row>
        <row r="193">
          <cell r="C193">
            <v>5.6</v>
          </cell>
          <cell r="BK193" t="str">
            <v>2020-2030</v>
          </cell>
          <cell r="BL193" t="str">
            <v>Xã Đắk Ruồng</v>
          </cell>
          <cell r="BN193" t="str">
            <v>DGT</v>
          </cell>
          <cell r="BU193" t="str">
            <v>DGT</v>
          </cell>
          <cell r="BY193" t="str">
            <v>33-DR</v>
          </cell>
          <cell r="BZ193">
            <v>1</v>
          </cell>
        </row>
        <row r="194">
          <cell r="C194">
            <v>1</v>
          </cell>
          <cell r="BK194" t="str">
            <v>2020-2030</v>
          </cell>
          <cell r="BL194" t="str">
            <v>Xã Tân Lập</v>
          </cell>
          <cell r="BN194" t="str">
            <v>DGT</v>
          </cell>
          <cell r="BU194" t="str">
            <v>DGT</v>
          </cell>
          <cell r="BY194" t="str">
            <v>37-TL</v>
          </cell>
          <cell r="BZ194">
            <v>1</v>
          </cell>
        </row>
        <row r="195">
          <cell r="C195">
            <v>1</v>
          </cell>
          <cell r="BK195" t="str">
            <v>2020-2030</v>
          </cell>
          <cell r="BL195" t="str">
            <v>Xã Tân Lập</v>
          </cell>
          <cell r="BN195" t="str">
            <v>DGT</v>
          </cell>
          <cell r="BU195" t="str">
            <v>SON</v>
          </cell>
          <cell r="BZ195">
            <v>1</v>
          </cell>
        </row>
        <row r="196">
          <cell r="C196">
            <v>1</v>
          </cell>
          <cell r="BK196" t="str">
            <v>2020-2030</v>
          </cell>
          <cell r="BL196" t="str">
            <v>TT Đắk Rve</v>
          </cell>
          <cell r="BN196" t="str">
            <v>DGT</v>
          </cell>
          <cell r="BU196" t="str">
            <v>DGT</v>
          </cell>
          <cell r="BY196" t="str">
            <v>33-TT</v>
          </cell>
          <cell r="BZ196">
            <v>1</v>
          </cell>
        </row>
        <row r="197">
          <cell r="B197" t="str">
            <v>Cầu qua sông Đăk Snghé, huyện Kon Rẫy (Trung tâm Hành chính  - Chính trị đi khu Trung tâm văn hoá thể dục, thể thao-Y tế và Dân cư phía bắc)</v>
          </cell>
          <cell r="C197">
            <v>0.2</v>
          </cell>
          <cell r="E197">
            <v>0.2</v>
          </cell>
          <cell r="F197">
            <v>0.2</v>
          </cell>
          <cell r="G197">
            <v>0.1</v>
          </cell>
          <cell r="H197">
            <v>0.1</v>
          </cell>
          <cell r="L197">
            <v>0.1</v>
          </cell>
          <cell r="M197">
            <v>0</v>
          </cell>
          <cell r="U197">
            <v>0</v>
          </cell>
          <cell r="AD197">
            <v>0</v>
          </cell>
          <cell r="BG197">
            <v>0</v>
          </cell>
          <cell r="BK197" t="str">
            <v>2020-2030</v>
          </cell>
          <cell r="BL197" t="str">
            <v>Xã Đắk Ruồng</v>
          </cell>
          <cell r="BN197" t="str">
            <v>DGT</v>
          </cell>
          <cell r="BP197" t="str">
            <v>Quyết định số 1037/QĐ-UBND ngày 09/12/2013 của Uỷ ban nhân dân tỉnh Kon Tum; Quyết định số 1169/QĐ-UBND ngày 23/10/2019 của UBND tỉnh Kon Tum</v>
          </cell>
          <cell r="BU197" t="str">
            <v>LUA, CLN</v>
          </cell>
          <cell r="BZ197">
            <v>1</v>
          </cell>
        </row>
        <row r="198">
          <cell r="C198">
            <v>0.25</v>
          </cell>
          <cell r="D198">
            <v>0.25</v>
          </cell>
          <cell r="E198">
            <v>0</v>
          </cell>
          <cell r="F198">
            <v>0</v>
          </cell>
          <cell r="G198">
            <v>0</v>
          </cell>
          <cell r="M198">
            <v>0</v>
          </cell>
          <cell r="U198">
            <v>0</v>
          </cell>
          <cell r="AD198">
            <v>0</v>
          </cell>
          <cell r="BG198">
            <v>0</v>
          </cell>
          <cell r="BK198" t="str">
            <v>2020-2030</v>
          </cell>
          <cell r="BL198" t="str">
            <v>Xã Đắk Ruồng</v>
          </cell>
          <cell r="BN198" t="str">
            <v>SON</v>
          </cell>
          <cell r="BU198" t="str">
            <v>SON</v>
          </cell>
          <cell r="BZ198">
            <v>1</v>
          </cell>
        </row>
        <row r="199">
          <cell r="C199">
            <v>0.25</v>
          </cell>
          <cell r="D199">
            <v>0.25</v>
          </cell>
          <cell r="E199">
            <v>0</v>
          </cell>
          <cell r="F199">
            <v>0</v>
          </cell>
          <cell r="G199">
            <v>0</v>
          </cell>
          <cell r="M199">
            <v>0</v>
          </cell>
          <cell r="U199">
            <v>0</v>
          </cell>
          <cell r="AD199">
            <v>0</v>
          </cell>
          <cell r="BG199">
            <v>0</v>
          </cell>
          <cell r="BK199" t="str">
            <v>2020-2030</v>
          </cell>
          <cell r="BL199" t="str">
            <v>Xã Tân Lập</v>
          </cell>
          <cell r="BN199" t="str">
            <v>SON</v>
          </cell>
          <cell r="BU199" t="str">
            <v>SON</v>
          </cell>
          <cell r="BZ199">
            <v>1</v>
          </cell>
        </row>
        <row r="200">
          <cell r="C200">
            <v>0.1</v>
          </cell>
          <cell r="E200">
            <v>0.1</v>
          </cell>
          <cell r="F200">
            <v>0.1</v>
          </cell>
          <cell r="G200">
            <v>0</v>
          </cell>
          <cell r="L200">
            <v>0.1</v>
          </cell>
          <cell r="M200">
            <v>0</v>
          </cell>
          <cell r="U200">
            <v>0</v>
          </cell>
          <cell r="AD200">
            <v>0</v>
          </cell>
          <cell r="BG200">
            <v>0</v>
          </cell>
          <cell r="BK200" t="str">
            <v>2020-2030</v>
          </cell>
          <cell r="BL200" t="str">
            <v>Xã Tân Lập</v>
          </cell>
          <cell r="BN200" t="str">
            <v>DGT</v>
          </cell>
          <cell r="BU200" t="str">
            <v>CLN</v>
          </cell>
          <cell r="BZ200">
            <v>1</v>
          </cell>
        </row>
        <row r="201">
          <cell r="BK201" t="str">
            <v>2020-2030</v>
          </cell>
        </row>
        <row r="202">
          <cell r="BK202" t="str">
            <v>2020-2030</v>
          </cell>
        </row>
        <row r="203">
          <cell r="BK203" t="str">
            <v>2020-2030</v>
          </cell>
        </row>
        <row r="204">
          <cell r="BK204" t="str">
            <v>2020-2030</v>
          </cell>
        </row>
        <row r="205">
          <cell r="BK205" t="str">
            <v>2020-2030</v>
          </cell>
        </row>
        <row r="206">
          <cell r="B206" t="str">
            <v>Cầu nối từ Trung tâm Hành chính-Chính trị đi Khu Y tế - Giáo dục huyện lỵ Kon Rẫy</v>
          </cell>
          <cell r="C206">
            <v>0.2</v>
          </cell>
          <cell r="E206">
            <v>0.2</v>
          </cell>
          <cell r="F206">
            <v>0.2</v>
          </cell>
          <cell r="G206">
            <v>0.1</v>
          </cell>
          <cell r="H206">
            <v>0.1</v>
          </cell>
          <cell r="L206">
            <v>0.1</v>
          </cell>
          <cell r="M206">
            <v>0</v>
          </cell>
          <cell r="U206">
            <v>0</v>
          </cell>
          <cell r="AD206">
            <v>0</v>
          </cell>
          <cell r="BG206">
            <v>0</v>
          </cell>
          <cell r="BK206" t="str">
            <v>2020-2030</v>
          </cell>
          <cell r="BL206" t="str">
            <v>Xã Đắk Ruồng</v>
          </cell>
          <cell r="BN206" t="str">
            <v>DGT</v>
          </cell>
          <cell r="BP206" t="str">
            <v>Quyết định số 135/QĐ-UBND ngày 22/3/2022 của UBND tỉnh phê duyệt quy hoạch sử dụng đất thời kỳ 2021-2030 huyện Kon Rẫy</v>
          </cell>
          <cell r="BU206" t="str">
            <v>LUA, CLN</v>
          </cell>
          <cell r="BZ206">
            <v>1</v>
          </cell>
        </row>
        <row r="207">
          <cell r="C207">
            <v>0.25</v>
          </cell>
          <cell r="D207">
            <v>0.25</v>
          </cell>
          <cell r="E207">
            <v>0</v>
          </cell>
          <cell r="F207">
            <v>0</v>
          </cell>
          <cell r="G207">
            <v>0</v>
          </cell>
          <cell r="M207">
            <v>0</v>
          </cell>
          <cell r="U207">
            <v>0</v>
          </cell>
          <cell r="AD207">
            <v>0</v>
          </cell>
          <cell r="BG207">
            <v>0</v>
          </cell>
          <cell r="BK207" t="str">
            <v>2020-2030</v>
          </cell>
          <cell r="BL207" t="str">
            <v>Xã Đắk Ruồng</v>
          </cell>
          <cell r="BN207" t="str">
            <v>SON</v>
          </cell>
          <cell r="BU207" t="str">
            <v>SON</v>
          </cell>
          <cell r="BZ207">
            <v>1</v>
          </cell>
        </row>
        <row r="208">
          <cell r="C208">
            <v>0.25</v>
          </cell>
          <cell r="D208">
            <v>0.25</v>
          </cell>
          <cell r="E208">
            <v>0</v>
          </cell>
          <cell r="F208">
            <v>0</v>
          </cell>
          <cell r="G208">
            <v>0</v>
          </cell>
          <cell r="M208">
            <v>0</v>
          </cell>
          <cell r="U208">
            <v>0</v>
          </cell>
          <cell r="AD208">
            <v>0</v>
          </cell>
          <cell r="BG208">
            <v>0</v>
          </cell>
          <cell r="BK208" t="str">
            <v>2020-2030</v>
          </cell>
          <cell r="BL208" t="str">
            <v>Xã Tân Lập</v>
          </cell>
          <cell r="BN208" t="str">
            <v>SON</v>
          </cell>
          <cell r="BU208" t="str">
            <v>SON</v>
          </cell>
          <cell r="BZ208">
            <v>1</v>
          </cell>
        </row>
        <row r="209">
          <cell r="C209">
            <v>0.1</v>
          </cell>
          <cell r="E209">
            <v>0.1</v>
          </cell>
          <cell r="F209">
            <v>0.1</v>
          </cell>
          <cell r="G209">
            <v>0</v>
          </cell>
          <cell r="L209">
            <v>0.1</v>
          </cell>
          <cell r="M209">
            <v>0</v>
          </cell>
          <cell r="U209">
            <v>0</v>
          </cell>
          <cell r="AD209">
            <v>0</v>
          </cell>
          <cell r="BG209">
            <v>0</v>
          </cell>
          <cell r="BK209" t="str">
            <v>2020-2030</v>
          </cell>
          <cell r="BL209" t="str">
            <v>Xã Tân Lập</v>
          </cell>
          <cell r="BN209" t="str">
            <v>DGT</v>
          </cell>
          <cell r="BU209" t="str">
            <v>CLN</v>
          </cell>
          <cell r="BZ209">
            <v>1</v>
          </cell>
        </row>
        <row r="210">
          <cell r="B210" t="str">
            <v>Công trình bổ sung mới có CSPL</v>
          </cell>
          <cell r="C210">
            <v>0</v>
          </cell>
          <cell r="E210">
            <v>0</v>
          </cell>
          <cell r="F210">
            <v>0</v>
          </cell>
          <cell r="G210">
            <v>0</v>
          </cell>
          <cell r="M210">
            <v>0</v>
          </cell>
          <cell r="U210">
            <v>0</v>
          </cell>
          <cell r="AD210">
            <v>0</v>
          </cell>
          <cell r="BG210">
            <v>0</v>
          </cell>
          <cell r="BK210" t="str">
            <v>2020-2030</v>
          </cell>
        </row>
        <row r="211">
          <cell r="B211" t="str">
            <v>Đường nội thôn 2</v>
          </cell>
          <cell r="C211">
            <v>0.5</v>
          </cell>
          <cell r="D211">
            <v>0.5</v>
          </cell>
          <cell r="E211">
            <v>0</v>
          </cell>
          <cell r="F211">
            <v>0</v>
          </cell>
          <cell r="G211">
            <v>0</v>
          </cell>
          <cell r="M211">
            <v>0</v>
          </cell>
          <cell r="U211">
            <v>0</v>
          </cell>
          <cell r="AD211">
            <v>0</v>
          </cell>
          <cell r="BG211">
            <v>0</v>
          </cell>
          <cell r="BK211" t="str">
            <v>2020-2030</v>
          </cell>
          <cell r="BL211" t="str">
            <v>Xã Tân Lập</v>
          </cell>
          <cell r="BN211" t="str">
            <v>DGT</v>
          </cell>
          <cell r="BP211" t="str">
            <v>Nghị quyết số 55/NQ-HĐND ngày 19/12/2023 của HĐND huyện phe duyệt Kế hoạch thực hiện các Chương trình Mục tiêu quốc gia năm 2024 trên địa bàn huyện</v>
          </cell>
          <cell r="BU211" t="str">
            <v>DGT</v>
          </cell>
          <cell r="BZ211">
            <v>1</v>
          </cell>
        </row>
        <row r="212">
          <cell r="B212" t="str">
            <v>Đường đi khu sản xuất thôn 4</v>
          </cell>
          <cell r="C212">
            <v>0.7</v>
          </cell>
          <cell r="D212">
            <v>0.7</v>
          </cell>
          <cell r="E212">
            <v>0</v>
          </cell>
          <cell r="F212">
            <v>0</v>
          </cell>
          <cell r="G212">
            <v>0</v>
          </cell>
          <cell r="M212">
            <v>0</v>
          </cell>
          <cell r="U212">
            <v>0</v>
          </cell>
          <cell r="AD212">
            <v>0</v>
          </cell>
          <cell r="BG212">
            <v>0</v>
          </cell>
          <cell r="BK212" t="str">
            <v>2020-2030</v>
          </cell>
          <cell r="BL212" t="str">
            <v>Xã Tân Lập</v>
          </cell>
          <cell r="BN212" t="str">
            <v>DGT</v>
          </cell>
          <cell r="BU212" t="str">
            <v>DGT</v>
          </cell>
          <cell r="BZ212">
            <v>1</v>
          </cell>
        </row>
        <row r="213">
          <cell r="B213" t="str">
            <v>Đường đi KSX thôn 6 xã Tân Lập (ông Kiều)</v>
          </cell>
          <cell r="C213">
            <v>1.2</v>
          </cell>
          <cell r="D213">
            <v>1.2</v>
          </cell>
          <cell r="E213">
            <v>0</v>
          </cell>
          <cell r="F213">
            <v>0</v>
          </cell>
          <cell r="G213">
            <v>0</v>
          </cell>
          <cell r="M213">
            <v>0</v>
          </cell>
          <cell r="U213">
            <v>0</v>
          </cell>
          <cell r="AD213">
            <v>0</v>
          </cell>
          <cell r="BG213">
            <v>0</v>
          </cell>
          <cell r="BK213" t="str">
            <v>2020-2030</v>
          </cell>
          <cell r="BL213" t="str">
            <v>Xã Tân Lập</v>
          </cell>
          <cell r="BN213" t="str">
            <v>DGT</v>
          </cell>
          <cell r="BU213" t="str">
            <v>DGT</v>
          </cell>
          <cell r="BZ213">
            <v>1</v>
          </cell>
        </row>
        <row r="214">
          <cell r="B214" t="str">
            <v>Đường đi KSX thôn 6 xã Tân Lập (đoạn từ nhà ông A Nhảy đi vào)</v>
          </cell>
          <cell r="C214">
            <v>1.5</v>
          </cell>
          <cell r="D214">
            <v>1.5</v>
          </cell>
          <cell r="E214">
            <v>0</v>
          </cell>
          <cell r="F214">
            <v>0</v>
          </cell>
          <cell r="G214">
            <v>0</v>
          </cell>
          <cell r="M214">
            <v>0</v>
          </cell>
          <cell r="U214">
            <v>0</v>
          </cell>
          <cell r="AD214">
            <v>0</v>
          </cell>
          <cell r="BG214">
            <v>0</v>
          </cell>
          <cell r="BK214" t="str">
            <v>2020-2030</v>
          </cell>
          <cell r="BL214" t="str">
            <v>Xã Tân Lập</v>
          </cell>
          <cell r="BN214" t="str">
            <v>DGT</v>
          </cell>
          <cell r="BU214" t="str">
            <v>DGT</v>
          </cell>
          <cell r="BZ214">
            <v>1</v>
          </cell>
        </row>
        <row r="215">
          <cell r="B215" t="str">
            <v>Dự án: Đường nội thôn thôn 6 xã Tân Lập (Đoạn từ nhà ông Hảo đi khu sản xuất)</v>
          </cell>
          <cell r="C215">
            <v>2</v>
          </cell>
          <cell r="D215">
            <v>2</v>
          </cell>
          <cell r="E215">
            <v>0</v>
          </cell>
          <cell r="F215">
            <v>0</v>
          </cell>
          <cell r="G215">
            <v>0</v>
          </cell>
          <cell r="M215">
            <v>0</v>
          </cell>
          <cell r="U215">
            <v>0</v>
          </cell>
          <cell r="AD215">
            <v>0</v>
          </cell>
          <cell r="BG215">
            <v>0</v>
          </cell>
          <cell r="BK215" t="str">
            <v>2020-2030</v>
          </cell>
          <cell r="BL215" t="str">
            <v>Xã Tân Lập</v>
          </cell>
          <cell r="BN215" t="str">
            <v>DGT</v>
          </cell>
          <cell r="BU215" t="str">
            <v>DGT</v>
          </cell>
          <cell r="BZ215">
            <v>1</v>
          </cell>
        </row>
        <row r="216">
          <cell r="B216" t="str">
            <v>Đường nội thôn 5 xã Tân Lập</v>
          </cell>
          <cell r="C216">
            <v>0.5</v>
          </cell>
          <cell r="D216">
            <v>0.5</v>
          </cell>
          <cell r="E216">
            <v>0</v>
          </cell>
          <cell r="F216">
            <v>0</v>
          </cell>
          <cell r="G216">
            <v>0</v>
          </cell>
          <cell r="M216">
            <v>0</v>
          </cell>
          <cell r="U216">
            <v>0</v>
          </cell>
          <cell r="AD216">
            <v>0</v>
          </cell>
          <cell r="BG216">
            <v>0</v>
          </cell>
          <cell r="BK216" t="str">
            <v>2020-2030</v>
          </cell>
          <cell r="BL216" t="str">
            <v>Xã Tân Lập</v>
          </cell>
          <cell r="BN216" t="str">
            <v>DGT</v>
          </cell>
          <cell r="BP216" t="str">
            <v xml:space="preserve">Nghị quyết số 11/NQ-HĐND ngày 09/5/2023 của HĐND huyện về việc phân bổ chi tiết vốn đầu tư phát triển (đợt 2) </v>
          </cell>
          <cell r="BU216" t="str">
            <v>DGT</v>
          </cell>
          <cell r="BZ216">
            <v>1</v>
          </cell>
        </row>
        <row r="217">
          <cell r="B217" t="str">
            <v>Dự án: Đường đi KSX thôn 5 xã Tân Lập ( Đoạn từ rẫy A Oanh đến rẫy A Hiền)</v>
          </cell>
          <cell r="C217">
            <v>1</v>
          </cell>
          <cell r="D217">
            <v>1</v>
          </cell>
          <cell r="E217">
            <v>0</v>
          </cell>
          <cell r="F217">
            <v>0</v>
          </cell>
          <cell r="G217">
            <v>0</v>
          </cell>
          <cell r="M217">
            <v>0</v>
          </cell>
          <cell r="U217">
            <v>0</v>
          </cell>
          <cell r="AD217">
            <v>0</v>
          </cell>
          <cell r="BG217">
            <v>0</v>
          </cell>
          <cell r="BK217" t="str">
            <v>2020-2030</v>
          </cell>
          <cell r="BL217" t="str">
            <v>Xã Tân Lập</v>
          </cell>
          <cell r="BN217" t="str">
            <v>DGT</v>
          </cell>
          <cell r="BU217" t="str">
            <v>DGT</v>
          </cell>
          <cell r="BZ217">
            <v>1</v>
          </cell>
        </row>
        <row r="218">
          <cell r="B218" t="str">
            <v>Nâng cấp vỉa hè, cạnh UBMT tổ quốc Việt Nam huyện Kon Rẫy và gia cố mái ta luy quảng trường trung tâm huyện</v>
          </cell>
          <cell r="C218">
            <v>1.4</v>
          </cell>
          <cell r="D218">
            <v>1.4</v>
          </cell>
          <cell r="E218">
            <v>0</v>
          </cell>
          <cell r="F218">
            <v>0</v>
          </cell>
          <cell r="G218">
            <v>0</v>
          </cell>
          <cell r="M218">
            <v>0</v>
          </cell>
          <cell r="U218">
            <v>0</v>
          </cell>
          <cell r="AD218">
            <v>0</v>
          </cell>
          <cell r="BG218">
            <v>0</v>
          </cell>
          <cell r="BK218" t="str">
            <v>2020-2030</v>
          </cell>
          <cell r="BL218" t="str">
            <v>Xã Tân Lập</v>
          </cell>
          <cell r="BN218" t="str">
            <v>DGT</v>
          </cell>
          <cell r="BU218" t="str">
            <v>DGT</v>
          </cell>
          <cell r="BZ218">
            <v>1</v>
          </cell>
        </row>
        <row r="219">
          <cell r="B219" t="str">
            <v>Đường đi KSX đồi Nứa, thôn 11</v>
          </cell>
          <cell r="C219">
            <v>1.2</v>
          </cell>
          <cell r="D219">
            <v>1.2</v>
          </cell>
          <cell r="E219">
            <v>0</v>
          </cell>
          <cell r="F219">
            <v>0</v>
          </cell>
          <cell r="G219">
            <v>0</v>
          </cell>
          <cell r="M219">
            <v>0</v>
          </cell>
          <cell r="U219">
            <v>0</v>
          </cell>
          <cell r="AD219">
            <v>0</v>
          </cell>
          <cell r="BG219">
            <v>0</v>
          </cell>
          <cell r="BK219" t="str">
            <v>2020-2030</v>
          </cell>
          <cell r="BL219" t="str">
            <v>Xã Đắk Ruồng</v>
          </cell>
          <cell r="BN219" t="str">
            <v>DGT</v>
          </cell>
          <cell r="BP219" t="str">
            <v>Nghị quyết số 55/NQ-HĐND ngày 19/12/2023 của HĐND huyện phê duyệt Kế hoạch thực hiện các Chương trình Mục tiêu quốc gia năm 2024 trên địa bàn huyện</v>
          </cell>
          <cell r="BU219" t="str">
            <v>DGT</v>
          </cell>
          <cell r="BV219">
            <v>2023.2023999999999</v>
          </cell>
          <cell r="BZ219">
            <v>1</v>
          </cell>
        </row>
        <row r="220">
          <cell r="B220" t="str">
            <v>Đường đi KSX thôn 13 (tuyến số 1 từ ông Hồng đi khu sản xuất)</v>
          </cell>
          <cell r="C220">
            <v>1.1000000000000001</v>
          </cell>
          <cell r="D220">
            <v>1.1000000000000001</v>
          </cell>
          <cell r="E220">
            <v>0</v>
          </cell>
          <cell r="F220">
            <v>0</v>
          </cell>
          <cell r="G220">
            <v>0</v>
          </cell>
          <cell r="M220">
            <v>0</v>
          </cell>
          <cell r="U220">
            <v>0</v>
          </cell>
          <cell r="AD220">
            <v>0</v>
          </cell>
          <cell r="BG220">
            <v>0</v>
          </cell>
          <cell r="BK220" t="str">
            <v>2020-2030</v>
          </cell>
          <cell r="BL220" t="str">
            <v>Xã Đắk Ruồng</v>
          </cell>
          <cell r="BN220" t="str">
            <v>DGT</v>
          </cell>
          <cell r="BU220" t="str">
            <v>DGT</v>
          </cell>
          <cell r="BZ220">
            <v>1</v>
          </cell>
        </row>
        <row r="221">
          <cell r="B221" t="str">
            <v>Nâng cấp, cải tạo đường từ Quốc lộ 24 đi khu di tích lịch sử KonBrai và đi thôn 10 làng Kon Skôi</v>
          </cell>
          <cell r="C221">
            <v>1.1000000000000001</v>
          </cell>
          <cell r="D221">
            <v>1.1000000000000001</v>
          </cell>
          <cell r="E221">
            <v>0</v>
          </cell>
          <cell r="F221">
            <v>0</v>
          </cell>
          <cell r="G221">
            <v>0</v>
          </cell>
          <cell r="M221">
            <v>0</v>
          </cell>
          <cell r="U221">
            <v>0</v>
          </cell>
          <cell r="AD221">
            <v>0</v>
          </cell>
          <cell r="BG221">
            <v>0</v>
          </cell>
          <cell r="BK221" t="str">
            <v>2020-2030</v>
          </cell>
          <cell r="BL221" t="str">
            <v>Xã Đắk Ruồng</v>
          </cell>
          <cell r="BN221" t="str">
            <v>DGT</v>
          </cell>
          <cell r="BU221" t="str">
            <v>DGT</v>
          </cell>
          <cell r="BZ221">
            <v>1</v>
          </cell>
        </row>
        <row r="222">
          <cell r="B222" t="str">
            <v>Đường đi khu SX thôn 11 Xã Đăk Ruồng (Đoạn nối tiếp)</v>
          </cell>
          <cell r="C222">
            <v>1.2</v>
          </cell>
          <cell r="D222">
            <v>1.2</v>
          </cell>
          <cell r="E222">
            <v>0</v>
          </cell>
          <cell r="F222">
            <v>0</v>
          </cell>
          <cell r="G222">
            <v>0</v>
          </cell>
          <cell r="M222">
            <v>0</v>
          </cell>
          <cell r="U222">
            <v>0</v>
          </cell>
          <cell r="AD222">
            <v>0</v>
          </cell>
          <cell r="BG222">
            <v>0</v>
          </cell>
          <cell r="BK222" t="str">
            <v>2020-2030</v>
          </cell>
          <cell r="BL222" t="str">
            <v>Xã Đắk Ruồng</v>
          </cell>
          <cell r="BN222" t="str">
            <v>DGT</v>
          </cell>
          <cell r="BU222" t="str">
            <v>DGT</v>
          </cell>
          <cell r="BZ222">
            <v>1</v>
          </cell>
        </row>
        <row r="223">
          <cell r="B223" t="str">
            <v>Đường đi KSX thôn 10 Xã Đăk Ruồng (đoạn cuối làng đi khu sản xuất)</v>
          </cell>
          <cell r="C223">
            <v>2</v>
          </cell>
          <cell r="D223">
            <v>2</v>
          </cell>
          <cell r="E223">
            <v>0</v>
          </cell>
          <cell r="F223">
            <v>0</v>
          </cell>
          <cell r="G223">
            <v>0</v>
          </cell>
          <cell r="M223">
            <v>0</v>
          </cell>
          <cell r="U223">
            <v>0</v>
          </cell>
          <cell r="AD223">
            <v>0</v>
          </cell>
          <cell r="BG223">
            <v>0</v>
          </cell>
          <cell r="BK223" t="str">
            <v>2020-2030</v>
          </cell>
          <cell r="BL223" t="str">
            <v>Xã Đắk Ruồng</v>
          </cell>
          <cell r="BN223" t="str">
            <v>DGT</v>
          </cell>
          <cell r="BU223" t="str">
            <v>DGT</v>
          </cell>
          <cell r="BZ223">
            <v>1</v>
          </cell>
        </row>
        <row r="224">
          <cell r="B224" t="str">
            <v>Đường đi KSX sau huyện đội</v>
          </cell>
          <cell r="C224">
            <v>2.5</v>
          </cell>
          <cell r="D224">
            <v>2.5</v>
          </cell>
          <cell r="E224">
            <v>0</v>
          </cell>
          <cell r="F224">
            <v>0</v>
          </cell>
          <cell r="G224">
            <v>0</v>
          </cell>
          <cell r="M224">
            <v>0</v>
          </cell>
          <cell r="U224">
            <v>0</v>
          </cell>
          <cell r="AD224">
            <v>0</v>
          </cell>
          <cell r="BG224">
            <v>0</v>
          </cell>
          <cell r="BK224" t="str">
            <v>2020-2030</v>
          </cell>
          <cell r="BL224" t="str">
            <v>Xã Đắk Ruồng</v>
          </cell>
          <cell r="BN224" t="str">
            <v>DGT</v>
          </cell>
          <cell r="BP224" t="str">
            <v xml:space="preserve">Nghị quyết số 11/NQ-HĐND ngày 09/5/2023 của HĐND huyện về việc phân bổ chi tiết vốn đầu tư phát triển (đợt 2) </v>
          </cell>
          <cell r="BU224" t="str">
            <v>DGT</v>
          </cell>
          <cell r="BZ224">
            <v>1</v>
          </cell>
        </row>
        <row r="225">
          <cell r="B225" t="str">
            <v>Đường từ tỉnh lộ 677 đi vào khu dân cư ông A Nó (thôn 9)</v>
          </cell>
          <cell r="C225">
            <v>0.9</v>
          </cell>
          <cell r="D225">
            <v>0.9</v>
          </cell>
          <cell r="E225">
            <v>0</v>
          </cell>
          <cell r="F225">
            <v>0</v>
          </cell>
          <cell r="G225">
            <v>0</v>
          </cell>
          <cell r="M225">
            <v>0</v>
          </cell>
          <cell r="U225">
            <v>0</v>
          </cell>
          <cell r="AD225">
            <v>0</v>
          </cell>
          <cell r="BG225">
            <v>0</v>
          </cell>
          <cell r="BK225" t="str">
            <v>2020-2030</v>
          </cell>
          <cell r="BL225" t="str">
            <v>Xã Đắk Ruồng</v>
          </cell>
          <cell r="BN225" t="str">
            <v>DGT</v>
          </cell>
          <cell r="BP225" t="str">
            <v>Nghị quyết số 45/NQ-HĐND ngày 16/12/2021 HĐND huyện Kon Rẫy</v>
          </cell>
          <cell r="BU225" t="str">
            <v>DGT</v>
          </cell>
          <cell r="BV225">
            <v>2023.2023999999999</v>
          </cell>
          <cell r="BZ225">
            <v>1</v>
          </cell>
        </row>
        <row r="226">
          <cell r="B226" t="str">
            <v>Đường nội thôn Đăk Ơ Nglăng (đoạn từ nhà Y Phôih đến dốc cao su)</v>
          </cell>
          <cell r="C226">
            <v>0.6</v>
          </cell>
          <cell r="D226">
            <v>0.6</v>
          </cell>
          <cell r="E226">
            <v>0</v>
          </cell>
          <cell r="F226">
            <v>0</v>
          </cell>
          <cell r="G226">
            <v>0</v>
          </cell>
          <cell r="M226">
            <v>0</v>
          </cell>
          <cell r="U226">
            <v>0</v>
          </cell>
          <cell r="AD226">
            <v>0</v>
          </cell>
          <cell r="BG226">
            <v>0</v>
          </cell>
          <cell r="BK226" t="str">
            <v>2020-2030</v>
          </cell>
          <cell r="BL226" t="str">
            <v>Xã Đắk Tờ re</v>
          </cell>
          <cell r="BN226" t="str">
            <v>DGT</v>
          </cell>
          <cell r="BU226" t="str">
            <v>DGT</v>
          </cell>
          <cell r="BZ226">
            <v>1</v>
          </cell>
        </row>
        <row r="227">
          <cell r="B227" t="str">
            <v>Đường đi khu sản xuất thôn 3 (Đăk Móa)</v>
          </cell>
          <cell r="C227">
            <v>0.4</v>
          </cell>
          <cell r="D227">
            <v>0.4</v>
          </cell>
          <cell r="E227">
            <v>0</v>
          </cell>
          <cell r="F227">
            <v>0</v>
          </cell>
          <cell r="G227">
            <v>0</v>
          </cell>
          <cell r="M227">
            <v>0</v>
          </cell>
          <cell r="U227">
            <v>0</v>
          </cell>
          <cell r="AD227">
            <v>0</v>
          </cell>
          <cell r="BG227">
            <v>0</v>
          </cell>
          <cell r="BK227" t="str">
            <v>2020-2030</v>
          </cell>
          <cell r="BL227" t="str">
            <v>Xã Đắk Kôi</v>
          </cell>
          <cell r="BN227" t="str">
            <v>DGT</v>
          </cell>
          <cell r="BP227" t="str">
            <v xml:space="preserve">Nghị quyết số 11/NQ-HĐND ngày 09/5/2023 của HĐND huyện về việc phân bổ chi tiết vốn đầu tư phát triển (đợt 2) </v>
          </cell>
          <cell r="BU227" t="str">
            <v>DGT</v>
          </cell>
          <cell r="BZ227">
            <v>1</v>
          </cell>
        </row>
        <row r="228">
          <cell r="B228" t="str">
            <v>Nâng cấp tuyến liên xã từ thị trấn Đăk Rve đi xã Tân Lập, Đăk Ruồng (khu dân cư phía nam)</v>
          </cell>
          <cell r="C228">
            <v>0.57999999999999996</v>
          </cell>
          <cell r="E228">
            <v>0.57999999999999996</v>
          </cell>
          <cell r="F228">
            <v>0.38</v>
          </cell>
          <cell r="G228">
            <v>0</v>
          </cell>
          <cell r="K228">
            <v>0.03</v>
          </cell>
          <cell r="L228">
            <v>0.35</v>
          </cell>
          <cell r="M228">
            <v>0</v>
          </cell>
          <cell r="U228">
            <v>0.19999999999999998</v>
          </cell>
          <cell r="AD228">
            <v>0.08</v>
          </cell>
          <cell r="AQ228">
            <v>0.08</v>
          </cell>
          <cell r="AY228">
            <v>0.1</v>
          </cell>
          <cell r="BD228">
            <v>0.02</v>
          </cell>
          <cell r="BG228">
            <v>0</v>
          </cell>
          <cell r="BK228" t="str">
            <v>2020-2030</v>
          </cell>
          <cell r="BL228" t="str">
            <v>TT Đắk Rve</v>
          </cell>
          <cell r="BN228" t="str">
            <v>DGT</v>
          </cell>
          <cell r="BP228" t="str">
            <v>Nghị quyết số 55/NQ-HĐND ngày 19/12/2023 của HĐND huyện phe duyệt Kế hoạch thực hiện các Chương trình Mục tiêu quốc gia năm 2024 trên địa bàn huyện</v>
          </cell>
          <cell r="BU228" t="str">
            <v>HNK;CLN</v>
          </cell>
          <cell r="BZ228">
            <v>1</v>
          </cell>
        </row>
        <row r="229">
          <cell r="C229">
            <v>0.7</v>
          </cell>
          <cell r="E229">
            <v>0.7</v>
          </cell>
          <cell r="F229">
            <v>0.5</v>
          </cell>
          <cell r="G229">
            <v>0</v>
          </cell>
          <cell r="K229">
            <v>0.5</v>
          </cell>
          <cell r="L229">
            <v>0</v>
          </cell>
          <cell r="M229">
            <v>0</v>
          </cell>
          <cell r="U229">
            <v>0.2</v>
          </cell>
          <cell r="AD229">
            <v>0</v>
          </cell>
          <cell r="AX229">
            <v>0.2</v>
          </cell>
          <cell r="BG229">
            <v>0</v>
          </cell>
          <cell r="BK229" t="str">
            <v>2020-2030</v>
          </cell>
          <cell r="BL229" t="str">
            <v>Xã Tân Lập</v>
          </cell>
          <cell r="BN229" t="str">
            <v>DGT</v>
          </cell>
          <cell r="BU229" t="str">
            <v>HNK;CLN</v>
          </cell>
          <cell r="BZ229">
            <v>1</v>
          </cell>
        </row>
        <row r="230">
          <cell r="C230">
            <v>2.1</v>
          </cell>
          <cell r="E230">
            <v>2.1</v>
          </cell>
          <cell r="F230">
            <v>2</v>
          </cell>
          <cell r="G230">
            <v>0</v>
          </cell>
          <cell r="K230">
            <v>1</v>
          </cell>
          <cell r="L230">
            <v>0.5</v>
          </cell>
          <cell r="M230">
            <v>0.5</v>
          </cell>
          <cell r="P230">
            <v>0.5</v>
          </cell>
          <cell r="U230">
            <v>0.1</v>
          </cell>
          <cell r="AD230">
            <v>0</v>
          </cell>
          <cell r="AY230">
            <v>0.1</v>
          </cell>
          <cell r="BG230">
            <v>0</v>
          </cell>
          <cell r="BK230" t="str">
            <v>2020-2030</v>
          </cell>
          <cell r="BL230" t="str">
            <v>Xã Đắk Ruồng</v>
          </cell>
          <cell r="BN230" t="str">
            <v>DGT</v>
          </cell>
          <cell r="BU230" t="str">
            <v>HNK;CLN</v>
          </cell>
          <cell r="BZ230">
            <v>1</v>
          </cell>
        </row>
        <row r="231">
          <cell r="B231" t="str">
            <v>Công trình bổ sung mới thiếu CSPL</v>
          </cell>
          <cell r="C231">
            <v>0</v>
          </cell>
          <cell r="E231">
            <v>0</v>
          </cell>
          <cell r="F231">
            <v>0</v>
          </cell>
          <cell r="G231">
            <v>0</v>
          </cell>
          <cell r="M231">
            <v>0</v>
          </cell>
          <cell r="U231">
            <v>0</v>
          </cell>
          <cell r="AD231">
            <v>0</v>
          </cell>
          <cell r="BG231">
            <v>0</v>
          </cell>
          <cell r="BK231" t="str">
            <v>2020-2030</v>
          </cell>
        </row>
        <row r="232">
          <cell r="B232" t="str">
            <v>Làm mới đường vào nghĩa địa của thôn</v>
          </cell>
          <cell r="C232">
            <v>0.82000000000000006</v>
          </cell>
          <cell r="D232">
            <v>0.02</v>
          </cell>
          <cell r="E232">
            <v>0.8</v>
          </cell>
          <cell r="F232">
            <v>0.8</v>
          </cell>
          <cell r="G232">
            <v>0</v>
          </cell>
          <cell r="K232">
            <v>0.5</v>
          </cell>
          <cell r="L232">
            <v>0.3</v>
          </cell>
          <cell r="BK232" t="str">
            <v>2020-2030</v>
          </cell>
          <cell r="BL232" t="str">
            <v>Xã Đắk Ruồng</v>
          </cell>
          <cell r="BN232" t="str">
            <v>DGT</v>
          </cell>
          <cell r="BZ232">
            <v>1</v>
          </cell>
        </row>
        <row r="233">
          <cell r="B233" t="str">
            <v>Làm mới đường đi khu sản xuất Đăk Năng (từ rẫy ông A Hyak đến rẫy ông A Phương)</v>
          </cell>
          <cell r="C233">
            <v>0.82000000000000006</v>
          </cell>
          <cell r="D233">
            <v>0.02</v>
          </cell>
          <cell r="E233">
            <v>0.8</v>
          </cell>
          <cell r="F233">
            <v>0.8</v>
          </cell>
          <cell r="G233">
            <v>0</v>
          </cell>
          <cell r="K233">
            <v>0.5</v>
          </cell>
          <cell r="L233">
            <v>0.3</v>
          </cell>
          <cell r="BK233" t="str">
            <v>2020-2030</v>
          </cell>
          <cell r="BL233" t="str">
            <v>Xã Đắk Ruồng</v>
          </cell>
          <cell r="BN233" t="str">
            <v>DGT</v>
          </cell>
          <cell r="BZ233">
            <v>1</v>
          </cell>
        </row>
        <row r="234">
          <cell r="B234" t="str">
            <v xml:space="preserve">Làm mới đường nội thôn đoạn cuối tuyến hướng nhà ông U Chin và đoạn đầu tuyến từ nhà ông Giáp </v>
          </cell>
          <cell r="C234">
            <v>0.82000000000000006</v>
          </cell>
          <cell r="D234">
            <v>0.02</v>
          </cell>
          <cell r="E234">
            <v>0.8</v>
          </cell>
          <cell r="F234">
            <v>0.8</v>
          </cell>
          <cell r="G234">
            <v>0</v>
          </cell>
          <cell r="K234">
            <v>0.5</v>
          </cell>
          <cell r="L234">
            <v>0.3</v>
          </cell>
          <cell r="BK234" t="str">
            <v>2020-2030</v>
          </cell>
          <cell r="BL234" t="str">
            <v>Xã Đắk Ruồng</v>
          </cell>
          <cell r="BN234" t="str">
            <v>DGT</v>
          </cell>
          <cell r="BZ234">
            <v>1</v>
          </cell>
        </row>
        <row r="235">
          <cell r="B235" t="str">
            <v>Làm mới đường đi khu sản xuất (từ rẫy ông Ngân Văn May đến rẫy bà Y Giải)</v>
          </cell>
          <cell r="C235">
            <v>0.82000000000000006</v>
          </cell>
          <cell r="D235">
            <v>0.02</v>
          </cell>
          <cell r="E235">
            <v>0.8</v>
          </cell>
          <cell r="F235">
            <v>0.8</v>
          </cell>
          <cell r="G235">
            <v>0</v>
          </cell>
          <cell r="K235">
            <v>0.5</v>
          </cell>
          <cell r="L235">
            <v>0.3</v>
          </cell>
          <cell r="BK235" t="str">
            <v>2020-2030</v>
          </cell>
          <cell r="BL235" t="str">
            <v>Xã Đắk Ruồng</v>
          </cell>
          <cell r="BN235" t="str">
            <v>DGT</v>
          </cell>
          <cell r="BZ235">
            <v>1</v>
          </cell>
        </row>
        <row r="236">
          <cell r="B236" t="str">
            <v>Làm mới đường đi khu sản xuất (cạnh nhà ông Thao đến vườn nhà ông Hiếu)</v>
          </cell>
          <cell r="C236">
            <v>0.82000000000000006</v>
          </cell>
          <cell r="D236">
            <v>0.02</v>
          </cell>
          <cell r="E236">
            <v>0.8</v>
          </cell>
          <cell r="F236">
            <v>0.8</v>
          </cell>
          <cell r="G236">
            <v>0</v>
          </cell>
          <cell r="K236">
            <v>0.5</v>
          </cell>
          <cell r="L236">
            <v>0.3</v>
          </cell>
          <cell r="BK236" t="str">
            <v>2020-2030</v>
          </cell>
          <cell r="BL236" t="str">
            <v>Xã Đắk Ruồng</v>
          </cell>
          <cell r="BN236" t="str">
            <v>DGT</v>
          </cell>
          <cell r="BZ236">
            <v>1</v>
          </cell>
        </row>
        <row r="237">
          <cell r="B237" t="str">
            <v>Làm mới đường đi khu sản xuất Đăk Ơ Pien (từ rẫy ông A Phi đến rẫy ông A Cao)</v>
          </cell>
          <cell r="C237">
            <v>0.82000000000000006</v>
          </cell>
          <cell r="D237">
            <v>0.02</v>
          </cell>
          <cell r="E237">
            <v>0.8</v>
          </cell>
          <cell r="F237">
            <v>0.8</v>
          </cell>
          <cell r="G237">
            <v>0</v>
          </cell>
          <cell r="K237">
            <v>0.5</v>
          </cell>
          <cell r="L237">
            <v>0.3</v>
          </cell>
          <cell r="BK237" t="str">
            <v>2020-2030</v>
          </cell>
          <cell r="BL237" t="str">
            <v>Xã Đắk Ruồng</v>
          </cell>
          <cell r="BN237" t="str">
            <v>DGT</v>
          </cell>
          <cell r="BZ237">
            <v>1</v>
          </cell>
        </row>
        <row r="238">
          <cell r="B238" t="str">
            <v>Làm mới đường đi khi sản xuất (từ rẫy ông A Nghỉ đến rẫy ông A Hoàng)</v>
          </cell>
          <cell r="C238">
            <v>0.82000000000000006</v>
          </cell>
          <cell r="D238">
            <v>0.02</v>
          </cell>
          <cell r="E238">
            <v>0.8</v>
          </cell>
          <cell r="F238">
            <v>0.8</v>
          </cell>
          <cell r="G238">
            <v>0</v>
          </cell>
          <cell r="K238">
            <v>0.5</v>
          </cell>
          <cell r="L238">
            <v>0.3</v>
          </cell>
          <cell r="BK238" t="str">
            <v>2020-2030</v>
          </cell>
          <cell r="BL238" t="str">
            <v>Xã Đắk Ruồng</v>
          </cell>
          <cell r="BN238" t="str">
            <v>DGT</v>
          </cell>
          <cell r="BZ238">
            <v>1</v>
          </cell>
        </row>
        <row r="239">
          <cell r="B239" t="str">
            <v>Làm mới đường đi khu sản xuất (từ làng Kon Srệt đến suối Đăk Năng)</v>
          </cell>
          <cell r="C239">
            <v>0.82000000000000006</v>
          </cell>
          <cell r="D239">
            <v>0.02</v>
          </cell>
          <cell r="E239">
            <v>0.8</v>
          </cell>
          <cell r="F239">
            <v>0.8</v>
          </cell>
          <cell r="G239">
            <v>0</v>
          </cell>
          <cell r="K239">
            <v>0.5</v>
          </cell>
          <cell r="L239">
            <v>0.3</v>
          </cell>
          <cell r="BK239" t="str">
            <v>2020-2030</v>
          </cell>
          <cell r="BL239" t="str">
            <v>Xã Đắk Ruồng</v>
          </cell>
          <cell r="BN239" t="str">
            <v>DGT</v>
          </cell>
          <cell r="BZ239">
            <v>1</v>
          </cell>
        </row>
        <row r="240">
          <cell r="B240" t="str">
            <v>Làm mới đường đi khu sản xuất (từ rẫy ông A Thíu đến rẫy ông A Đan)</v>
          </cell>
          <cell r="C240">
            <v>0.82000000000000006</v>
          </cell>
          <cell r="D240">
            <v>0.02</v>
          </cell>
          <cell r="E240">
            <v>0.8</v>
          </cell>
          <cell r="F240">
            <v>0.8</v>
          </cell>
          <cell r="G240">
            <v>0</v>
          </cell>
          <cell r="K240">
            <v>0.5</v>
          </cell>
          <cell r="L240">
            <v>0.3</v>
          </cell>
          <cell r="BK240" t="str">
            <v>2020-2030</v>
          </cell>
          <cell r="BL240" t="str">
            <v>Xã Đắk Ruồng</v>
          </cell>
          <cell r="BN240" t="str">
            <v>DGT</v>
          </cell>
          <cell r="BZ240">
            <v>1</v>
          </cell>
        </row>
        <row r="241">
          <cell r="B241" t="str">
            <v>Làm mới đường đi khu sản xuất (từ thôn đến rừng của công ty Duy Tân)</v>
          </cell>
          <cell r="C241">
            <v>0.82000000000000006</v>
          </cell>
          <cell r="D241">
            <v>0.02</v>
          </cell>
          <cell r="E241">
            <v>0.8</v>
          </cell>
          <cell r="F241">
            <v>0.8</v>
          </cell>
          <cell r="G241">
            <v>0</v>
          </cell>
          <cell r="K241">
            <v>0.5</v>
          </cell>
          <cell r="L241">
            <v>0.3</v>
          </cell>
          <cell r="BK241" t="str">
            <v>2020-2030</v>
          </cell>
          <cell r="BL241" t="str">
            <v>Xã Đắk Ruồng</v>
          </cell>
          <cell r="BN241" t="str">
            <v>DGT</v>
          </cell>
          <cell r="BZ241">
            <v>1</v>
          </cell>
        </row>
        <row r="242">
          <cell r="B242" t="str">
            <v>Đường đi khu sản xuất trước nhà ôn Tươi</v>
          </cell>
          <cell r="C242">
            <v>0.82000000000000006</v>
          </cell>
          <cell r="D242">
            <v>0.02</v>
          </cell>
          <cell r="E242">
            <v>0.8</v>
          </cell>
          <cell r="F242">
            <v>0.8</v>
          </cell>
          <cell r="G242">
            <v>0</v>
          </cell>
          <cell r="K242">
            <v>0.5</v>
          </cell>
          <cell r="L242">
            <v>0.3</v>
          </cell>
          <cell r="BK242" t="str">
            <v>2020-2030</v>
          </cell>
          <cell r="BL242" t="str">
            <v>Xã Đắk Ruồng</v>
          </cell>
          <cell r="BN242" t="str">
            <v>DGT</v>
          </cell>
          <cell r="BZ242">
            <v>1</v>
          </cell>
        </row>
        <row r="243">
          <cell r="B243" t="str">
            <v>Làm mới đường 120 (từ rẫy ông Huỳnh Tấn Thịnh đến rẫy ông Hồ Đình Khánh</v>
          </cell>
          <cell r="C243">
            <v>0.82000000000000006</v>
          </cell>
          <cell r="D243">
            <v>0.02</v>
          </cell>
          <cell r="E243">
            <v>0.8</v>
          </cell>
          <cell r="F243">
            <v>0.8</v>
          </cell>
          <cell r="G243">
            <v>0</v>
          </cell>
          <cell r="K243">
            <v>0.5</v>
          </cell>
          <cell r="L243">
            <v>0.3</v>
          </cell>
          <cell r="BK243" t="str">
            <v>2020-2030</v>
          </cell>
          <cell r="BL243" t="str">
            <v>Xã Đắk Ruồng</v>
          </cell>
          <cell r="BN243" t="str">
            <v>DGT</v>
          </cell>
          <cell r="BZ243">
            <v>1</v>
          </cell>
        </row>
        <row r="244">
          <cell r="B244" t="str">
            <v>Làm mới đường đi khu sản xuất đọan nối tếp vào cuối đường (hướng trại heo nhà ông Phương)</v>
          </cell>
          <cell r="C244">
            <v>0.82000000000000006</v>
          </cell>
          <cell r="D244">
            <v>0.02</v>
          </cell>
          <cell r="E244">
            <v>0.8</v>
          </cell>
          <cell r="F244">
            <v>0.8</v>
          </cell>
          <cell r="G244">
            <v>0</v>
          </cell>
          <cell r="K244">
            <v>0.5</v>
          </cell>
          <cell r="L244">
            <v>0.3</v>
          </cell>
          <cell r="BK244" t="str">
            <v>2020-2030</v>
          </cell>
          <cell r="BL244" t="str">
            <v>Xã Đắk Ruồng</v>
          </cell>
          <cell r="BN244" t="str">
            <v>DGT</v>
          </cell>
          <cell r="BZ244">
            <v>1</v>
          </cell>
        </row>
        <row r="245">
          <cell r="B245" t="str">
            <v>Làm mới đường đi khu sản xuất đọan nối tếp vào cuối đường (hướng trại heo nhà bà Tuyến)</v>
          </cell>
          <cell r="C245">
            <v>0.82000000000000006</v>
          </cell>
          <cell r="D245">
            <v>0.02</v>
          </cell>
          <cell r="E245">
            <v>0.8</v>
          </cell>
          <cell r="F245">
            <v>0.8</v>
          </cell>
          <cell r="G245">
            <v>0</v>
          </cell>
          <cell r="K245">
            <v>0.5</v>
          </cell>
          <cell r="L245">
            <v>0.3</v>
          </cell>
          <cell r="BK245" t="str">
            <v>2020-2030</v>
          </cell>
          <cell r="BL245" t="str">
            <v>Xã Đắk Ruồng</v>
          </cell>
          <cell r="BN245" t="str">
            <v>DGT</v>
          </cell>
          <cell r="BZ245">
            <v>1</v>
          </cell>
        </row>
        <row r="246">
          <cell r="B246" t="str">
            <v xml:space="preserve">Làm mới đường vào khu sản xuất Nước năng (từ đầu đường vào TH đến rẫy ông A Hoài) </v>
          </cell>
          <cell r="C246">
            <v>0.82000000000000006</v>
          </cell>
          <cell r="D246">
            <v>0.02</v>
          </cell>
          <cell r="E246">
            <v>0.8</v>
          </cell>
          <cell r="F246">
            <v>0.8</v>
          </cell>
          <cell r="G246">
            <v>0</v>
          </cell>
          <cell r="K246">
            <v>0.5</v>
          </cell>
          <cell r="L246">
            <v>0.3</v>
          </cell>
          <cell r="BK246" t="str">
            <v>2020-2030</v>
          </cell>
          <cell r="BL246" t="str">
            <v>Xã Đắk Ruồng</v>
          </cell>
          <cell r="BN246" t="str">
            <v>DGT</v>
          </cell>
          <cell r="BZ246">
            <v>1</v>
          </cell>
        </row>
        <row r="247">
          <cell r="B247" t="str">
            <v>Đường đi vào khu nghĩa địa thôn 14 xã Đăk Ruồng</v>
          </cell>
          <cell r="C247">
            <v>0.82000000000000006</v>
          </cell>
          <cell r="D247">
            <v>0.02</v>
          </cell>
          <cell r="E247">
            <v>0.8</v>
          </cell>
          <cell r="F247">
            <v>0.8</v>
          </cell>
          <cell r="G247">
            <v>0</v>
          </cell>
          <cell r="K247">
            <v>0.5</v>
          </cell>
          <cell r="L247">
            <v>0.3</v>
          </cell>
          <cell r="BK247" t="str">
            <v>2020-2030</v>
          </cell>
          <cell r="BL247" t="str">
            <v>Xã Đắk Ruồng</v>
          </cell>
          <cell r="BN247" t="str">
            <v>DGT</v>
          </cell>
          <cell r="BZ247">
            <v>1</v>
          </cell>
        </row>
        <row r="248">
          <cell r="B248" t="str">
            <v>Làm mới đường đi khu sản xuất Đăk KLoch (từ rẫy ông A Dôih đến rẫy bà Y Vên)</v>
          </cell>
          <cell r="C248">
            <v>0.82000000000000006</v>
          </cell>
          <cell r="D248">
            <v>0.02</v>
          </cell>
          <cell r="E248">
            <v>0.8</v>
          </cell>
          <cell r="F248">
            <v>0.8</v>
          </cell>
          <cell r="G248">
            <v>0</v>
          </cell>
          <cell r="K248">
            <v>0.5</v>
          </cell>
          <cell r="L248">
            <v>0.3</v>
          </cell>
          <cell r="BK248" t="str">
            <v>2020-2030</v>
          </cell>
          <cell r="BL248" t="str">
            <v>Xã Đắk Ruồng</v>
          </cell>
          <cell r="BN248" t="str">
            <v>DGT</v>
          </cell>
          <cell r="BZ248">
            <v>1</v>
          </cell>
        </row>
        <row r="249">
          <cell r="B249" t="str">
            <v>Làm mới đường đi khi sản xuất (từ rẫy ông Lê Song Hùng đến rẫy ông Bùi Văn Duyên)</v>
          </cell>
          <cell r="C249">
            <v>0.82000000000000006</v>
          </cell>
          <cell r="D249">
            <v>0.02</v>
          </cell>
          <cell r="E249">
            <v>0.8</v>
          </cell>
          <cell r="F249">
            <v>0.8</v>
          </cell>
          <cell r="G249">
            <v>0</v>
          </cell>
          <cell r="K249">
            <v>0.5</v>
          </cell>
          <cell r="L249">
            <v>0.3</v>
          </cell>
          <cell r="BK249" t="str">
            <v>2020-2030</v>
          </cell>
          <cell r="BL249" t="str">
            <v>Xã Đắk Ruồng</v>
          </cell>
          <cell r="BN249" t="str">
            <v>DGT</v>
          </cell>
          <cell r="BZ249">
            <v>1</v>
          </cell>
        </row>
        <row r="250">
          <cell r="B250" t="str">
            <v>Làm mới đường đi khu sản xuất làng Kon Tủh (từ rẫy ông Thanh đến rẫy bà Y Ben)</v>
          </cell>
          <cell r="C250">
            <v>0.82000000000000006</v>
          </cell>
          <cell r="D250">
            <v>0.02</v>
          </cell>
          <cell r="E250">
            <v>0.8</v>
          </cell>
          <cell r="F250">
            <v>0.8</v>
          </cell>
          <cell r="G250">
            <v>0</v>
          </cell>
          <cell r="K250">
            <v>0.5</v>
          </cell>
          <cell r="L250">
            <v>0.3</v>
          </cell>
          <cell r="BK250" t="str">
            <v>2020-2030</v>
          </cell>
          <cell r="BL250" t="str">
            <v>Xã Đắk Ruồng</v>
          </cell>
          <cell r="BN250" t="str">
            <v>DGT</v>
          </cell>
          <cell r="BZ250">
            <v>1</v>
          </cell>
        </row>
        <row r="251">
          <cell r="B251" t="str">
            <v>Làm mới đường đi khu sản xuất Đăk Năng (từ rẫy ông A Cường đến rẫy ông A Khoa)</v>
          </cell>
          <cell r="C251">
            <v>0.82000000000000006</v>
          </cell>
          <cell r="D251">
            <v>0.02</v>
          </cell>
          <cell r="E251">
            <v>0.8</v>
          </cell>
          <cell r="F251">
            <v>0.8</v>
          </cell>
          <cell r="G251">
            <v>0</v>
          </cell>
          <cell r="K251">
            <v>0.5</v>
          </cell>
          <cell r="L251">
            <v>0.3</v>
          </cell>
          <cell r="BK251" t="str">
            <v>2020-2030</v>
          </cell>
          <cell r="BL251" t="str">
            <v>Xã Đắk Ruồng</v>
          </cell>
          <cell r="BN251" t="str">
            <v>DGT</v>
          </cell>
          <cell r="BZ251">
            <v>1</v>
          </cell>
        </row>
        <row r="252">
          <cell r="B252" t="str">
            <v xml:space="preserve"> Đất thuỷ lợi</v>
          </cell>
          <cell r="C252">
            <v>165.32000000000008</v>
          </cell>
          <cell r="D252">
            <v>0.02</v>
          </cell>
          <cell r="E252">
            <v>165.30000000000007</v>
          </cell>
          <cell r="F252">
            <v>80.529999999999987</v>
          </cell>
          <cell r="G252">
            <v>1.33</v>
          </cell>
          <cell r="H252">
            <v>1.06</v>
          </cell>
          <cell r="I252">
            <v>0.27</v>
          </cell>
          <cell r="J252">
            <v>0</v>
          </cell>
          <cell r="K252">
            <v>50.639999999999986</v>
          </cell>
          <cell r="L252">
            <v>28.560000000000002</v>
          </cell>
          <cell r="M252">
            <v>0</v>
          </cell>
          <cell r="N252">
            <v>0</v>
          </cell>
          <cell r="O252">
            <v>0</v>
          </cell>
          <cell r="P252">
            <v>0</v>
          </cell>
          <cell r="Q252">
            <v>0</v>
          </cell>
          <cell r="R252">
            <v>0</v>
          </cell>
          <cell r="S252">
            <v>0</v>
          </cell>
          <cell r="T252">
            <v>0</v>
          </cell>
          <cell r="U252">
            <v>65.48</v>
          </cell>
          <cell r="V252">
            <v>0</v>
          </cell>
          <cell r="W252">
            <v>0</v>
          </cell>
          <cell r="X252">
            <v>0</v>
          </cell>
          <cell r="Y252">
            <v>0</v>
          </cell>
          <cell r="Z252">
            <v>0</v>
          </cell>
          <cell r="AA252">
            <v>0</v>
          </cell>
          <cell r="AB252">
            <v>0</v>
          </cell>
          <cell r="AC252">
            <v>0</v>
          </cell>
          <cell r="AD252">
            <v>0.55000000000000004</v>
          </cell>
          <cell r="AE252">
            <v>0.55000000000000004</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cell r="AU252">
            <v>0</v>
          </cell>
          <cell r="AV252">
            <v>0</v>
          </cell>
          <cell r="AW252">
            <v>0</v>
          </cell>
          <cell r="AX252">
            <v>7.0000000000000007E-2</v>
          </cell>
          <cell r="AY252">
            <v>0</v>
          </cell>
          <cell r="AZ252">
            <v>0</v>
          </cell>
          <cell r="BA252">
            <v>0</v>
          </cell>
          <cell r="BB252">
            <v>0</v>
          </cell>
          <cell r="BC252">
            <v>0</v>
          </cell>
          <cell r="BD252">
            <v>64.86</v>
          </cell>
          <cell r="BE252">
            <v>0</v>
          </cell>
          <cell r="BF252">
            <v>0</v>
          </cell>
          <cell r="BG252">
            <v>0</v>
          </cell>
          <cell r="BH252">
            <v>0</v>
          </cell>
          <cell r="BI252">
            <v>0</v>
          </cell>
          <cell r="BJ252">
            <v>0</v>
          </cell>
        </row>
        <row r="253">
          <cell r="B253" t="str">
            <v>Công trình điều chỉnh chuyển tiếp</v>
          </cell>
          <cell r="C253">
            <v>0</v>
          </cell>
          <cell r="E253">
            <v>0</v>
          </cell>
          <cell r="F253">
            <v>0</v>
          </cell>
          <cell r="G253">
            <v>0</v>
          </cell>
          <cell r="M253">
            <v>0</v>
          </cell>
          <cell r="U253">
            <v>0</v>
          </cell>
          <cell r="AD253">
            <v>0</v>
          </cell>
          <cell r="BG253">
            <v>0</v>
          </cell>
        </row>
        <row r="254">
          <cell r="B254" t="str">
            <v>Hồ chứa nước Đăk Pô Kei (hạng mục: tuyến kênh)</v>
          </cell>
          <cell r="C254">
            <v>10.5</v>
          </cell>
          <cell r="D254">
            <v>0.02</v>
          </cell>
          <cell r="E254">
            <v>10.48</v>
          </cell>
          <cell r="F254">
            <v>9.5299999999999994</v>
          </cell>
          <cell r="G254">
            <v>0.27</v>
          </cell>
          <cell r="I254">
            <v>0.27</v>
          </cell>
          <cell r="K254">
            <v>6.76</v>
          </cell>
          <cell r="L254">
            <v>2.5</v>
          </cell>
          <cell r="M254">
            <v>0</v>
          </cell>
          <cell r="U254">
            <v>0.95000000000000018</v>
          </cell>
          <cell r="AD254">
            <v>0.55000000000000004</v>
          </cell>
          <cell r="AE254">
            <v>0.55000000000000004</v>
          </cell>
          <cell r="AX254">
            <v>7.0000000000000007E-2</v>
          </cell>
          <cell r="BD254">
            <v>0.33</v>
          </cell>
          <cell r="BG254">
            <v>0</v>
          </cell>
          <cell r="BK254" t="str">
            <v>2020-2030</v>
          </cell>
          <cell r="BL254" t="str">
            <v>Xã Đắk Ruồng</v>
          </cell>
          <cell r="BN254" t="str">
            <v>DTL</v>
          </cell>
          <cell r="BP254" t="str">
            <v>Quyết định số 135/QĐ-UBND ngày 22/3/2022 của UBND tỉnh phê duyệt quy hoạch sử dụng đất thời kỳ 2021-2030 huyện Kon Rẫy</v>
          </cell>
          <cell r="BU254" t="str">
            <v>LUA, HNK, CLN, DGT, ONT, SON</v>
          </cell>
          <cell r="BV254">
            <v>2024</v>
          </cell>
          <cell r="BW254" t="str">
            <v>Đôỉ mã loại đất từ DTL sang MNC; Điều chỉnh tên, diện tích, địa điểm thực hiện</v>
          </cell>
          <cell r="BX254" t="str">
            <v>Hồ chứa nước Đăk Pô Kei 85,77 ha tại Xã Đăk Ruồng, Xã Đăk Tơ Lung, Xã Đăk Tờ Re</v>
          </cell>
          <cell r="BZ254">
            <v>1</v>
          </cell>
        </row>
        <row r="255">
          <cell r="C255">
            <v>21.3</v>
          </cell>
          <cell r="E255">
            <v>21.3</v>
          </cell>
          <cell r="F255">
            <v>1.98</v>
          </cell>
          <cell r="G255">
            <v>0</v>
          </cell>
          <cell r="K255">
            <v>1.78</v>
          </cell>
          <cell r="L255">
            <v>0.2</v>
          </cell>
          <cell r="M255">
            <v>0</v>
          </cell>
          <cell r="U255">
            <v>0.03</v>
          </cell>
          <cell r="AD255">
            <v>0</v>
          </cell>
          <cell r="BD255">
            <v>0.03</v>
          </cell>
          <cell r="BG255">
            <v>0</v>
          </cell>
          <cell r="BK255" t="str">
            <v>2020-2030</v>
          </cell>
          <cell r="BL255" t="str">
            <v>Xã Đắk Tờ re</v>
          </cell>
          <cell r="BN255" t="str">
            <v>DTL</v>
          </cell>
          <cell r="BU255" t="str">
            <v>LUA, HNK, CLN, DGT, ONT, SON</v>
          </cell>
          <cell r="BV255">
            <v>2024</v>
          </cell>
          <cell r="BZ255">
            <v>1</v>
          </cell>
        </row>
        <row r="256">
          <cell r="B256" t="str">
            <v>Thủy lợi nước Côn</v>
          </cell>
          <cell r="C256">
            <v>3</v>
          </cell>
          <cell r="E256">
            <v>3</v>
          </cell>
          <cell r="F256">
            <v>0</v>
          </cell>
          <cell r="G256">
            <v>0</v>
          </cell>
          <cell r="M256">
            <v>0</v>
          </cell>
          <cell r="U256">
            <v>3</v>
          </cell>
          <cell r="AD256">
            <v>0</v>
          </cell>
          <cell r="BD256">
            <v>3</v>
          </cell>
          <cell r="BG256">
            <v>0</v>
          </cell>
          <cell r="BK256" t="str">
            <v>2020-2030</v>
          </cell>
          <cell r="BL256" t="str">
            <v>Xã Đắk Kôi</v>
          </cell>
          <cell r="BN256" t="str">
            <v>DTL</v>
          </cell>
          <cell r="BU256" t="str">
            <v>SON</v>
          </cell>
          <cell r="BZ256">
            <v>1</v>
          </cell>
        </row>
        <row r="257">
          <cell r="B257" t="str">
            <v>Thủy lợi Đập Nước Chuông</v>
          </cell>
          <cell r="C257">
            <v>1.46</v>
          </cell>
          <cell r="E257">
            <v>1.46</v>
          </cell>
          <cell r="F257">
            <v>0.76</v>
          </cell>
          <cell r="G257">
            <v>0</v>
          </cell>
          <cell r="K257">
            <v>0.46</v>
          </cell>
          <cell r="L257">
            <v>0.3</v>
          </cell>
          <cell r="M257">
            <v>0</v>
          </cell>
          <cell r="U257">
            <v>0.7</v>
          </cell>
          <cell r="AD257">
            <v>0</v>
          </cell>
          <cell r="BD257">
            <v>0.7</v>
          </cell>
          <cell r="BG257">
            <v>0</v>
          </cell>
          <cell r="BK257" t="str">
            <v>2020-2030</v>
          </cell>
          <cell r="BL257" t="str">
            <v>Xã Đắk Kôi</v>
          </cell>
          <cell r="BN257" t="str">
            <v>DTL</v>
          </cell>
          <cell r="BU257" t="str">
            <v>HNK, CLN, SON</v>
          </cell>
          <cell r="BZ257">
            <v>1</v>
          </cell>
        </row>
        <row r="258">
          <cell r="B258" t="str">
            <v>Thủy lợi Đăp Nước Nâng</v>
          </cell>
          <cell r="C258">
            <v>2.2000000000000002</v>
          </cell>
          <cell r="E258">
            <v>2.2000000000000002</v>
          </cell>
          <cell r="F258">
            <v>1.4</v>
          </cell>
          <cell r="G258">
            <v>0</v>
          </cell>
          <cell r="K258">
            <v>0.8</v>
          </cell>
          <cell r="L258">
            <v>0.6</v>
          </cell>
          <cell r="M258">
            <v>0</v>
          </cell>
          <cell r="U258">
            <v>0.8</v>
          </cell>
          <cell r="AD258">
            <v>0</v>
          </cell>
          <cell r="BD258">
            <v>0.8</v>
          </cell>
          <cell r="BG258">
            <v>0</v>
          </cell>
          <cell r="BK258" t="str">
            <v>2020-2030</v>
          </cell>
          <cell r="BL258" t="str">
            <v>Xã Đắk Kôi</v>
          </cell>
          <cell r="BN258" t="str">
            <v>DTL</v>
          </cell>
          <cell r="BU258" t="str">
            <v>HNK, CLN, SON</v>
          </cell>
          <cell r="BZ258">
            <v>1</v>
          </cell>
        </row>
        <row r="259">
          <cell r="B259" t="str">
            <v>Thủy Lợi Đặp Đăk Bla</v>
          </cell>
          <cell r="C259">
            <v>1.85</v>
          </cell>
          <cell r="E259">
            <v>1.85</v>
          </cell>
          <cell r="F259">
            <v>0.85000000000000009</v>
          </cell>
          <cell r="G259">
            <v>0</v>
          </cell>
          <cell r="K259">
            <v>0.3</v>
          </cell>
          <cell r="L259">
            <v>0.55000000000000004</v>
          </cell>
          <cell r="M259">
            <v>0</v>
          </cell>
          <cell r="U259">
            <v>1</v>
          </cell>
          <cell r="AD259">
            <v>0</v>
          </cell>
          <cell r="BD259">
            <v>1</v>
          </cell>
          <cell r="BG259">
            <v>0</v>
          </cell>
          <cell r="BK259" t="str">
            <v>2020-2030</v>
          </cell>
          <cell r="BL259" t="str">
            <v>Xã Đắk Pne</v>
          </cell>
          <cell r="BN259" t="str">
            <v>DTL</v>
          </cell>
          <cell r="BP259" t="str">
            <v>Quyết định số 135/QĐ-UBND ngày 22/3/2022 của UBND tỉnh phê duyệt quy hoạch sử dụng đất thời kỳ 2021-2030 huyện Kon Rẫy</v>
          </cell>
          <cell r="BU259" t="str">
            <v>HNK, CLN, SON</v>
          </cell>
          <cell r="BZ259">
            <v>1</v>
          </cell>
        </row>
        <row r="260">
          <cell r="B260" t="str">
            <v>Công trình thủy lợi xã Đăk Tơ Lung</v>
          </cell>
          <cell r="C260">
            <v>4.28</v>
          </cell>
          <cell r="E260">
            <v>4.28</v>
          </cell>
          <cell r="F260">
            <v>2.5</v>
          </cell>
          <cell r="G260">
            <v>0.5</v>
          </cell>
          <cell r="H260">
            <v>0.5</v>
          </cell>
          <cell r="K260">
            <v>1</v>
          </cell>
          <cell r="L260">
            <v>1</v>
          </cell>
          <cell r="M260">
            <v>0</v>
          </cell>
          <cell r="U260">
            <v>1.78</v>
          </cell>
          <cell r="AD260">
            <v>0</v>
          </cell>
          <cell r="BD260">
            <v>1.78</v>
          </cell>
          <cell r="BG260">
            <v>0</v>
          </cell>
          <cell r="BK260" t="str">
            <v>2020-2030</v>
          </cell>
          <cell r="BL260" t="str">
            <v>Xã Đắk Tơ Lung</v>
          </cell>
          <cell r="BN260" t="str">
            <v>DTL</v>
          </cell>
          <cell r="BP260" t="str">
            <v>Quyết định số 135/QĐ-UBND ngày 22/3/2022 của UBND tỉnh phê duyệt quy hoạch sử dụng đất thời kỳ 2021-2030 huyện Kon Rẫy</v>
          </cell>
          <cell r="BU260" t="str">
            <v>LUA, HNK, CLN, SON</v>
          </cell>
          <cell r="BZ260">
            <v>1</v>
          </cell>
        </row>
        <row r="261">
          <cell r="B261" t="str">
            <v>Thủy lợi Đăk Toa, huyện Kon Rẫy (Giai đoạn II)</v>
          </cell>
          <cell r="C261">
            <v>7.2</v>
          </cell>
          <cell r="E261">
            <v>7.2</v>
          </cell>
          <cell r="F261">
            <v>0</v>
          </cell>
          <cell r="G261">
            <v>0</v>
          </cell>
          <cell r="M261">
            <v>0</v>
          </cell>
          <cell r="U261">
            <v>7.2</v>
          </cell>
          <cell r="AD261">
            <v>0</v>
          </cell>
          <cell r="BD261">
            <v>7.2</v>
          </cell>
          <cell r="BG261">
            <v>0</v>
          </cell>
          <cell r="BK261" t="str">
            <v>2020-2030</v>
          </cell>
          <cell r="BL261" t="str">
            <v>Xã Đắk Tơ Lung</v>
          </cell>
          <cell r="BN261" t="str">
            <v>DTL</v>
          </cell>
          <cell r="BU261" t="str">
            <v>SON</v>
          </cell>
          <cell r="BZ261">
            <v>1</v>
          </cell>
        </row>
        <row r="262">
          <cell r="B262" t="str">
            <v>Hiện đại hóa thủy lợi trên địa bàn huyện Kon Rẫy (thuộc dự án hiện đại hóa thủy lợi thích ứng biến đổi khí hậu; Thôn 1)</v>
          </cell>
          <cell r="C262">
            <v>3.5</v>
          </cell>
          <cell r="E262">
            <v>3.5</v>
          </cell>
          <cell r="F262">
            <v>3.5</v>
          </cell>
          <cell r="G262">
            <v>0.5</v>
          </cell>
          <cell r="H262">
            <v>0.5</v>
          </cell>
          <cell r="K262">
            <v>2</v>
          </cell>
          <cell r="L262">
            <v>1</v>
          </cell>
          <cell r="M262">
            <v>0</v>
          </cell>
          <cell r="U262">
            <v>0</v>
          </cell>
          <cell r="AD262">
            <v>0</v>
          </cell>
          <cell r="BG262">
            <v>0</v>
          </cell>
          <cell r="BK262" t="str">
            <v>2020-2030</v>
          </cell>
          <cell r="BL262" t="str">
            <v>Xã Đắk Tơ Lung</v>
          </cell>
          <cell r="BN262" t="str">
            <v>DTL</v>
          </cell>
          <cell r="BU262" t="str">
            <v>LUA, HNK, CLN</v>
          </cell>
          <cell r="BV262">
            <v>2022</v>
          </cell>
          <cell r="BZ262">
            <v>1</v>
          </cell>
        </row>
        <row r="263">
          <cell r="B263" t="str">
            <v>Nâng cấp, SC thủy lợi Đăk Mui</v>
          </cell>
          <cell r="C263">
            <v>0.16999999999999998</v>
          </cell>
          <cell r="E263">
            <v>0.16999999999999998</v>
          </cell>
          <cell r="F263">
            <v>0.16999999999999998</v>
          </cell>
          <cell r="G263">
            <v>0</v>
          </cell>
          <cell r="K263">
            <v>0.06</v>
          </cell>
          <cell r="L263">
            <v>0.11</v>
          </cell>
          <cell r="M263">
            <v>0</v>
          </cell>
          <cell r="U263">
            <v>0</v>
          </cell>
          <cell r="AD263">
            <v>0</v>
          </cell>
          <cell r="BG263">
            <v>0</v>
          </cell>
          <cell r="BK263" t="str">
            <v>2020-2030</v>
          </cell>
          <cell r="BL263" t="str">
            <v>Xã Đắk Tờ re</v>
          </cell>
          <cell r="BN263" t="str">
            <v>DTL</v>
          </cell>
          <cell r="BP263" t="str">
            <v>Quyết định số 135/QĐ-UBND ngày 22/3/2022 của UBND tỉnh phê duyệt quy hoạch sử dụng đất thời kỳ 2021-2030 huyện Kon Rẫy</v>
          </cell>
          <cell r="BU263" t="str">
            <v>HNK, CLN</v>
          </cell>
          <cell r="BZ263">
            <v>1</v>
          </cell>
        </row>
        <row r="264">
          <cell r="B264" t="str">
            <v>Thủy Lợi Đập thôn 9 (Kon Dơ Năng)</v>
          </cell>
          <cell r="C264">
            <v>2.2200000000000002</v>
          </cell>
          <cell r="E264">
            <v>2.2200000000000002</v>
          </cell>
          <cell r="F264">
            <v>1.1200000000000001</v>
          </cell>
          <cell r="G264">
            <v>0</v>
          </cell>
          <cell r="K264">
            <v>0.62</v>
          </cell>
          <cell r="L264">
            <v>0.5</v>
          </cell>
          <cell r="M264">
            <v>0</v>
          </cell>
          <cell r="U264">
            <v>1.1000000000000001</v>
          </cell>
          <cell r="AD264">
            <v>0</v>
          </cell>
          <cell r="BD264">
            <v>1.1000000000000001</v>
          </cell>
          <cell r="BG264">
            <v>0</v>
          </cell>
          <cell r="BK264" t="str">
            <v>2020-2030</v>
          </cell>
          <cell r="BL264" t="str">
            <v>Xã Đắk Tờ re</v>
          </cell>
          <cell r="BN264" t="str">
            <v>DTL</v>
          </cell>
          <cell r="BU264" t="str">
            <v>HNK, CLN, SON</v>
          </cell>
          <cell r="BZ264">
            <v>1</v>
          </cell>
        </row>
        <row r="265">
          <cell r="B265" t="str">
            <v>Quy hoạch đập + hồ thủy lợi thôn 6</v>
          </cell>
          <cell r="C265">
            <v>16</v>
          </cell>
          <cell r="E265">
            <v>16</v>
          </cell>
          <cell r="F265">
            <v>4</v>
          </cell>
          <cell r="G265">
            <v>0</v>
          </cell>
          <cell r="K265">
            <v>2</v>
          </cell>
          <cell r="L265">
            <v>2</v>
          </cell>
          <cell r="M265">
            <v>0</v>
          </cell>
          <cell r="U265">
            <v>12</v>
          </cell>
          <cell r="AD265">
            <v>0</v>
          </cell>
          <cell r="BD265">
            <v>12</v>
          </cell>
          <cell r="BG265">
            <v>0</v>
          </cell>
          <cell r="BK265" t="str">
            <v>2020-2030</v>
          </cell>
          <cell r="BL265" t="str">
            <v>Xã Tân Lập</v>
          </cell>
          <cell r="BN265" t="str">
            <v>DTL</v>
          </cell>
          <cell r="BP265" t="str">
            <v>Quyết định số 135/QĐ-UBND ngày 22/3/2022 của UBND tỉnh phê duyệt quy hoạch sử dụng đất thời kỳ 2021-2030 huyện Kon Rẫy</v>
          </cell>
          <cell r="BU265" t="str">
            <v>HNK, CLN, SON</v>
          </cell>
          <cell r="BZ265">
            <v>1</v>
          </cell>
        </row>
        <row r="266">
          <cell r="B266" t="str">
            <v>Hiện đại hóa thủy lợi thích ứng biến đổi khí hậu tỉnh Kon Tum. Hợp phần 1: Sửa chữa, nâng cấp thủy lợi đập ông Dân xã Tân Lập, huyện Kon Rẫy</v>
          </cell>
          <cell r="C266">
            <v>13.579999999999998</v>
          </cell>
          <cell r="E266">
            <v>13.579999999999998</v>
          </cell>
          <cell r="F266">
            <v>4.5799999999999992</v>
          </cell>
          <cell r="G266">
            <v>0.06</v>
          </cell>
          <cell r="H266">
            <v>0.06</v>
          </cell>
          <cell r="K266">
            <v>0.16</v>
          </cell>
          <cell r="L266">
            <v>4.3599999999999994</v>
          </cell>
          <cell r="M266">
            <v>0</v>
          </cell>
          <cell r="U266">
            <v>9</v>
          </cell>
          <cell r="AD266">
            <v>0</v>
          </cell>
          <cell r="BD266">
            <v>9</v>
          </cell>
          <cell r="BG266">
            <v>0</v>
          </cell>
          <cell r="BK266" t="str">
            <v>2020-2030</v>
          </cell>
          <cell r="BL266" t="str">
            <v>Xã Tân Lập</v>
          </cell>
          <cell r="BN266" t="str">
            <v>DTL</v>
          </cell>
          <cell r="BP266" t="str">
            <v>Quyết định số 306/QĐ-TTg, ngày 04/3/2022 của Thủ tướng Chính phủ phê duyệt chủ trương đầu tư Dự án “Hiện đại hóa Thủy lợi thích ứng biến đổi khí hậu tỉnh Kon Tum”, vay vốn ADB;
; Nghị quyết số 97/NQ-HĐND ngày 12  tháng 12 năm 2022 của Hội đồng nhân dân tỉ</v>
          </cell>
          <cell r="BU266" t="str">
            <v>LUA, HNK, CLN</v>
          </cell>
          <cell r="BV266" t="str">
            <v>2022,2023,2024</v>
          </cell>
          <cell r="BW266" t="str">
            <v>Điều chỉnh tên</v>
          </cell>
          <cell r="BX266" t="str">
            <v>Hiện đại hóa thủy lợi trên địa bàn huyện Kon Rẫy (thuộc dự án hiện đại hóa thủy lợi thích ứng biến đổi khí hậu) (Thủy lợi Đập Ông Dân thôn 6 xã Tân Lập)</v>
          </cell>
          <cell r="BZ266">
            <v>1</v>
          </cell>
        </row>
        <row r="267">
          <cell r="B267" t="str">
            <v>Thủy lợi Đập Đắk Giao</v>
          </cell>
          <cell r="C267">
            <v>3.8</v>
          </cell>
          <cell r="E267">
            <v>3.8</v>
          </cell>
          <cell r="F267">
            <v>0</v>
          </cell>
          <cell r="G267">
            <v>0</v>
          </cell>
          <cell r="M267">
            <v>0</v>
          </cell>
          <cell r="U267">
            <v>3.8</v>
          </cell>
          <cell r="AD267">
            <v>0</v>
          </cell>
          <cell r="BD267">
            <v>3.8</v>
          </cell>
          <cell r="BG267">
            <v>0</v>
          </cell>
          <cell r="BK267" t="str">
            <v>2020-2030</v>
          </cell>
          <cell r="BL267" t="str">
            <v>Xã Tân Lập</v>
          </cell>
          <cell r="BN267" t="str">
            <v>DTL</v>
          </cell>
          <cell r="BP267" t="str">
            <v>Quyết định số 135/QĐ-UBND ngày 22/3/2022 của UBND tỉnh phê duyệt quy hoạch sử dụng đất thời kỳ 2021-2030 huyện Kon Rẫy</v>
          </cell>
          <cell r="BU267" t="str">
            <v>HNK, CLN, SON</v>
          </cell>
          <cell r="BZ267">
            <v>1</v>
          </cell>
        </row>
        <row r="268">
          <cell r="B268" t="str">
            <v xml:space="preserve">Nâng cấp, Sửa chứa nước sinh hoạt </v>
          </cell>
          <cell r="C268">
            <v>0.04</v>
          </cell>
          <cell r="E268">
            <v>0.04</v>
          </cell>
          <cell r="F268">
            <v>0.04</v>
          </cell>
          <cell r="G268">
            <v>0</v>
          </cell>
          <cell r="L268">
            <v>0.04</v>
          </cell>
          <cell r="M268">
            <v>0</v>
          </cell>
          <cell r="U268">
            <v>0</v>
          </cell>
          <cell r="AD268">
            <v>0</v>
          </cell>
          <cell r="BG268">
            <v>0</v>
          </cell>
          <cell r="BK268" t="str">
            <v>2020-2030</v>
          </cell>
          <cell r="BL268" t="str">
            <v>TT Đắk Rve</v>
          </cell>
          <cell r="BN268" t="str">
            <v>DTL</v>
          </cell>
          <cell r="BU268" t="str">
            <v>HNK;CLN</v>
          </cell>
          <cell r="BW268" t="str">
            <v>Đổi mã loại đất từ DTL sang DCT</v>
          </cell>
          <cell r="BZ268">
            <v>1</v>
          </cell>
        </row>
        <row r="269">
          <cell r="B269" t="str">
            <v>Nâng cấp, Sửa chữa nước sinh hoạt thôn 5</v>
          </cell>
          <cell r="C269">
            <v>0.16</v>
          </cell>
          <cell r="E269">
            <v>0.16</v>
          </cell>
          <cell r="F269">
            <v>0.16</v>
          </cell>
          <cell r="G269">
            <v>0</v>
          </cell>
          <cell r="K269">
            <v>0.16</v>
          </cell>
          <cell r="M269">
            <v>0</v>
          </cell>
          <cell r="U269">
            <v>0</v>
          </cell>
          <cell r="AD269">
            <v>0</v>
          </cell>
          <cell r="BG269">
            <v>0</v>
          </cell>
          <cell r="BK269" t="str">
            <v>2020-2030</v>
          </cell>
          <cell r="BL269" t="str">
            <v>TT Đắk Rve</v>
          </cell>
          <cell r="BN269" t="str">
            <v>DTL</v>
          </cell>
          <cell r="BU269" t="str">
            <v>HNK;CLN</v>
          </cell>
          <cell r="BW269" t="str">
            <v>Đổi mã loại đất từ DTL sang DCT</v>
          </cell>
          <cell r="BZ269">
            <v>1</v>
          </cell>
        </row>
        <row r="270">
          <cell r="B270" t="str">
            <v>Khắc phục sạt lở bờ sông Đắk Pne đoạn qua trung tâm thị trấn Đắk Rve</v>
          </cell>
          <cell r="C270">
            <v>7.2</v>
          </cell>
          <cell r="E270">
            <v>7.2</v>
          </cell>
          <cell r="F270">
            <v>2.9699999999999998</v>
          </cell>
          <cell r="G270">
            <v>0</v>
          </cell>
          <cell r="K270">
            <v>1.97</v>
          </cell>
          <cell r="L270">
            <v>1</v>
          </cell>
          <cell r="M270">
            <v>0</v>
          </cell>
          <cell r="U270">
            <v>4.2300000000000004</v>
          </cell>
          <cell r="AD270">
            <v>0</v>
          </cell>
          <cell r="BD270">
            <v>4.2300000000000004</v>
          </cell>
          <cell r="BG270">
            <v>0</v>
          </cell>
          <cell r="BK270" t="str">
            <v>2020-2030</v>
          </cell>
          <cell r="BL270" t="str">
            <v>TT Đắk Rve</v>
          </cell>
          <cell r="BN270" t="str">
            <v>DTL</v>
          </cell>
          <cell r="BP270" t="str">
            <v>Quyết định số 135/QĐ-UBND ngày 22/3/2022 của UBND tỉnh phê duyệt quy hoạch sử dụng đất thời kỳ 2021-2030 huyện Kon Rẫy</v>
          </cell>
          <cell r="BU270" t="str">
            <v>HNK, CLN, SON</v>
          </cell>
          <cell r="BW270" t="str">
            <v>Đổi mã loại đất từ DTL sang DPC</v>
          </cell>
          <cell r="BZ270">
            <v>1</v>
          </cell>
        </row>
        <row r="271">
          <cell r="B271" t="str">
            <v>Khắc phục sạt lở sông Đăk Snghé, huyện Kon Rẫy, tỉnh Kon Tum</v>
          </cell>
          <cell r="C271">
            <v>3</v>
          </cell>
          <cell r="E271">
            <v>3</v>
          </cell>
          <cell r="F271">
            <v>1</v>
          </cell>
          <cell r="G271">
            <v>0</v>
          </cell>
          <cell r="L271">
            <v>1</v>
          </cell>
          <cell r="M271">
            <v>0</v>
          </cell>
          <cell r="U271">
            <v>2</v>
          </cell>
          <cell r="AD271">
            <v>0</v>
          </cell>
          <cell r="BD271">
            <v>2</v>
          </cell>
          <cell r="BG271">
            <v>0</v>
          </cell>
          <cell r="BK271" t="str">
            <v>2020-2030</v>
          </cell>
          <cell r="BL271" t="str">
            <v>Xã Đắk Ruồng</v>
          </cell>
          <cell r="BN271" t="str">
            <v>DTL</v>
          </cell>
          <cell r="BP271" t="str">
            <v>Quyết định số 63/QĐ-UBND ngày 07/02/2024; số 106/QĐ-UBND ngày 27/02/2024; số 122/QĐ-UBND  ngày 08/3/2024  của UBND tỉnh Kon Tum về việc phân bổ kinh phí, công bố tình huống khẩn cấp và lệnh xây dựng công trình khẩn cấp: Khắc phục sạt lở sông Đăk Snghé, hu</v>
          </cell>
          <cell r="BU271" t="str">
            <v>CLN, SON</v>
          </cell>
          <cell r="BV271" t="str">
            <v>2024 (5 ha)</v>
          </cell>
          <cell r="BW271" t="str">
            <v>Đổi mã loại đất từ DGT sang DPC</v>
          </cell>
          <cell r="BZ271">
            <v>1</v>
          </cell>
        </row>
        <row r="272">
          <cell r="C272">
            <v>3</v>
          </cell>
          <cell r="E272">
            <v>3</v>
          </cell>
          <cell r="F272">
            <v>1</v>
          </cell>
          <cell r="G272">
            <v>0</v>
          </cell>
          <cell r="K272">
            <v>1</v>
          </cell>
          <cell r="M272">
            <v>0</v>
          </cell>
          <cell r="U272">
            <v>2</v>
          </cell>
          <cell r="AD272">
            <v>0</v>
          </cell>
          <cell r="BD272">
            <v>2</v>
          </cell>
          <cell r="BG272">
            <v>0</v>
          </cell>
          <cell r="BK272" t="str">
            <v>2020-2030</v>
          </cell>
          <cell r="BL272" t="str">
            <v>Xã Tân Lập</v>
          </cell>
          <cell r="BN272" t="str">
            <v>DTL</v>
          </cell>
          <cell r="BU272" t="str">
            <v>HNK, SON</v>
          </cell>
          <cell r="BV272">
            <v>2024</v>
          </cell>
          <cell r="BW272" t="str">
            <v>Đổi mã loại đất từ DGT sang DPC</v>
          </cell>
          <cell r="BZ272">
            <v>1</v>
          </cell>
        </row>
        <row r="273">
          <cell r="B273" t="str">
            <v>Công trình bổ sung mới có CSPL</v>
          </cell>
          <cell r="C273">
            <v>0</v>
          </cell>
          <cell r="E273">
            <v>0</v>
          </cell>
          <cell r="F273">
            <v>0</v>
          </cell>
          <cell r="G273">
            <v>0</v>
          </cell>
          <cell r="M273">
            <v>0</v>
          </cell>
          <cell r="U273">
            <v>0</v>
          </cell>
          <cell r="AD273">
            <v>0</v>
          </cell>
          <cell r="BG273">
            <v>0</v>
          </cell>
        </row>
        <row r="274">
          <cell r="B274" t="str">
            <v>Thủy lợi nước Côn</v>
          </cell>
          <cell r="C274">
            <v>3</v>
          </cell>
          <cell r="E274">
            <v>3</v>
          </cell>
          <cell r="F274">
            <v>0</v>
          </cell>
          <cell r="G274">
            <v>0</v>
          </cell>
          <cell r="M274">
            <v>0</v>
          </cell>
          <cell r="U274">
            <v>3</v>
          </cell>
          <cell r="AD274">
            <v>0</v>
          </cell>
          <cell r="BD274">
            <v>3</v>
          </cell>
          <cell r="BG274">
            <v>0</v>
          </cell>
          <cell r="BK274" t="str">
            <v>2020-2030</v>
          </cell>
          <cell r="BL274" t="str">
            <v>Xã Đắk Kôi</v>
          </cell>
          <cell r="BN274" t="str">
            <v>DTL</v>
          </cell>
          <cell r="BU274" t="str">
            <v>HNK;CLN</v>
          </cell>
          <cell r="BZ274">
            <v>1</v>
          </cell>
        </row>
        <row r="275">
          <cell r="B275" t="str">
            <v>Thủy lợi Đập Nước Chuông</v>
          </cell>
          <cell r="C275">
            <v>1.46</v>
          </cell>
          <cell r="E275">
            <v>1.46</v>
          </cell>
          <cell r="F275">
            <v>0.76</v>
          </cell>
          <cell r="G275">
            <v>0</v>
          </cell>
          <cell r="K275">
            <v>0.46</v>
          </cell>
          <cell r="L275">
            <v>0.3</v>
          </cell>
          <cell r="M275">
            <v>0</v>
          </cell>
          <cell r="U275">
            <v>0.7</v>
          </cell>
          <cell r="AD275">
            <v>0</v>
          </cell>
          <cell r="BD275">
            <v>0.7</v>
          </cell>
          <cell r="BG275">
            <v>0</v>
          </cell>
          <cell r="BK275" t="str">
            <v>2020-2030</v>
          </cell>
          <cell r="BL275" t="str">
            <v>Xã Đắk Kôi</v>
          </cell>
          <cell r="BN275" t="str">
            <v>DTL</v>
          </cell>
          <cell r="BU275" t="str">
            <v>HNK;CLN</v>
          </cell>
          <cell r="BZ275">
            <v>1</v>
          </cell>
        </row>
        <row r="276">
          <cell r="B276" t="str">
            <v>Thủy lợi Đăp Nước Nâng</v>
          </cell>
          <cell r="C276">
            <v>2.2000000000000002</v>
          </cell>
          <cell r="E276">
            <v>2.2000000000000002</v>
          </cell>
          <cell r="F276">
            <v>1.4</v>
          </cell>
          <cell r="G276">
            <v>0</v>
          </cell>
          <cell r="K276">
            <v>0.8</v>
          </cell>
          <cell r="L276">
            <v>0.6</v>
          </cell>
          <cell r="M276">
            <v>0</v>
          </cell>
          <cell r="U276">
            <v>0.8</v>
          </cell>
          <cell r="AD276">
            <v>0</v>
          </cell>
          <cell r="BD276">
            <v>0.8</v>
          </cell>
          <cell r="BG276">
            <v>0</v>
          </cell>
          <cell r="BK276" t="str">
            <v>2020-2030</v>
          </cell>
          <cell r="BL276" t="str">
            <v>Xã Đắk Kôi</v>
          </cell>
          <cell r="BN276" t="str">
            <v>DTL</v>
          </cell>
          <cell r="BU276" t="str">
            <v>HNK;CLN</v>
          </cell>
          <cell r="BZ276">
            <v>1</v>
          </cell>
        </row>
        <row r="277">
          <cell r="B277" t="str">
            <v>Kênh mương thủy lợi Nước Chuông (Nước Htuy) thôn Trăng Nó-Kon Blo (Nối Tiếp vào Kênh mương hiện có)</v>
          </cell>
          <cell r="C277">
            <v>5</v>
          </cell>
          <cell r="E277">
            <v>5</v>
          </cell>
          <cell r="F277">
            <v>0</v>
          </cell>
          <cell r="G277">
            <v>0</v>
          </cell>
          <cell r="M277">
            <v>0</v>
          </cell>
          <cell r="U277">
            <v>5</v>
          </cell>
          <cell r="AD277">
            <v>0</v>
          </cell>
          <cell r="BD277">
            <v>5</v>
          </cell>
          <cell r="BG277">
            <v>0</v>
          </cell>
          <cell r="BK277" t="str">
            <v>2020-2030</v>
          </cell>
          <cell r="BL277" t="str">
            <v>Xã Đắk Kôi</v>
          </cell>
          <cell r="BN277" t="str">
            <v>DTL</v>
          </cell>
          <cell r="BP277" t="str">
            <v>Nghị quyết số 45/NQ-HĐND ngày 16/12/2021 HĐND huyện Kon Rẫy</v>
          </cell>
          <cell r="BU277" t="str">
            <v>HNK;CLN</v>
          </cell>
          <cell r="BV277">
            <v>2023.2023999999999</v>
          </cell>
          <cell r="BZ277">
            <v>1</v>
          </cell>
        </row>
        <row r="278">
          <cell r="B278" t="str">
            <v>Quy hoạch xây dựng mới Đập thôn 9</v>
          </cell>
          <cell r="C278">
            <v>4</v>
          </cell>
          <cell r="E278">
            <v>4</v>
          </cell>
          <cell r="F278">
            <v>0</v>
          </cell>
          <cell r="G278">
            <v>0</v>
          </cell>
          <cell r="M278">
            <v>0</v>
          </cell>
          <cell r="U278">
            <v>4</v>
          </cell>
          <cell r="AD278">
            <v>0</v>
          </cell>
          <cell r="BD278">
            <v>4</v>
          </cell>
          <cell r="BG278">
            <v>0</v>
          </cell>
          <cell r="BK278" t="str">
            <v>2020-2030</v>
          </cell>
          <cell r="BL278" t="str">
            <v>Xã Đắk Tờ re</v>
          </cell>
          <cell r="BN278" t="str">
            <v>DTL</v>
          </cell>
          <cell r="BU278" t="str">
            <v>HNK;CLN</v>
          </cell>
          <cell r="BZ278">
            <v>1</v>
          </cell>
        </row>
        <row r="279">
          <cell r="B279" t="str">
            <v>Nhà máy cấp nước và mạng lưới đường ống</v>
          </cell>
          <cell r="C279">
            <v>2</v>
          </cell>
          <cell r="E279">
            <v>2</v>
          </cell>
          <cell r="F279">
            <v>2</v>
          </cell>
          <cell r="G279">
            <v>0</v>
          </cell>
          <cell r="K279">
            <v>1</v>
          </cell>
          <cell r="L279">
            <v>1</v>
          </cell>
          <cell r="M279">
            <v>0</v>
          </cell>
          <cell r="U279">
            <v>0</v>
          </cell>
          <cell r="AD279">
            <v>0</v>
          </cell>
          <cell r="BG279">
            <v>0</v>
          </cell>
          <cell r="BK279" t="str">
            <v>2020-2030</v>
          </cell>
          <cell r="BL279" t="str">
            <v>TT Đắk Rve</v>
          </cell>
          <cell r="BN279" t="str">
            <v>DTL</v>
          </cell>
          <cell r="BP279" t="str">
            <v xml:space="preserve"> Quyết định số 1756/QĐ-TTg ngày 21/12/2023 của Thủ tướng Chính phủ về việc phê duyệt Quy hoạch tỉnh Kon Tum thời kỳ 2021-2030, tầm nhìn đến năm 2050;</v>
          </cell>
          <cell r="BU279" t="str">
            <v>HNK;CLN</v>
          </cell>
          <cell r="BZ279">
            <v>1</v>
          </cell>
        </row>
        <row r="280">
          <cell r="B280" t="str">
            <v>Nhà máy cấp nước và mạng lưới đường ống</v>
          </cell>
          <cell r="C280">
            <v>2</v>
          </cell>
          <cell r="E280">
            <v>2</v>
          </cell>
          <cell r="F280">
            <v>2</v>
          </cell>
          <cell r="G280">
            <v>0</v>
          </cell>
          <cell r="K280">
            <v>1</v>
          </cell>
          <cell r="L280">
            <v>1</v>
          </cell>
          <cell r="M280">
            <v>0</v>
          </cell>
          <cell r="U280">
            <v>0</v>
          </cell>
          <cell r="AD280">
            <v>0</v>
          </cell>
          <cell r="BG280">
            <v>0</v>
          </cell>
          <cell r="BK280" t="str">
            <v>2020-2030</v>
          </cell>
          <cell r="BL280" t="str">
            <v>Xã Đắk Kôi</v>
          </cell>
          <cell r="BN280" t="str">
            <v>DTL</v>
          </cell>
          <cell r="BP280" t="str">
            <v xml:space="preserve"> Quyết định số 1756/QĐ-TTg ngày 21/12/2023 của Thủ tướng Chính phủ về việc phê duyệt Quy hoạch tỉnh Kon Tum thời kỳ 2021-2030, tầm nhìn đến năm 2050;</v>
          </cell>
          <cell r="BU280" t="str">
            <v>HNK;CLN</v>
          </cell>
          <cell r="BZ280">
            <v>1</v>
          </cell>
        </row>
        <row r="281">
          <cell r="B281" t="str">
            <v>Nhà máy cấp nước và mạng lưới đường ống</v>
          </cell>
          <cell r="C281">
            <v>2</v>
          </cell>
          <cell r="E281">
            <v>2</v>
          </cell>
          <cell r="F281">
            <v>2</v>
          </cell>
          <cell r="G281">
            <v>0</v>
          </cell>
          <cell r="K281">
            <v>1</v>
          </cell>
          <cell r="L281">
            <v>1</v>
          </cell>
          <cell r="M281">
            <v>0</v>
          </cell>
          <cell r="U281">
            <v>0</v>
          </cell>
          <cell r="AD281">
            <v>0</v>
          </cell>
          <cell r="BG281">
            <v>0</v>
          </cell>
          <cell r="BK281" t="str">
            <v>2020-2030</v>
          </cell>
          <cell r="BL281" t="str">
            <v>Xã Đắk Ruồng</v>
          </cell>
          <cell r="BN281" t="str">
            <v>DTL</v>
          </cell>
          <cell r="BP281" t="str">
            <v xml:space="preserve"> Quyết định số 1756/QĐ-TTg ngày 21/12/2023 của Thủ tướng Chính phủ về việc phê duyệt Quy hoạch tỉnh Kon Tum thời kỳ 2021-2030, tầm nhìn đến năm 2050;</v>
          </cell>
          <cell r="BU281" t="str">
            <v>HNK;CLN</v>
          </cell>
          <cell r="BZ281">
            <v>1</v>
          </cell>
        </row>
        <row r="282">
          <cell r="B282" t="str">
            <v>Nhà máy cấp nước và mạng lưới đường ống</v>
          </cell>
          <cell r="C282">
            <v>2</v>
          </cell>
          <cell r="E282">
            <v>2</v>
          </cell>
          <cell r="F282">
            <v>2</v>
          </cell>
          <cell r="G282">
            <v>0</v>
          </cell>
          <cell r="K282">
            <v>1</v>
          </cell>
          <cell r="L282">
            <v>1</v>
          </cell>
          <cell r="M282">
            <v>0</v>
          </cell>
          <cell r="U282">
            <v>0</v>
          </cell>
          <cell r="AD282">
            <v>0</v>
          </cell>
          <cell r="BG282">
            <v>0</v>
          </cell>
          <cell r="BK282" t="str">
            <v>2020-2030</v>
          </cell>
          <cell r="BL282" t="str">
            <v>Xã Tân Lập</v>
          </cell>
          <cell r="BN282" t="str">
            <v>DTL</v>
          </cell>
          <cell r="BP282" t="str">
            <v xml:space="preserve"> Quyết định số 1756/QĐ-TTg ngày 21/12/2023 của Thủ tướng Chính phủ về việc phê duyệt Quy hoạch tỉnh Kon Tum thời kỳ 2021-2030, tầm nhìn đến năm 2050;</v>
          </cell>
          <cell r="BU282" t="str">
            <v>HNK;CLN</v>
          </cell>
          <cell r="BZ282">
            <v>1</v>
          </cell>
        </row>
        <row r="283">
          <cell r="B283" t="str">
            <v>Công trình nước sinh hoạt Kon Bưu, thôn 4</v>
          </cell>
          <cell r="C283">
            <v>1</v>
          </cell>
          <cell r="E283">
            <v>1</v>
          </cell>
          <cell r="F283">
            <v>1</v>
          </cell>
          <cell r="G283">
            <v>0</v>
          </cell>
          <cell r="K283">
            <v>0.5</v>
          </cell>
          <cell r="L283">
            <v>0.5</v>
          </cell>
          <cell r="M283">
            <v>0</v>
          </cell>
          <cell r="U283">
            <v>0</v>
          </cell>
          <cell r="AD283">
            <v>0</v>
          </cell>
          <cell r="BG283">
            <v>0</v>
          </cell>
          <cell r="BK283" t="str">
            <v>2020-2030</v>
          </cell>
          <cell r="BL283" t="str">
            <v>Xã Tân Lập</v>
          </cell>
          <cell r="BN283" t="str">
            <v>DTL</v>
          </cell>
          <cell r="BP283" t="str">
            <v>Nghị quyết số 55/NQ-HĐND ngày 19/12/2023 của HĐND huyện phe duyệt Kế hoạch thực hiện các Chương trình Mục tiêu quốc gia năm 2024 trên địa bàn huyện</v>
          </cell>
          <cell r="BU283" t="str">
            <v>HNK;CLN</v>
          </cell>
          <cell r="BZ283">
            <v>1</v>
          </cell>
        </row>
        <row r="284">
          <cell r="B284" t="str">
            <v>Nhà máy cấp nước và mạng lưới đường ống</v>
          </cell>
          <cell r="C284">
            <v>2</v>
          </cell>
          <cell r="E284">
            <v>2</v>
          </cell>
          <cell r="F284">
            <v>2</v>
          </cell>
          <cell r="G284">
            <v>0</v>
          </cell>
          <cell r="K284">
            <v>1</v>
          </cell>
          <cell r="L284">
            <v>1</v>
          </cell>
          <cell r="M284">
            <v>0</v>
          </cell>
          <cell r="U284">
            <v>0</v>
          </cell>
          <cell r="AD284">
            <v>0</v>
          </cell>
          <cell r="BG284">
            <v>0</v>
          </cell>
          <cell r="BK284" t="str">
            <v>2020-2030</v>
          </cell>
          <cell r="BL284" t="str">
            <v>Xã Đắk Tờ re</v>
          </cell>
          <cell r="BN284" t="str">
            <v>DTL</v>
          </cell>
          <cell r="BP284" t="str">
            <v xml:space="preserve"> Quyết định số 1756/QĐ-TTg ngày 21/12/2023 của Thủ tướng Chính phủ về việc phê duyệt Quy hoạch tỉnh Kon Tum thời kỳ 2021-2030, tầm nhìn đến năm 2050;</v>
          </cell>
          <cell r="BU284" t="str">
            <v>HNK;CLN</v>
          </cell>
          <cell r="BZ284">
            <v>1</v>
          </cell>
        </row>
        <row r="285">
          <cell r="B285" t="str">
            <v>Đầu tư xây dựng mới hệ thống nước sinh hoạt thôn Đak Jri</v>
          </cell>
          <cell r="C285">
            <v>1</v>
          </cell>
          <cell r="E285">
            <v>1</v>
          </cell>
          <cell r="F285">
            <v>1</v>
          </cell>
          <cell r="G285">
            <v>0</v>
          </cell>
          <cell r="K285">
            <v>1</v>
          </cell>
          <cell r="M285">
            <v>0</v>
          </cell>
          <cell r="U285">
            <v>0</v>
          </cell>
          <cell r="AD285">
            <v>0</v>
          </cell>
          <cell r="BG285">
            <v>0</v>
          </cell>
          <cell r="BK285" t="str">
            <v>2020-2030</v>
          </cell>
          <cell r="BL285" t="str">
            <v>Xã Đắk Tờ re</v>
          </cell>
          <cell r="BN285" t="str">
            <v>DTL</v>
          </cell>
          <cell r="BP285" t="str">
            <v>Nghị quyết số 55/NQ-HĐND ngày 19/12/2023 của HĐND huyện phe duyệt Kế hoạch thực hiện các Chương trình Mục tiêu quốc gia năm 2024 trên địa bàn huyện</v>
          </cell>
          <cell r="BU285" t="str">
            <v>HNK;CLN</v>
          </cell>
          <cell r="BZ285">
            <v>1</v>
          </cell>
        </row>
        <row r="286">
          <cell r="B286" t="str">
            <v>Nhà máy cấp nước và mạng lưới đường ống</v>
          </cell>
          <cell r="C286">
            <v>2</v>
          </cell>
          <cell r="E286">
            <v>2</v>
          </cell>
          <cell r="F286">
            <v>2</v>
          </cell>
          <cell r="G286">
            <v>0</v>
          </cell>
          <cell r="K286">
            <v>1</v>
          </cell>
          <cell r="L286">
            <v>1</v>
          </cell>
          <cell r="M286">
            <v>0</v>
          </cell>
          <cell r="U286">
            <v>0</v>
          </cell>
          <cell r="AD286">
            <v>0</v>
          </cell>
          <cell r="BG286">
            <v>0</v>
          </cell>
          <cell r="BK286" t="str">
            <v>2020-2030</v>
          </cell>
          <cell r="BL286" t="str">
            <v>Xã Đắk Pne</v>
          </cell>
          <cell r="BN286" t="str">
            <v>DTL</v>
          </cell>
          <cell r="BP286" t="str">
            <v xml:space="preserve"> Quyết định số 1756/QĐ-TTg ngày 21/12/2023 của Thủ tướng Chính phủ về việc phê duyệt Quy hoạch tỉnh Kon Tum thời kỳ 2021-2030, tầm nhìn đến năm 2050;</v>
          </cell>
          <cell r="BU286" t="str">
            <v>HNK;CLN</v>
          </cell>
          <cell r="BZ286">
            <v>1</v>
          </cell>
        </row>
        <row r="287">
          <cell r="B287" t="str">
            <v>Nhà máy cấp nước và mạng lưới đường ống</v>
          </cell>
          <cell r="C287">
            <v>2</v>
          </cell>
          <cell r="E287">
            <v>2</v>
          </cell>
          <cell r="F287">
            <v>2</v>
          </cell>
          <cell r="G287">
            <v>0</v>
          </cell>
          <cell r="K287">
            <v>1</v>
          </cell>
          <cell r="L287">
            <v>1</v>
          </cell>
          <cell r="M287">
            <v>0</v>
          </cell>
          <cell r="U287">
            <v>0</v>
          </cell>
          <cell r="AD287">
            <v>0</v>
          </cell>
          <cell r="BG287">
            <v>0</v>
          </cell>
          <cell r="BK287" t="str">
            <v>2020-2030</v>
          </cell>
          <cell r="BL287" t="str">
            <v>Xã Đắk Tơ Lung</v>
          </cell>
          <cell r="BN287" t="str">
            <v>DTL</v>
          </cell>
          <cell r="BP287" t="str">
            <v xml:space="preserve"> Quyết định số 1756/QĐ-TTg ngày 21/12/2023 của Thủ tướng Chính phủ về việc phê duyệt Quy hoạch tỉnh Kon Tum thời kỳ 2021-2030, tầm nhìn đến năm 2050;</v>
          </cell>
          <cell r="BU287" t="str">
            <v>HNK;CLN</v>
          </cell>
          <cell r="BZ287">
            <v>1</v>
          </cell>
        </row>
        <row r="288">
          <cell r="B288" t="str">
            <v>Công trình NSH tập trung Đăk Nâm, thôn 2</v>
          </cell>
          <cell r="C288">
            <v>1</v>
          </cell>
          <cell r="E288">
            <v>1</v>
          </cell>
          <cell r="F288">
            <v>1</v>
          </cell>
          <cell r="G288">
            <v>0</v>
          </cell>
          <cell r="K288">
            <v>1</v>
          </cell>
          <cell r="M288">
            <v>0</v>
          </cell>
          <cell r="U288">
            <v>0</v>
          </cell>
          <cell r="AD288">
            <v>0</v>
          </cell>
          <cell r="BG288">
            <v>0</v>
          </cell>
          <cell r="BK288" t="str">
            <v>2020-2030</v>
          </cell>
          <cell r="BL288" t="str">
            <v>Xã Đắk Pne</v>
          </cell>
          <cell r="BN288" t="str">
            <v>DTL</v>
          </cell>
          <cell r="BP288" t="str">
            <v>Nghị quyết số 55/NQ-HĐND ngày 19/12/2023 của HĐND huyện phe duyệt Kế hoạch thực hiện các Chương trình Mục tiêu quốc gia năm 2024 trên địa bàn huyện</v>
          </cell>
          <cell r="BU288" t="str">
            <v>HNK;CLN</v>
          </cell>
          <cell r="BZ288">
            <v>1</v>
          </cell>
        </row>
        <row r="289">
          <cell r="B289" t="str">
            <v>Kè bảo vệ khu dân cư (Thôn 1-7) 6km</v>
          </cell>
          <cell r="C289">
            <v>3.6</v>
          </cell>
          <cell r="E289">
            <v>3.6</v>
          </cell>
          <cell r="F289">
            <v>3.6</v>
          </cell>
          <cell r="G289">
            <v>0</v>
          </cell>
          <cell r="K289">
            <v>3.6</v>
          </cell>
          <cell r="M289">
            <v>0</v>
          </cell>
          <cell r="U289">
            <v>0</v>
          </cell>
          <cell r="AD289">
            <v>0</v>
          </cell>
          <cell r="BG289">
            <v>0</v>
          </cell>
          <cell r="BK289" t="str">
            <v>2020-2030</v>
          </cell>
          <cell r="BL289" t="str">
            <v>TT Đắk Rve</v>
          </cell>
          <cell r="BN289" t="str">
            <v>DTL</v>
          </cell>
          <cell r="BP289" t="str">
            <v xml:space="preserve"> Quyết định số 1756/QĐ-TTg ngày 21/12/2023 của Thủ tướng Chính phủ về việc phê duyệt Quy hoạch tỉnh Kon Tum thời kỳ 2021-2030, tầm nhìn đến năm 2050;</v>
          </cell>
          <cell r="BU289" t="str">
            <v>HNK;CLN</v>
          </cell>
          <cell r="BZ289">
            <v>1</v>
          </cell>
        </row>
        <row r="290">
          <cell r="B290" t="str">
            <v>Kè bảo vệ thôn 5 – thôn 6 (3km)</v>
          </cell>
          <cell r="C290">
            <v>1.8</v>
          </cell>
          <cell r="E290">
            <v>1.8</v>
          </cell>
          <cell r="F290">
            <v>1.8</v>
          </cell>
          <cell r="G290">
            <v>0</v>
          </cell>
          <cell r="K290">
            <v>1.8</v>
          </cell>
          <cell r="M290">
            <v>0</v>
          </cell>
          <cell r="U290">
            <v>0</v>
          </cell>
          <cell r="AD290">
            <v>0</v>
          </cell>
          <cell r="BG290">
            <v>0</v>
          </cell>
          <cell r="BK290" t="str">
            <v>2020-2030</v>
          </cell>
          <cell r="BL290" t="str">
            <v>Xã Tân Lập</v>
          </cell>
          <cell r="BN290" t="str">
            <v>DTL</v>
          </cell>
          <cell r="BP290" t="str">
            <v xml:space="preserve"> Quyết định số 1756/QĐ-TTg ngày 21/12/2023 của Thủ tướng Chính phủ về việc phê duyệt Quy hoạch tỉnh Kon Tum thời kỳ 2021-2030, tầm nhìn đến năm 2050;</v>
          </cell>
          <cell r="BU290" t="str">
            <v>HNK;CLN</v>
          </cell>
          <cell r="BZ290">
            <v>1</v>
          </cell>
        </row>
        <row r="291">
          <cell r="B291" t="str">
            <v>Kè chống sạt lở, thôn 1 (3km)</v>
          </cell>
          <cell r="C291">
            <v>1.8</v>
          </cell>
          <cell r="E291">
            <v>1.8</v>
          </cell>
          <cell r="F291">
            <v>1.8</v>
          </cell>
          <cell r="G291">
            <v>0</v>
          </cell>
          <cell r="K291">
            <v>1.8</v>
          </cell>
          <cell r="M291">
            <v>0</v>
          </cell>
          <cell r="U291">
            <v>0</v>
          </cell>
          <cell r="AD291">
            <v>0</v>
          </cell>
          <cell r="BG291">
            <v>0</v>
          </cell>
          <cell r="BK291" t="str">
            <v>2020-2030</v>
          </cell>
          <cell r="BL291" t="str">
            <v>Xã Đắk Kôi</v>
          </cell>
          <cell r="BN291" t="str">
            <v>DTL</v>
          </cell>
          <cell r="BP291" t="str">
            <v xml:space="preserve"> Quyết định số 1756/QĐ-TTg ngày 21/12/2023 của Thủ tướng Chính phủ về việc phê duyệt Quy hoạch tỉnh Kon Tum thời kỳ 2021-2030, tầm nhìn đến năm 2050;</v>
          </cell>
          <cell r="BU291" t="str">
            <v>HNK;CLN</v>
          </cell>
          <cell r="BZ291">
            <v>1</v>
          </cell>
        </row>
        <row r="292">
          <cell r="B292" t="str">
            <v>Kè chống sạt lở Thôn 7 – thôn 9  (3km)</v>
          </cell>
          <cell r="C292">
            <v>1.8</v>
          </cell>
          <cell r="E292">
            <v>1.8</v>
          </cell>
          <cell r="F292">
            <v>1.8</v>
          </cell>
          <cell r="G292">
            <v>0</v>
          </cell>
          <cell r="K292">
            <v>1.8</v>
          </cell>
          <cell r="M292">
            <v>0</v>
          </cell>
          <cell r="U292">
            <v>0</v>
          </cell>
          <cell r="AD292">
            <v>0</v>
          </cell>
          <cell r="BG292">
            <v>0</v>
          </cell>
          <cell r="BK292" t="str">
            <v>2020-2030</v>
          </cell>
          <cell r="BL292" t="str">
            <v>Xã Đắk Kôi</v>
          </cell>
          <cell r="BN292" t="str">
            <v>DTL</v>
          </cell>
          <cell r="BU292" t="str">
            <v>HNK;CLN</v>
          </cell>
          <cell r="BZ292">
            <v>1</v>
          </cell>
        </row>
        <row r="293">
          <cell r="B293" t="str">
            <v>Kè chống sạt lở, thôn 2 (4km)</v>
          </cell>
          <cell r="C293">
            <v>2.4</v>
          </cell>
          <cell r="E293">
            <v>2.4</v>
          </cell>
          <cell r="F293">
            <v>2.4</v>
          </cell>
          <cell r="G293">
            <v>0</v>
          </cell>
          <cell r="K293">
            <v>2.4</v>
          </cell>
          <cell r="M293">
            <v>0</v>
          </cell>
          <cell r="U293">
            <v>0</v>
          </cell>
          <cell r="AD293">
            <v>0</v>
          </cell>
          <cell r="BG293">
            <v>0</v>
          </cell>
          <cell r="BK293" t="str">
            <v>2020-2030</v>
          </cell>
          <cell r="BL293" t="str">
            <v>Xã Đắk Pne</v>
          </cell>
          <cell r="BN293" t="str">
            <v>DTL</v>
          </cell>
          <cell r="BP293" t="str">
            <v xml:space="preserve"> Quyết định số 1756/QĐ-TTg ngày 21/12/2023 của Thủ tướng Chính phủ về việc phê duyệt Quy hoạch tỉnh Kon Tum thời kỳ 2021-2030, tầm nhìn đến năm 2050;</v>
          </cell>
          <cell r="BU293" t="str">
            <v>HNK;CLN</v>
          </cell>
          <cell r="BZ293">
            <v>1</v>
          </cell>
        </row>
        <row r="294">
          <cell r="B294" t="str">
            <v>Kè chống sạt lở, thôn 10 (3km)</v>
          </cell>
          <cell r="C294">
            <v>1.8</v>
          </cell>
          <cell r="E294">
            <v>1.8</v>
          </cell>
          <cell r="F294">
            <v>1.8</v>
          </cell>
          <cell r="G294">
            <v>0</v>
          </cell>
          <cell r="K294">
            <v>1.8</v>
          </cell>
          <cell r="M294">
            <v>0</v>
          </cell>
          <cell r="U294">
            <v>0</v>
          </cell>
          <cell r="AD294">
            <v>0</v>
          </cell>
          <cell r="BG294">
            <v>0</v>
          </cell>
          <cell r="BK294" t="str">
            <v>2020-2030</v>
          </cell>
          <cell r="BL294" t="str">
            <v>Xã Đắk Ruồng</v>
          </cell>
          <cell r="BN294" t="str">
            <v>DTL</v>
          </cell>
          <cell r="BP294" t="str">
            <v xml:space="preserve"> Quyết định số 1756/QĐ-TTg ngày 21/12/2023 của Thủ tướng Chính phủ về việc phê duyệt Quy hoạch tỉnh Kon Tum thời kỳ 2021-2030, tầm nhìn đến năm 2050;</v>
          </cell>
          <cell r="BU294" t="str">
            <v>HNK;CLN</v>
          </cell>
          <cell r="BZ294">
            <v>1</v>
          </cell>
        </row>
        <row r="295">
          <cell r="B295" t="str">
            <v>Kè chống sạt lở, Thôn Kon Lung (1km)</v>
          </cell>
          <cell r="C295">
            <v>0.6</v>
          </cell>
          <cell r="E295">
            <v>0.6</v>
          </cell>
          <cell r="F295">
            <v>0.6</v>
          </cell>
          <cell r="G295">
            <v>0</v>
          </cell>
          <cell r="K295">
            <v>0.6</v>
          </cell>
          <cell r="M295">
            <v>0</v>
          </cell>
          <cell r="U295">
            <v>0</v>
          </cell>
          <cell r="AD295">
            <v>0</v>
          </cell>
          <cell r="BG295">
            <v>0</v>
          </cell>
          <cell r="BK295" t="str">
            <v>2020-2030</v>
          </cell>
          <cell r="BL295" t="str">
            <v>Xã Đắk Ruồng</v>
          </cell>
          <cell r="BN295" t="str">
            <v>DTL</v>
          </cell>
          <cell r="BU295" t="str">
            <v>HNK;CLN</v>
          </cell>
          <cell r="BZ295">
            <v>1</v>
          </cell>
        </row>
        <row r="296">
          <cell r="B296" t="str">
            <v>Kè chống sạt lở, Cầu 23 đến thôn 12 xã Đăk Tờ Re (5km)</v>
          </cell>
          <cell r="C296">
            <v>3</v>
          </cell>
          <cell r="E296">
            <v>3</v>
          </cell>
          <cell r="F296">
            <v>0.60999999999999988</v>
          </cell>
          <cell r="G296">
            <v>0</v>
          </cell>
          <cell r="K296">
            <v>0.60999999999999988</v>
          </cell>
          <cell r="M296">
            <v>0</v>
          </cell>
          <cell r="U296">
            <v>2.39</v>
          </cell>
          <cell r="AD296">
            <v>0</v>
          </cell>
          <cell r="BD296">
            <v>2.39</v>
          </cell>
          <cell r="BG296">
            <v>0</v>
          </cell>
          <cell r="BK296" t="str">
            <v>2020-2030</v>
          </cell>
          <cell r="BL296" t="str">
            <v>Xã Đắk Tờ re</v>
          </cell>
          <cell r="BN296" t="str">
            <v>DTL</v>
          </cell>
          <cell r="BP296" t="str">
            <v xml:space="preserve"> Quyết định số 1756/QĐ-TTg ngày 21/12/2023 của Thủ tướng Chính phủ về việc phê duyệt Quy hoạch tỉnh Kon Tum thời kỳ 2021-2030, tầm nhìn đến năm 2050;</v>
          </cell>
          <cell r="BU296" t="str">
            <v>HNK;CLN</v>
          </cell>
          <cell r="BZ296">
            <v>1</v>
          </cell>
        </row>
        <row r="297">
          <cell r="B297" t="str">
            <v>Kè bảo vệ khu dân cư trung tâm Đăk Ruồng – Tân Lập (4km)</v>
          </cell>
          <cell r="C297">
            <v>1</v>
          </cell>
          <cell r="E297">
            <v>1</v>
          </cell>
          <cell r="F297">
            <v>1</v>
          </cell>
          <cell r="G297">
            <v>0</v>
          </cell>
          <cell r="K297">
            <v>1</v>
          </cell>
          <cell r="M297">
            <v>0</v>
          </cell>
          <cell r="U297">
            <v>0</v>
          </cell>
          <cell r="AD297">
            <v>0</v>
          </cell>
          <cell r="BG297">
            <v>0</v>
          </cell>
          <cell r="BK297" t="str">
            <v>2020-2030</v>
          </cell>
          <cell r="BL297" t="str">
            <v>Xã Đắk Ruồng</v>
          </cell>
          <cell r="BN297" t="str">
            <v>DTL</v>
          </cell>
          <cell r="BP297" t="str">
            <v xml:space="preserve"> Quyết định số 1756/QĐ-TTg ngày 21/12/2023 của Thủ tướng Chính phủ về việc phê duyệt Quy hoạch tỉnh Kon Tum thời kỳ 2021-2030, tầm nhìn đến năm 2050;</v>
          </cell>
          <cell r="BU297" t="str">
            <v>HNK;CLN</v>
          </cell>
          <cell r="BZ297">
            <v>1</v>
          </cell>
        </row>
        <row r="298">
          <cell r="C298">
            <v>1.4</v>
          </cell>
          <cell r="E298">
            <v>1.4</v>
          </cell>
          <cell r="F298">
            <v>1.4</v>
          </cell>
          <cell r="G298">
            <v>0</v>
          </cell>
          <cell r="K298">
            <v>1.4</v>
          </cell>
          <cell r="M298">
            <v>0</v>
          </cell>
          <cell r="U298">
            <v>0</v>
          </cell>
          <cell r="AD298">
            <v>0</v>
          </cell>
          <cell r="BG298">
            <v>0</v>
          </cell>
          <cell r="BK298" t="str">
            <v>2020-2030</v>
          </cell>
          <cell r="BL298" t="str">
            <v>Xã Tân Lập</v>
          </cell>
          <cell r="BN298" t="str">
            <v>DTL</v>
          </cell>
          <cell r="BU298" t="str">
            <v>HNK;CLN</v>
          </cell>
          <cell r="BZ298">
            <v>1</v>
          </cell>
        </row>
        <row r="299">
          <cell r="B299" t="str">
            <v>Hồ Ông Dân</v>
          </cell>
          <cell r="C299">
            <v>3</v>
          </cell>
          <cell r="E299">
            <v>3</v>
          </cell>
          <cell r="F299">
            <v>3</v>
          </cell>
          <cell r="G299">
            <v>0</v>
          </cell>
          <cell r="K299">
            <v>1</v>
          </cell>
          <cell r="L299">
            <v>2</v>
          </cell>
          <cell r="M299">
            <v>0</v>
          </cell>
          <cell r="U299">
            <v>0</v>
          </cell>
          <cell r="AD299">
            <v>0</v>
          </cell>
          <cell r="BG299">
            <v>0</v>
          </cell>
          <cell r="BK299" t="str">
            <v>2020-2030</v>
          </cell>
          <cell r="BL299" t="str">
            <v>Xã Tân Lập</v>
          </cell>
          <cell r="BN299" t="str">
            <v>MNC</v>
          </cell>
          <cell r="BP299" t="str">
            <v xml:space="preserve"> Quyết định số 1756/QĐ-TTg ngày 21/12/2023 của Thủ tướng Chính phủ về việc phê duyệt Quy hoạch tỉnh Kon Tum thời kỳ 2021-2030, tầm nhìn đến năm 2050;</v>
          </cell>
          <cell r="BU299" t="str">
            <v>HNK;CLN</v>
          </cell>
          <cell r="BZ299">
            <v>1</v>
          </cell>
        </row>
        <row r="300">
          <cell r="B300" t="str">
            <v>Quy hoạch xây dựng mới Hồ Đăk Giao</v>
          </cell>
          <cell r="C300">
            <v>2</v>
          </cell>
          <cell r="E300">
            <v>2</v>
          </cell>
          <cell r="F300">
            <v>2</v>
          </cell>
          <cell r="G300">
            <v>0</v>
          </cell>
          <cell r="K300">
            <v>1</v>
          </cell>
          <cell r="L300">
            <v>1</v>
          </cell>
          <cell r="M300">
            <v>0</v>
          </cell>
          <cell r="U300">
            <v>0</v>
          </cell>
          <cell r="AD300">
            <v>0</v>
          </cell>
          <cell r="BG300">
            <v>0</v>
          </cell>
          <cell r="BK300" t="str">
            <v>2020-2030</v>
          </cell>
          <cell r="BL300" t="str">
            <v>Xã Tân Lập</v>
          </cell>
          <cell r="BN300" t="str">
            <v>MNC</v>
          </cell>
          <cell r="BU300" t="str">
            <v>HNK;CLN</v>
          </cell>
          <cell r="BZ300">
            <v>1</v>
          </cell>
        </row>
        <row r="301">
          <cell r="B301" t="str">
            <v>Hồ Nước Múi</v>
          </cell>
          <cell r="C301">
            <v>4</v>
          </cell>
          <cell r="E301">
            <v>4</v>
          </cell>
          <cell r="F301">
            <v>4</v>
          </cell>
          <cell r="G301">
            <v>0</v>
          </cell>
          <cell r="K301">
            <v>2</v>
          </cell>
          <cell r="L301">
            <v>2</v>
          </cell>
          <cell r="M301">
            <v>0</v>
          </cell>
          <cell r="U301">
            <v>0</v>
          </cell>
          <cell r="AD301">
            <v>0</v>
          </cell>
          <cell r="BG301">
            <v>0</v>
          </cell>
          <cell r="BK301" t="str">
            <v>2020-2030</v>
          </cell>
          <cell r="BL301" t="str">
            <v>Xã Đắk Tơ Lung</v>
          </cell>
          <cell r="BN301" t="str">
            <v>MNC</v>
          </cell>
          <cell r="BP301" t="str">
            <v xml:space="preserve"> Quyết định số 1756/QĐ-TTg ngày 21/12/2023 của Thủ tướng Chính phủ về việc phê duyệt Quy hoạch tỉnh Kon Tum thời kỳ 2021-2030, tầm nhìn đến năm 2050;</v>
          </cell>
          <cell r="BU301" t="str">
            <v>HNK;CLN</v>
          </cell>
          <cell r="BZ301">
            <v>1</v>
          </cell>
        </row>
        <row r="302">
          <cell r="B302" t="str">
            <v>Công trình bổ sung mới thiếu CSPL</v>
          </cell>
          <cell r="C302">
            <v>0</v>
          </cell>
          <cell r="E302">
            <v>0</v>
          </cell>
          <cell r="F302">
            <v>0</v>
          </cell>
          <cell r="G302">
            <v>0</v>
          </cell>
          <cell r="M302">
            <v>0</v>
          </cell>
          <cell r="U302">
            <v>0</v>
          </cell>
          <cell r="AD302">
            <v>0</v>
          </cell>
          <cell r="BG302">
            <v>0</v>
          </cell>
        </row>
        <row r="303">
          <cell r="B303" t="str">
            <v xml:space="preserve"> Đất cơ sở văn hóa</v>
          </cell>
          <cell r="C303">
            <v>0.69000000000000006</v>
          </cell>
          <cell r="D303">
            <v>0</v>
          </cell>
          <cell r="E303">
            <v>0.69000000000000006</v>
          </cell>
          <cell r="F303">
            <v>0.69000000000000006</v>
          </cell>
          <cell r="G303">
            <v>0</v>
          </cell>
          <cell r="H303">
            <v>0</v>
          </cell>
          <cell r="I303">
            <v>0</v>
          </cell>
          <cell r="J303">
            <v>0</v>
          </cell>
          <cell r="K303">
            <v>0.56000000000000005</v>
          </cell>
          <cell r="L303">
            <v>0.13</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0</v>
          </cell>
          <cell r="AX303">
            <v>0</v>
          </cell>
          <cell r="AY303">
            <v>0</v>
          </cell>
          <cell r="AZ303">
            <v>0</v>
          </cell>
          <cell r="BA303">
            <v>0</v>
          </cell>
          <cell r="BB303">
            <v>0</v>
          </cell>
          <cell r="BC303">
            <v>0</v>
          </cell>
          <cell r="BD303">
            <v>0</v>
          </cell>
          <cell r="BE303">
            <v>0</v>
          </cell>
          <cell r="BF303">
            <v>0</v>
          </cell>
          <cell r="BG303">
            <v>0</v>
          </cell>
          <cell r="BH303">
            <v>0</v>
          </cell>
          <cell r="BI303">
            <v>0</v>
          </cell>
          <cell r="BJ303">
            <v>0</v>
          </cell>
        </row>
        <row r="304">
          <cell r="B304" t="str">
            <v>Công trình điều chỉnh chuyển tiếp</v>
          </cell>
          <cell r="C304">
            <v>0</v>
          </cell>
          <cell r="E304">
            <v>0</v>
          </cell>
          <cell r="F304">
            <v>0</v>
          </cell>
          <cell r="G304">
            <v>0</v>
          </cell>
          <cell r="M304">
            <v>0</v>
          </cell>
          <cell r="U304">
            <v>0</v>
          </cell>
          <cell r="AD304">
            <v>0</v>
          </cell>
          <cell r="BG304">
            <v>0</v>
          </cell>
        </row>
        <row r="305">
          <cell r="B305" t="str">
            <v>Trung tâm văn hóa huyện Kon Rẫy</v>
          </cell>
          <cell r="C305">
            <v>0.56000000000000005</v>
          </cell>
          <cell r="E305">
            <v>0.56000000000000005</v>
          </cell>
          <cell r="F305">
            <v>0.56000000000000005</v>
          </cell>
          <cell r="G305">
            <v>0</v>
          </cell>
          <cell r="K305">
            <v>0.56000000000000005</v>
          </cell>
          <cell r="M305">
            <v>0</v>
          </cell>
          <cell r="U305">
            <v>0</v>
          </cell>
          <cell r="AD305">
            <v>0</v>
          </cell>
          <cell r="BG305">
            <v>0</v>
          </cell>
          <cell r="BK305" t="str">
            <v>2020-2030</v>
          </cell>
          <cell r="BL305" t="str">
            <v>Xã Tân Lập</v>
          </cell>
          <cell r="BN305" t="str">
            <v>DVH</v>
          </cell>
          <cell r="BP305" t="str">
            <v xml:space="preserve">Quyết định số 135/QĐ-UBND ngày 22/3/2022 của UBND tỉnh phê duyệt quy hoạch sử dụng đất thời kỳ 2021-2030 huyện Kon Rẫy; Quyết định số 1756/QĐ-TTg ngày 21/12/2023 của Thủ tướng Chính phủ về việc phê duyệt Quy hoạch tỉnh Kon Tum thời kỳ 2021-2030, tầm nhìn </v>
          </cell>
          <cell r="BU305" t="str">
            <v>HNK</v>
          </cell>
          <cell r="BW305" t="str">
            <v>Điều chỉnh tên theo QH tỉnh</v>
          </cell>
          <cell r="BX305" t="str">
            <v>Đất xây dựng công trình văn hóa trung tâm huyện lỵ, Bảo tàng-Thư viện huyện Kon Rẫy</v>
          </cell>
          <cell r="BZ305">
            <v>1</v>
          </cell>
        </row>
        <row r="306">
          <cell r="B306" t="str">
            <v>Nhà văn hóa thiếu nhi huyện Kon Rẫy</v>
          </cell>
          <cell r="C306">
            <v>0.13</v>
          </cell>
          <cell r="E306">
            <v>0.13</v>
          </cell>
          <cell r="F306">
            <v>0.13</v>
          </cell>
          <cell r="G306">
            <v>0</v>
          </cell>
          <cell r="L306">
            <v>0.13</v>
          </cell>
          <cell r="M306">
            <v>0</v>
          </cell>
          <cell r="U306">
            <v>0</v>
          </cell>
          <cell r="AD306">
            <v>0</v>
          </cell>
          <cell r="BG306">
            <v>0</v>
          </cell>
          <cell r="BK306" t="str">
            <v>2020-2030</v>
          </cell>
          <cell r="BL306" t="str">
            <v>Xã Tân Lập</v>
          </cell>
          <cell r="BN306" t="str">
            <v>DVH</v>
          </cell>
          <cell r="BU306" t="str">
            <v>CLN</v>
          </cell>
          <cell r="BW306" t="str">
            <v>Điều chỉnh tên theo QH tỉnh</v>
          </cell>
          <cell r="BX306" t="str">
            <v>Nhà văn hóa thiếu nhi thị trấn huyện lỵ Kon Rẫy</v>
          </cell>
          <cell r="BZ306">
            <v>1</v>
          </cell>
        </row>
        <row r="307">
          <cell r="B307" t="str">
            <v>Công trình bổ sung mới có CSPL</v>
          </cell>
          <cell r="C307">
            <v>0</v>
          </cell>
          <cell r="E307">
            <v>0</v>
          </cell>
          <cell r="F307">
            <v>0</v>
          </cell>
          <cell r="G307">
            <v>0</v>
          </cell>
          <cell r="M307">
            <v>0</v>
          </cell>
          <cell r="U307">
            <v>0</v>
          </cell>
          <cell r="AD307">
            <v>0</v>
          </cell>
          <cell r="BG307">
            <v>0</v>
          </cell>
        </row>
        <row r="308">
          <cell r="B308" t="str">
            <v>Công trình bổ sung mới thiếu CSPL</v>
          </cell>
          <cell r="C308">
            <v>0</v>
          </cell>
          <cell r="E308">
            <v>0</v>
          </cell>
          <cell r="F308">
            <v>0</v>
          </cell>
          <cell r="G308">
            <v>0</v>
          </cell>
          <cell r="M308">
            <v>0</v>
          </cell>
          <cell r="U308">
            <v>0</v>
          </cell>
          <cell r="AD308">
            <v>0</v>
          </cell>
          <cell r="BG308">
            <v>0</v>
          </cell>
        </row>
        <row r="309">
          <cell r="B309" t="str">
            <v xml:space="preserve"> Đất cơ sở y tế</v>
          </cell>
          <cell r="C309">
            <v>0.13</v>
          </cell>
          <cell r="D309">
            <v>0</v>
          </cell>
          <cell r="E309">
            <v>0.13</v>
          </cell>
          <cell r="F309">
            <v>0.13</v>
          </cell>
          <cell r="G309">
            <v>0</v>
          </cell>
          <cell r="H309">
            <v>0</v>
          </cell>
          <cell r="I309">
            <v>0</v>
          </cell>
          <cell r="J309">
            <v>0</v>
          </cell>
          <cell r="K309">
            <v>0</v>
          </cell>
          <cell r="L309">
            <v>0</v>
          </cell>
          <cell r="M309">
            <v>0.13</v>
          </cell>
          <cell r="N309">
            <v>0</v>
          </cell>
          <cell r="O309">
            <v>0</v>
          </cell>
          <cell r="P309">
            <v>0.13</v>
          </cell>
          <cell r="Q309">
            <v>0</v>
          </cell>
          <cell r="R309">
            <v>0</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V309">
            <v>0</v>
          </cell>
          <cell r="AW309">
            <v>0</v>
          </cell>
          <cell r="AX309">
            <v>0</v>
          </cell>
          <cell r="AY309">
            <v>0</v>
          </cell>
          <cell r="AZ309">
            <v>0</v>
          </cell>
          <cell r="BA309">
            <v>0</v>
          </cell>
          <cell r="BB309">
            <v>0</v>
          </cell>
          <cell r="BC309">
            <v>0</v>
          </cell>
          <cell r="BD309">
            <v>0</v>
          </cell>
          <cell r="BE309">
            <v>0</v>
          </cell>
          <cell r="BF309">
            <v>0</v>
          </cell>
          <cell r="BG309">
            <v>0</v>
          </cell>
          <cell r="BH309">
            <v>0</v>
          </cell>
          <cell r="BI309">
            <v>0</v>
          </cell>
          <cell r="BJ309">
            <v>0</v>
          </cell>
        </row>
        <row r="310">
          <cell r="B310" t="str">
            <v>Công trình điều chỉnh chuyển tiếp</v>
          </cell>
          <cell r="C310">
            <v>0</v>
          </cell>
          <cell r="E310">
            <v>0</v>
          </cell>
          <cell r="F310">
            <v>0</v>
          </cell>
          <cell r="G310">
            <v>0</v>
          </cell>
          <cell r="M310">
            <v>0</v>
          </cell>
          <cell r="U310">
            <v>0</v>
          </cell>
          <cell r="AD310">
            <v>0</v>
          </cell>
          <cell r="BG310">
            <v>0</v>
          </cell>
        </row>
        <row r="311">
          <cell r="B311" t="str">
            <v>Quy hoạch đất y tế xã</v>
          </cell>
          <cell r="C311">
            <v>0.13</v>
          </cell>
          <cell r="E311">
            <v>0.13</v>
          </cell>
          <cell r="F311">
            <v>0.13</v>
          </cell>
          <cell r="G311">
            <v>0</v>
          </cell>
          <cell r="M311">
            <v>0.13</v>
          </cell>
          <cell r="P311">
            <v>0.13</v>
          </cell>
          <cell r="U311">
            <v>0</v>
          </cell>
          <cell r="AD311">
            <v>0</v>
          </cell>
          <cell r="BG311">
            <v>0</v>
          </cell>
          <cell r="BK311" t="str">
            <v>2020-2030</v>
          </cell>
          <cell r="BL311" t="str">
            <v>Xã Tân Lập</v>
          </cell>
          <cell r="BN311" t="str">
            <v>DYT</v>
          </cell>
          <cell r="BP311" t="str">
            <v>Quyết định số 135/QĐ-UBND ngày 22/3/2022 của UBND tỉnh phê duyệt quy hoạch sử dụng đất thời kỳ 2021-2030 huyện Kon Rẫy</v>
          </cell>
          <cell r="BU311" t="str">
            <v>RSX</v>
          </cell>
          <cell r="BZ311">
            <v>1</v>
          </cell>
        </row>
        <row r="312">
          <cell r="B312" t="str">
            <v>Công trình bổ sung mới có CSPL</v>
          </cell>
          <cell r="C312">
            <v>0</v>
          </cell>
          <cell r="E312">
            <v>0</v>
          </cell>
          <cell r="F312">
            <v>0</v>
          </cell>
          <cell r="G312">
            <v>0</v>
          </cell>
          <cell r="M312">
            <v>0</v>
          </cell>
          <cell r="U312">
            <v>0</v>
          </cell>
          <cell r="AD312">
            <v>0</v>
          </cell>
          <cell r="BG312">
            <v>0</v>
          </cell>
        </row>
        <row r="313">
          <cell r="B313" t="str">
            <v>Công trình bổ sung mới thiếu CSPL</v>
          </cell>
          <cell r="C313">
            <v>0</v>
          </cell>
          <cell r="E313">
            <v>0</v>
          </cell>
          <cell r="F313">
            <v>0</v>
          </cell>
          <cell r="G313">
            <v>0</v>
          </cell>
          <cell r="M313">
            <v>0</v>
          </cell>
          <cell r="U313">
            <v>0</v>
          </cell>
          <cell r="AD313">
            <v>0</v>
          </cell>
          <cell r="BG313">
            <v>0</v>
          </cell>
        </row>
        <row r="314">
          <cell r="B314" t="str">
            <v xml:space="preserve"> Đất cơ sở giáo dục - đào tạo</v>
          </cell>
          <cell r="C314">
            <v>3.7600000000000002</v>
          </cell>
          <cell r="D314">
            <v>0.70000000000000007</v>
          </cell>
          <cell r="E314">
            <v>3.06</v>
          </cell>
          <cell r="F314">
            <v>3.06</v>
          </cell>
          <cell r="G314">
            <v>0</v>
          </cell>
          <cell r="H314">
            <v>0</v>
          </cell>
          <cell r="I314">
            <v>0</v>
          </cell>
          <cell r="J314">
            <v>0</v>
          </cell>
          <cell r="K314">
            <v>2.4600000000000004</v>
          </cell>
          <cell r="L314">
            <v>0.60000000000000009</v>
          </cell>
          <cell r="M314">
            <v>0</v>
          </cell>
          <cell r="N314">
            <v>0</v>
          </cell>
          <cell r="O314">
            <v>0</v>
          </cell>
          <cell r="P314">
            <v>0</v>
          </cell>
          <cell r="Q314">
            <v>0</v>
          </cell>
          <cell r="R314">
            <v>0</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0</v>
          </cell>
          <cell r="BA314">
            <v>0</v>
          </cell>
          <cell r="BB314">
            <v>0</v>
          </cell>
          <cell r="BC314">
            <v>0</v>
          </cell>
          <cell r="BD314">
            <v>0</v>
          </cell>
          <cell r="BE314">
            <v>0</v>
          </cell>
          <cell r="BF314">
            <v>0</v>
          </cell>
          <cell r="BG314">
            <v>0</v>
          </cell>
          <cell r="BH314">
            <v>0</v>
          </cell>
          <cell r="BI314">
            <v>0</v>
          </cell>
          <cell r="BJ314">
            <v>0</v>
          </cell>
        </row>
        <row r="315">
          <cell r="B315" t="str">
            <v>Công trình điều chỉnh chuyển tiếp</v>
          </cell>
          <cell r="C315">
            <v>0</v>
          </cell>
          <cell r="E315">
            <v>0</v>
          </cell>
          <cell r="F315">
            <v>0</v>
          </cell>
          <cell r="G315">
            <v>0</v>
          </cell>
          <cell r="M315">
            <v>0</v>
          </cell>
          <cell r="U315">
            <v>0</v>
          </cell>
          <cell r="AD315">
            <v>0</v>
          </cell>
          <cell r="BG315">
            <v>0</v>
          </cell>
        </row>
        <row r="316">
          <cell r="B316" t="str">
            <v>Quy hoạch mở rộng trường tiểu học Đăk Rve - Thôn 9</v>
          </cell>
          <cell r="C316">
            <v>0.04</v>
          </cell>
          <cell r="E316">
            <v>0.04</v>
          </cell>
          <cell r="F316">
            <v>0.04</v>
          </cell>
          <cell r="G316">
            <v>0</v>
          </cell>
          <cell r="L316">
            <v>0.04</v>
          </cell>
          <cell r="M316">
            <v>0</v>
          </cell>
          <cell r="U316">
            <v>0</v>
          </cell>
          <cell r="AD316">
            <v>0</v>
          </cell>
          <cell r="BG316">
            <v>0</v>
          </cell>
          <cell r="BK316" t="str">
            <v>2020-2030</v>
          </cell>
          <cell r="BL316" t="str">
            <v>TT Đắk Rve</v>
          </cell>
          <cell r="BN316" t="str">
            <v>DGD</v>
          </cell>
          <cell r="BP316" t="str">
            <v>Quyết định số 135/QĐ-UBND ngày 22/3/2022 của UBND tỉnh phê duyệt quy hoạch sử dụng đất thời kỳ 2021-2030 huyện Kon Rẫy</v>
          </cell>
          <cell r="BU316" t="str">
            <v>CLN</v>
          </cell>
          <cell r="BX316" t="str">
            <v>Quy hoạch mở rộng trường tiểu học Đắk Rve - Thôn 9</v>
          </cell>
          <cell r="BZ316">
            <v>1</v>
          </cell>
        </row>
        <row r="317">
          <cell r="B317" t="str">
            <v>Quy hoạch mở rộng trường tiểu học Đăk Kôi, thôn 3</v>
          </cell>
          <cell r="C317">
            <v>0.2</v>
          </cell>
          <cell r="E317">
            <v>0.2</v>
          </cell>
          <cell r="F317">
            <v>0.2</v>
          </cell>
          <cell r="G317">
            <v>0</v>
          </cell>
          <cell r="L317">
            <v>0.2</v>
          </cell>
          <cell r="M317">
            <v>0</v>
          </cell>
          <cell r="U317">
            <v>0</v>
          </cell>
          <cell r="AD317">
            <v>0</v>
          </cell>
          <cell r="BG317">
            <v>0</v>
          </cell>
          <cell r="BK317" t="str">
            <v>2020-2030</v>
          </cell>
          <cell r="BL317" t="str">
            <v>Xã Đắk Kôi</v>
          </cell>
          <cell r="BN317" t="str">
            <v>DGD</v>
          </cell>
          <cell r="BP317" t="str">
            <v>Quyết định số 135/QĐ-UBND ngày 22/3/2022 của UBND tỉnh phê duyệt quy hoạch sử dụng đất thời kỳ 2021-2030 huyện Kon Rẫy</v>
          </cell>
          <cell r="BU317" t="str">
            <v>CLN</v>
          </cell>
          <cell r="BZ317">
            <v>1</v>
          </cell>
        </row>
        <row r="318">
          <cell r="B318" t="str">
            <v>Quy hoạch mở rộng trường mầm non Đắk Kôi, thôn 3</v>
          </cell>
          <cell r="C318">
            <v>0.1</v>
          </cell>
          <cell r="E318">
            <v>0.1</v>
          </cell>
          <cell r="F318">
            <v>0.1</v>
          </cell>
          <cell r="G318">
            <v>0</v>
          </cell>
          <cell r="L318">
            <v>0.1</v>
          </cell>
          <cell r="M318">
            <v>0</v>
          </cell>
          <cell r="U318">
            <v>0</v>
          </cell>
          <cell r="AD318">
            <v>0</v>
          </cell>
          <cell r="BG318">
            <v>0</v>
          </cell>
          <cell r="BK318" t="str">
            <v>2020-2030</v>
          </cell>
          <cell r="BL318" t="str">
            <v>Xã Đắk Kôi</v>
          </cell>
          <cell r="BN318" t="str">
            <v>DGD</v>
          </cell>
          <cell r="BU318" t="str">
            <v>CLN</v>
          </cell>
          <cell r="BW318" t="str">
            <v>Tách vị trí</v>
          </cell>
          <cell r="BX318" t="str">
            <v>Quy hoạch mở rộng trường mầm non Đắk Kôi</v>
          </cell>
          <cell r="BZ318">
            <v>1</v>
          </cell>
        </row>
        <row r="319">
          <cell r="B319" t="str">
            <v>Quy hoạch mở rộng trường mầm non Đắk Kôi, thôn 4</v>
          </cell>
          <cell r="C319">
            <v>0.01</v>
          </cell>
          <cell r="E319">
            <v>0.01</v>
          </cell>
          <cell r="F319">
            <v>0.01</v>
          </cell>
          <cell r="G319">
            <v>0</v>
          </cell>
          <cell r="L319">
            <v>0.01</v>
          </cell>
          <cell r="M319">
            <v>0</v>
          </cell>
          <cell r="U319">
            <v>0</v>
          </cell>
          <cell r="AD319">
            <v>0</v>
          </cell>
          <cell r="BG319">
            <v>0</v>
          </cell>
          <cell r="BK319" t="str">
            <v>2020-2030</v>
          </cell>
          <cell r="BL319" t="str">
            <v>Xã Đắk Kôi</v>
          </cell>
          <cell r="BN319" t="str">
            <v>DGD</v>
          </cell>
          <cell r="BU319" t="str">
            <v>CLN</v>
          </cell>
          <cell r="BZ319">
            <v>1</v>
          </cell>
        </row>
        <row r="320">
          <cell r="B320" t="str">
            <v>Quy hoạch mở rộng trường mầm non Đắk Kôi, thôn 7</v>
          </cell>
          <cell r="C320">
            <v>0.01</v>
          </cell>
          <cell r="E320">
            <v>0.01</v>
          </cell>
          <cell r="F320">
            <v>0.01</v>
          </cell>
          <cell r="G320">
            <v>0</v>
          </cell>
          <cell r="L320">
            <v>0.01</v>
          </cell>
          <cell r="M320">
            <v>0</v>
          </cell>
          <cell r="U320">
            <v>0</v>
          </cell>
          <cell r="AD320">
            <v>0</v>
          </cell>
          <cell r="BG320">
            <v>0</v>
          </cell>
          <cell r="BK320" t="str">
            <v>2020-2030</v>
          </cell>
          <cell r="BL320" t="str">
            <v>Xã Đắk Kôi</v>
          </cell>
          <cell r="BN320" t="str">
            <v>DGD</v>
          </cell>
          <cell r="BU320" t="str">
            <v>CLN</v>
          </cell>
          <cell r="BZ320">
            <v>1</v>
          </cell>
        </row>
        <row r="321">
          <cell r="B321" t="str">
            <v>Quy hoạch mở rộng trường PTDTBT THCS Đăk Kôi</v>
          </cell>
          <cell r="C321">
            <v>0.16</v>
          </cell>
          <cell r="E321">
            <v>0.16</v>
          </cell>
          <cell r="F321">
            <v>0.16</v>
          </cell>
          <cell r="G321">
            <v>0</v>
          </cell>
          <cell r="K321">
            <v>0.16</v>
          </cell>
          <cell r="M321">
            <v>0</v>
          </cell>
          <cell r="U321">
            <v>0</v>
          </cell>
          <cell r="AD321">
            <v>0</v>
          </cell>
          <cell r="BG321">
            <v>0</v>
          </cell>
          <cell r="BK321" t="str">
            <v>2020-2030</v>
          </cell>
          <cell r="BL321" t="str">
            <v>Xã Đắk Kôi</v>
          </cell>
          <cell r="BN321" t="str">
            <v>DGD</v>
          </cell>
          <cell r="BU321" t="str">
            <v>HNK</v>
          </cell>
          <cell r="BX321" t="str">
            <v>Quy hoạch mở rộng trường THCS Đăk Kôi</v>
          </cell>
          <cell r="BZ321">
            <v>1</v>
          </cell>
        </row>
        <row r="322">
          <cell r="B322" t="str">
            <v>Trường mầm non xã Đăk Tơ Lung, điểm trường chính thôn 4</v>
          </cell>
          <cell r="C322">
            <v>0.2</v>
          </cell>
          <cell r="E322">
            <v>0.2</v>
          </cell>
          <cell r="F322">
            <v>0.2</v>
          </cell>
          <cell r="G322">
            <v>0</v>
          </cell>
          <cell r="L322">
            <v>0.2</v>
          </cell>
          <cell r="M322">
            <v>0</v>
          </cell>
          <cell r="U322">
            <v>0</v>
          </cell>
          <cell r="AD322">
            <v>0</v>
          </cell>
          <cell r="BG322">
            <v>0</v>
          </cell>
          <cell r="BK322" t="str">
            <v>2020-2030</v>
          </cell>
          <cell r="BL322" t="str">
            <v>Xã Đắk Tơ Lung</v>
          </cell>
          <cell r="BN322" t="str">
            <v>DGD</v>
          </cell>
          <cell r="BP322" t="str">
            <v>Nghị quyết số 45/NQ-HĐND ngày 16/12/2021 HĐND huyện Kon Rẫy</v>
          </cell>
          <cell r="BU322" t="str">
            <v>CLN</v>
          </cell>
          <cell r="BV322">
            <v>2024</v>
          </cell>
          <cell r="BW322" t="str">
            <v>Điều chỉnh tên</v>
          </cell>
          <cell r="BX322" t="str">
            <v>Quy hoạch mở rộng trường mầm non Đăk Tơ Lung</v>
          </cell>
          <cell r="BZ322">
            <v>1</v>
          </cell>
        </row>
        <row r="323">
          <cell r="B323" t="str">
            <v>Quy hoạch mở rộng trường mầm non Ánh Dương</v>
          </cell>
          <cell r="C323">
            <v>0.01</v>
          </cell>
          <cell r="E323">
            <v>0.01</v>
          </cell>
          <cell r="F323">
            <v>0.01</v>
          </cell>
          <cell r="G323">
            <v>0</v>
          </cell>
          <cell r="L323">
            <v>0.01</v>
          </cell>
          <cell r="M323">
            <v>0</v>
          </cell>
          <cell r="U323">
            <v>0</v>
          </cell>
          <cell r="AD323">
            <v>0</v>
          </cell>
          <cell r="BG323">
            <v>0</v>
          </cell>
          <cell r="BK323" t="str">
            <v>2020-2030</v>
          </cell>
          <cell r="BL323" t="str">
            <v>Xã Đắk Ruồng</v>
          </cell>
          <cell r="BN323" t="str">
            <v>DGD</v>
          </cell>
          <cell r="BP323" t="str">
            <v>Quyết định số 135/QĐ-UBND ngày 22/3/2022 của UBND tỉnh phê duyệt quy hoạch sử dụng đất thời kỳ 2021-2030 huyện Kon Rẫy</v>
          </cell>
          <cell r="BU323" t="str">
            <v>CLN</v>
          </cell>
          <cell r="BX323" t="str">
            <v>Quy hoạch mở rộng trường mầm non Đắk Ruồng</v>
          </cell>
          <cell r="BZ323">
            <v>1</v>
          </cell>
        </row>
        <row r="324">
          <cell r="B324" t="str">
            <v>Mở Rộng Trường Mầm Non Tân Lập (điểm trường chính)</v>
          </cell>
          <cell r="C324">
            <v>0.03</v>
          </cell>
          <cell r="E324">
            <v>0.03</v>
          </cell>
          <cell r="F324">
            <v>0.03</v>
          </cell>
          <cell r="G324">
            <v>0</v>
          </cell>
          <cell r="L324">
            <v>0.03</v>
          </cell>
          <cell r="M324">
            <v>0</v>
          </cell>
          <cell r="U324">
            <v>0</v>
          </cell>
          <cell r="AD324">
            <v>0</v>
          </cell>
          <cell r="BG324">
            <v>0</v>
          </cell>
          <cell r="BK324" t="str">
            <v>2020-2030</v>
          </cell>
          <cell r="BL324" t="str">
            <v>Xã Tân Lập</v>
          </cell>
          <cell r="BN324" t="str">
            <v>DGD</v>
          </cell>
          <cell r="BP324" t="str">
            <v>Nghị quyết số 45/NQ-HĐND ngày 16/12/2021 HĐND huyện Kon Rẫy</v>
          </cell>
          <cell r="BU324" t="str">
            <v>CLN</v>
          </cell>
          <cell r="BV324">
            <v>2023.2023999999999</v>
          </cell>
          <cell r="BW324" t="str">
            <v>Điều chỉnh tên, diện tích</v>
          </cell>
          <cell r="BX324" t="str">
            <v>Quy hoạch mở rộng trường mầm non Tân Lập 0,04 ha</v>
          </cell>
          <cell r="BZ324">
            <v>1</v>
          </cell>
        </row>
        <row r="325">
          <cell r="B325" t="str">
            <v xml:space="preserve"> TrườngTHCS Đăk Tờ Re</v>
          </cell>
          <cell r="C325">
            <v>2</v>
          </cell>
          <cell r="E325">
            <v>2</v>
          </cell>
          <cell r="F325">
            <v>2</v>
          </cell>
          <cell r="G325">
            <v>0</v>
          </cell>
          <cell r="K325">
            <v>2</v>
          </cell>
          <cell r="M325">
            <v>0</v>
          </cell>
          <cell r="U325">
            <v>0</v>
          </cell>
          <cell r="AD325">
            <v>0</v>
          </cell>
          <cell r="BG325">
            <v>0</v>
          </cell>
          <cell r="BK325" t="str">
            <v>2020-2030</v>
          </cell>
          <cell r="BL325" t="str">
            <v>Xã Đắk Tờ re</v>
          </cell>
          <cell r="BN325" t="str">
            <v>DGD</v>
          </cell>
          <cell r="BP325" t="str">
            <v>Quyết định 458/QĐ-UBND ngày 10/5/2023 của UBND huyện Kon Rẫy về việc giao chi tiết các nguồn vốn năm 2023 thực hiện các chương trình MTQG; Nghị quyết số 73/NQ-HĐND ngày 10/12/2023 HĐND tỉnh về danh mục thu hồi đất năm2024</v>
          </cell>
          <cell r="BU325" t="str">
            <v>HNK</v>
          </cell>
          <cell r="BV325">
            <v>2022.2023999999999</v>
          </cell>
          <cell r="BW325" t="str">
            <v>Điều chỉnh tên, diện tích</v>
          </cell>
          <cell r="BX325" t="str">
            <v>Trường THCS Đắk Tờ Re (cơ sở 2) 2,1 ha</v>
          </cell>
          <cell r="BZ325">
            <v>1</v>
          </cell>
        </row>
        <row r="326">
          <cell r="B326" t="str">
            <v>Công trình bổ sung mới có CSPL</v>
          </cell>
          <cell r="C326">
            <v>0</v>
          </cell>
          <cell r="E326">
            <v>0</v>
          </cell>
          <cell r="F326">
            <v>0</v>
          </cell>
          <cell r="G326">
            <v>0</v>
          </cell>
          <cell r="M326">
            <v>0</v>
          </cell>
          <cell r="U326">
            <v>0</v>
          </cell>
          <cell r="AD326">
            <v>0</v>
          </cell>
          <cell r="BG326">
            <v>0</v>
          </cell>
        </row>
        <row r="327">
          <cell r="B327" t="str">
            <v>Mở Rộng Trường THCS Tân Lập</v>
          </cell>
          <cell r="C327">
            <v>0.1</v>
          </cell>
          <cell r="E327">
            <v>0.1</v>
          </cell>
          <cell r="F327">
            <v>0.1</v>
          </cell>
          <cell r="G327">
            <v>0</v>
          </cell>
          <cell r="K327">
            <v>0.1</v>
          </cell>
          <cell r="M327">
            <v>0</v>
          </cell>
          <cell r="U327">
            <v>0</v>
          </cell>
          <cell r="AD327">
            <v>0</v>
          </cell>
          <cell r="BG327">
            <v>0</v>
          </cell>
          <cell r="BK327" t="str">
            <v>2020-2030</v>
          </cell>
          <cell r="BL327" t="str">
            <v>Xã Tân Lập</v>
          </cell>
          <cell r="BN327" t="str">
            <v>DGD</v>
          </cell>
          <cell r="BP327" t="str">
            <v>Nghị quyết số 45/NQ-HĐND ngày 16/12/2021 HĐND huyện Kon Rẫy</v>
          </cell>
          <cell r="BU327" t="str">
            <v>HNK</v>
          </cell>
          <cell r="BV327">
            <v>2023.2023999999999</v>
          </cell>
          <cell r="BZ327">
            <v>1</v>
          </cell>
        </row>
        <row r="328">
          <cell r="B328" t="str">
            <v>Mở Rộng Trường Tiểu học Tân Lập (điểm trường chính)</v>
          </cell>
          <cell r="C328">
            <v>0.2</v>
          </cell>
          <cell r="E328">
            <v>0.2</v>
          </cell>
          <cell r="F328">
            <v>0.2</v>
          </cell>
          <cell r="G328">
            <v>0</v>
          </cell>
          <cell r="K328">
            <v>0.2</v>
          </cell>
          <cell r="M328">
            <v>0</v>
          </cell>
          <cell r="U328">
            <v>0</v>
          </cell>
          <cell r="AD328">
            <v>0</v>
          </cell>
          <cell r="BG328">
            <v>0</v>
          </cell>
          <cell r="BK328" t="str">
            <v>2020-2030</v>
          </cell>
          <cell r="BL328" t="str">
            <v>Xã Tân Lập</v>
          </cell>
          <cell r="BN328" t="str">
            <v>DGD</v>
          </cell>
          <cell r="BP328" t="str">
            <v>Nghị quyết số 45/NQ-HĐND ngày 16/12/2021 HĐND huyện Kon Rẫy</v>
          </cell>
          <cell r="BU328" t="str">
            <v>HNK</v>
          </cell>
          <cell r="BV328">
            <v>2023.2023999999999</v>
          </cell>
          <cell r="BZ328">
            <v>1</v>
          </cell>
        </row>
        <row r="329">
          <cell r="B329" t="str">
            <v>Công trình bổ sung mới thiếu CSPL</v>
          </cell>
          <cell r="C329">
            <v>0</v>
          </cell>
          <cell r="E329">
            <v>0</v>
          </cell>
          <cell r="F329">
            <v>0</v>
          </cell>
          <cell r="G329">
            <v>0</v>
          </cell>
          <cell r="M329">
            <v>0</v>
          </cell>
          <cell r="U329">
            <v>0</v>
          </cell>
          <cell r="AD329">
            <v>0</v>
          </cell>
          <cell r="BG329">
            <v>0</v>
          </cell>
        </row>
        <row r="330">
          <cell r="B330" t="str">
            <v>Quy hoạch mở rộng trường mầm non Tân Lập, điểm trường thôn 4</v>
          </cell>
          <cell r="C330">
            <v>0.1</v>
          </cell>
          <cell r="D330">
            <v>0.1</v>
          </cell>
          <cell r="E330">
            <v>0</v>
          </cell>
          <cell r="F330">
            <v>0</v>
          </cell>
          <cell r="G330">
            <v>0</v>
          </cell>
          <cell r="M330">
            <v>0</v>
          </cell>
          <cell r="U330">
            <v>0</v>
          </cell>
          <cell r="AD330">
            <v>0</v>
          </cell>
          <cell r="BG330">
            <v>0</v>
          </cell>
          <cell r="BK330" t="str">
            <v>2020-2030</v>
          </cell>
          <cell r="BL330" t="str">
            <v>Xã Tân Lập</v>
          </cell>
          <cell r="BN330" t="str">
            <v>DGD</v>
          </cell>
          <cell r="BP330" t="str">
            <v>Biên bản làm việc ngày 31/10/2024 với Phòng giáo dục và Đào tạo huyện</v>
          </cell>
          <cell r="BU330" t="str">
            <v>DGD</v>
          </cell>
          <cell r="BZ330">
            <v>1</v>
          </cell>
        </row>
        <row r="331">
          <cell r="B331" t="str">
            <v>Quy hoạch mở rộng Trường Tiểu học KaPaKoLong thôn 8 (điểm chính)</v>
          </cell>
          <cell r="C331">
            <v>0.01</v>
          </cell>
          <cell r="D331">
            <v>0.01</v>
          </cell>
          <cell r="E331">
            <v>0</v>
          </cell>
          <cell r="F331">
            <v>0</v>
          </cell>
          <cell r="G331">
            <v>0</v>
          </cell>
          <cell r="M331">
            <v>0</v>
          </cell>
          <cell r="U331">
            <v>0</v>
          </cell>
          <cell r="AD331">
            <v>0</v>
          </cell>
          <cell r="BG331">
            <v>0</v>
          </cell>
          <cell r="BK331" t="str">
            <v>2020-2030</v>
          </cell>
          <cell r="BL331" t="str">
            <v>Xã Đắk Tờ re</v>
          </cell>
          <cell r="BN331" t="str">
            <v>DGD</v>
          </cell>
          <cell r="BU331" t="str">
            <v>DGD</v>
          </cell>
          <cell r="BZ331">
            <v>1</v>
          </cell>
        </row>
        <row r="332">
          <cell r="B332" t="str">
            <v>Quy hoạch mở rộng Trường Tiểu học KaPaKoLong thôn 7</v>
          </cell>
          <cell r="C332">
            <v>0.05</v>
          </cell>
          <cell r="D332">
            <v>0.05</v>
          </cell>
          <cell r="E332">
            <v>0</v>
          </cell>
          <cell r="F332">
            <v>0</v>
          </cell>
          <cell r="G332">
            <v>0</v>
          </cell>
          <cell r="M332">
            <v>0</v>
          </cell>
          <cell r="U332">
            <v>0</v>
          </cell>
          <cell r="AD332">
            <v>0</v>
          </cell>
          <cell r="BG332">
            <v>0</v>
          </cell>
          <cell r="BK332" t="str">
            <v>2020-2030</v>
          </cell>
          <cell r="BL332" t="str">
            <v>Xã Đắk Tờ re</v>
          </cell>
          <cell r="BN332" t="str">
            <v>DGD</v>
          </cell>
          <cell r="BU332" t="str">
            <v>DGD</v>
          </cell>
          <cell r="BZ332">
            <v>1</v>
          </cell>
        </row>
        <row r="333">
          <cell r="B333" t="str">
            <v>Quy hoạch mở rộng Trường Tiểu học KaPaKoLong thôn 10</v>
          </cell>
          <cell r="C333">
            <v>0.02</v>
          </cell>
          <cell r="D333">
            <v>0.02</v>
          </cell>
          <cell r="E333">
            <v>0</v>
          </cell>
          <cell r="F333">
            <v>0</v>
          </cell>
          <cell r="G333">
            <v>0</v>
          </cell>
          <cell r="M333">
            <v>0</v>
          </cell>
          <cell r="U333">
            <v>0</v>
          </cell>
          <cell r="AD333">
            <v>0</v>
          </cell>
          <cell r="BG333">
            <v>0</v>
          </cell>
          <cell r="BK333" t="str">
            <v>2020-2030</v>
          </cell>
          <cell r="BL333" t="str">
            <v>Xã Đắk Tờ re</v>
          </cell>
          <cell r="BN333" t="str">
            <v>DGD</v>
          </cell>
          <cell r="BU333" t="str">
            <v>DGD</v>
          </cell>
          <cell r="BZ333">
            <v>1</v>
          </cell>
        </row>
        <row r="334">
          <cell r="B334" t="str">
            <v>Quy hoạch mở rộng Trường mầm non Họa Mi điểm trường chính thôn 7</v>
          </cell>
          <cell r="C334">
            <v>0.2</v>
          </cell>
          <cell r="D334">
            <v>0.2</v>
          </cell>
          <cell r="E334">
            <v>0</v>
          </cell>
          <cell r="F334">
            <v>0</v>
          </cell>
          <cell r="G334">
            <v>0</v>
          </cell>
          <cell r="M334">
            <v>0</v>
          </cell>
          <cell r="U334">
            <v>0</v>
          </cell>
          <cell r="AD334">
            <v>0</v>
          </cell>
          <cell r="BG334">
            <v>0</v>
          </cell>
          <cell r="BK334" t="str">
            <v>2020-2030</v>
          </cell>
          <cell r="BL334" t="str">
            <v>Xã Đắk Tờ re</v>
          </cell>
          <cell r="BN334" t="str">
            <v>DGD</v>
          </cell>
          <cell r="BU334" t="str">
            <v>DGD</v>
          </cell>
          <cell r="BZ334">
            <v>1</v>
          </cell>
        </row>
        <row r="335">
          <cell r="B335" t="str">
            <v>Quy hoạch mở rộng trường PTDTBT-THCS Đăk Pne</v>
          </cell>
          <cell r="C335">
            <v>0.02</v>
          </cell>
          <cell r="D335">
            <v>0.02</v>
          </cell>
          <cell r="E335">
            <v>0</v>
          </cell>
          <cell r="F335">
            <v>0</v>
          </cell>
          <cell r="G335">
            <v>0</v>
          </cell>
          <cell r="M335">
            <v>0</v>
          </cell>
          <cell r="U335">
            <v>0</v>
          </cell>
          <cell r="AD335">
            <v>0</v>
          </cell>
          <cell r="BG335">
            <v>0</v>
          </cell>
          <cell r="BK335" t="str">
            <v>2020-2030</v>
          </cell>
          <cell r="BL335" t="str">
            <v>Xã Đắk Pne</v>
          </cell>
          <cell r="BN335" t="str">
            <v>DGD</v>
          </cell>
          <cell r="BU335" t="str">
            <v>DGD</v>
          </cell>
          <cell r="BZ335">
            <v>1</v>
          </cell>
        </row>
        <row r="336">
          <cell r="B336" t="str">
            <v>Dự án sữa chữa, nâng cấp trường Mầm Non Đăk Kôi thôn Tu Rơ Băng</v>
          </cell>
          <cell r="C336">
            <v>0.05</v>
          </cell>
          <cell r="D336">
            <v>0.05</v>
          </cell>
          <cell r="E336">
            <v>0</v>
          </cell>
          <cell r="F336">
            <v>0</v>
          </cell>
          <cell r="G336">
            <v>0</v>
          </cell>
          <cell r="M336">
            <v>0</v>
          </cell>
          <cell r="U336">
            <v>0</v>
          </cell>
          <cell r="AD336">
            <v>0</v>
          </cell>
          <cell r="BG336">
            <v>0</v>
          </cell>
          <cell r="BK336" t="str">
            <v>2020-2030</v>
          </cell>
          <cell r="BL336" t="str">
            <v>Xã Đắk Kôi</v>
          </cell>
          <cell r="BN336" t="str">
            <v>DGD</v>
          </cell>
          <cell r="BU336" t="str">
            <v>DGD</v>
          </cell>
          <cell r="BZ336">
            <v>1</v>
          </cell>
        </row>
        <row r="337">
          <cell r="B337" t="str">
            <v>Quy hoạch mở rộng Trường tiểu học Lê Quý Đôn, điểm trường chính thôn 9</v>
          </cell>
          <cell r="C337">
            <v>0.1</v>
          </cell>
          <cell r="D337">
            <v>0.1</v>
          </cell>
          <cell r="E337">
            <v>0</v>
          </cell>
          <cell r="F337">
            <v>0</v>
          </cell>
          <cell r="G337">
            <v>0</v>
          </cell>
          <cell r="M337">
            <v>0</v>
          </cell>
          <cell r="U337">
            <v>0</v>
          </cell>
          <cell r="AD337">
            <v>0</v>
          </cell>
          <cell r="BG337">
            <v>0</v>
          </cell>
          <cell r="BK337" t="str">
            <v>2020-2030</v>
          </cell>
          <cell r="BL337" t="str">
            <v>Xã Đắk Ruồng</v>
          </cell>
          <cell r="BN337" t="str">
            <v>DGD</v>
          </cell>
          <cell r="BU337" t="str">
            <v>DGD</v>
          </cell>
          <cell r="BZ337">
            <v>1</v>
          </cell>
        </row>
        <row r="338">
          <cell r="B338" t="str">
            <v>Quy hoạch mở rộng Trường tiểu học Lê Quý Đôn, điểm trường thôn 11</v>
          </cell>
          <cell r="C338">
            <v>0.05</v>
          </cell>
          <cell r="D338">
            <v>0.05</v>
          </cell>
          <cell r="E338">
            <v>0</v>
          </cell>
          <cell r="F338">
            <v>0</v>
          </cell>
          <cell r="G338">
            <v>0</v>
          </cell>
          <cell r="M338">
            <v>0</v>
          </cell>
          <cell r="U338">
            <v>0</v>
          </cell>
          <cell r="AD338">
            <v>0</v>
          </cell>
          <cell r="BG338">
            <v>0</v>
          </cell>
          <cell r="BK338" t="str">
            <v>2020-2030</v>
          </cell>
          <cell r="BL338" t="str">
            <v>Xã Đắk Ruồng</v>
          </cell>
          <cell r="BN338" t="str">
            <v>DGD</v>
          </cell>
          <cell r="BU338" t="str">
            <v>DGD</v>
          </cell>
          <cell r="BZ338">
            <v>1</v>
          </cell>
        </row>
        <row r="339">
          <cell r="B339" t="str">
            <v>Quy hoạch mở rộng Trường tiểu học thôn 4 xã Đăk Tơ Lung</v>
          </cell>
          <cell r="C339">
            <v>0.1</v>
          </cell>
          <cell r="D339">
            <v>0.1</v>
          </cell>
          <cell r="E339">
            <v>0</v>
          </cell>
          <cell r="F339">
            <v>0</v>
          </cell>
          <cell r="G339">
            <v>0</v>
          </cell>
          <cell r="M339">
            <v>0</v>
          </cell>
          <cell r="U339">
            <v>0</v>
          </cell>
          <cell r="AD339">
            <v>0</v>
          </cell>
          <cell r="BG339">
            <v>0</v>
          </cell>
          <cell r="BK339" t="str">
            <v>2020-2030</v>
          </cell>
          <cell r="BL339" t="str">
            <v>Xã Đắk Tơ Lung</v>
          </cell>
          <cell r="BN339" t="str">
            <v>DGD</v>
          </cell>
          <cell r="BU339" t="str">
            <v>DGD</v>
          </cell>
          <cell r="BZ339">
            <v>1</v>
          </cell>
        </row>
        <row r="340">
          <cell r="B340" t="str">
            <v xml:space="preserve"> Đất cơ sở thể dục - thể thao</v>
          </cell>
          <cell r="C340">
            <v>6.7899999999999991</v>
          </cell>
          <cell r="D340">
            <v>0</v>
          </cell>
          <cell r="E340">
            <v>6.7899999999999991</v>
          </cell>
          <cell r="F340">
            <v>6.31</v>
          </cell>
          <cell r="G340">
            <v>0</v>
          </cell>
          <cell r="H340">
            <v>0</v>
          </cell>
          <cell r="I340">
            <v>0</v>
          </cell>
          <cell r="J340">
            <v>0</v>
          </cell>
          <cell r="K340">
            <v>4.12</v>
          </cell>
          <cell r="L340">
            <v>2.19</v>
          </cell>
          <cell r="M340">
            <v>0</v>
          </cell>
          <cell r="N340">
            <v>0</v>
          </cell>
          <cell r="O340">
            <v>0</v>
          </cell>
          <cell r="P340">
            <v>0</v>
          </cell>
          <cell r="Q340">
            <v>0</v>
          </cell>
          <cell r="R340">
            <v>0</v>
          </cell>
          <cell r="S340">
            <v>0</v>
          </cell>
          <cell r="T340">
            <v>0</v>
          </cell>
          <cell r="U340">
            <v>0.48</v>
          </cell>
          <cell r="V340">
            <v>0.1</v>
          </cell>
          <cell r="W340">
            <v>0</v>
          </cell>
          <cell r="X340">
            <v>0</v>
          </cell>
          <cell r="Y340">
            <v>0</v>
          </cell>
          <cell r="Z340">
            <v>0</v>
          </cell>
          <cell r="AA340">
            <v>0</v>
          </cell>
          <cell r="AB340">
            <v>0</v>
          </cell>
          <cell r="AC340">
            <v>0</v>
          </cell>
          <cell r="AD340">
            <v>0.28000000000000003</v>
          </cell>
          <cell r="AE340">
            <v>0</v>
          </cell>
          <cell r="AF340">
            <v>0</v>
          </cell>
          <cell r="AG340">
            <v>0</v>
          </cell>
          <cell r="AH340">
            <v>0</v>
          </cell>
          <cell r="AI340">
            <v>0</v>
          </cell>
          <cell r="AJ340">
            <v>0</v>
          </cell>
          <cell r="AK340">
            <v>0.28000000000000003</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0.1</v>
          </cell>
          <cell r="BA340">
            <v>0</v>
          </cell>
          <cell r="BB340">
            <v>0</v>
          </cell>
          <cell r="BC340">
            <v>0</v>
          </cell>
          <cell r="BD340">
            <v>0</v>
          </cell>
          <cell r="BE340">
            <v>0</v>
          </cell>
          <cell r="BF340">
            <v>0</v>
          </cell>
          <cell r="BG340">
            <v>0</v>
          </cell>
          <cell r="BH340">
            <v>0</v>
          </cell>
          <cell r="BI340">
            <v>0</v>
          </cell>
          <cell r="BJ340">
            <v>0</v>
          </cell>
        </row>
        <row r="341">
          <cell r="B341" t="str">
            <v>Công trình điều chỉnh chuyển tiếp</v>
          </cell>
          <cell r="C341">
            <v>0</v>
          </cell>
          <cell r="E341">
            <v>0</v>
          </cell>
          <cell r="F341">
            <v>0</v>
          </cell>
          <cell r="G341">
            <v>0</v>
          </cell>
          <cell r="M341">
            <v>0</v>
          </cell>
          <cell r="U341">
            <v>0</v>
          </cell>
          <cell r="AD341">
            <v>0</v>
          </cell>
          <cell r="BG341">
            <v>0</v>
          </cell>
        </row>
        <row r="342">
          <cell r="B342" t="str">
            <v>Xây dựng sân vân động huyện Kon Rẫy</v>
          </cell>
          <cell r="C342">
            <v>3.98</v>
          </cell>
          <cell r="E342">
            <v>3.98</v>
          </cell>
          <cell r="F342">
            <v>3.98</v>
          </cell>
          <cell r="G342">
            <v>0</v>
          </cell>
          <cell r="K342">
            <v>3.98</v>
          </cell>
          <cell r="M342">
            <v>0</v>
          </cell>
          <cell r="U342">
            <v>0</v>
          </cell>
          <cell r="AD342">
            <v>0</v>
          </cell>
          <cell r="BG342">
            <v>0</v>
          </cell>
          <cell r="BK342" t="str">
            <v>2020-2030</v>
          </cell>
          <cell r="BL342" t="str">
            <v>Xã Đắk Ruồng</v>
          </cell>
          <cell r="BN342" t="str">
            <v>DTT</v>
          </cell>
          <cell r="BP342" t="str">
            <v>Quyết định số 135/QĐ-UBND ngày 22/3/2022 của UBND tỉnh phê duyệt quy hoạch sử dụng đất thời kỳ 2021-2030 huyện Kon Rẫy</v>
          </cell>
          <cell r="BU342" t="str">
            <v>HNK</v>
          </cell>
          <cell r="BZ342">
            <v>1</v>
          </cell>
        </row>
        <row r="343">
          <cell r="B343" t="str">
            <v>Quy hoạch sân bóng chuyền - Thôn 7</v>
          </cell>
          <cell r="C343">
            <v>0.05</v>
          </cell>
          <cell r="E343">
            <v>0.05</v>
          </cell>
          <cell r="F343">
            <v>0.05</v>
          </cell>
          <cell r="G343">
            <v>0</v>
          </cell>
          <cell r="L343">
            <v>0.05</v>
          </cell>
          <cell r="M343">
            <v>0</v>
          </cell>
          <cell r="U343">
            <v>0</v>
          </cell>
          <cell r="AD343">
            <v>0</v>
          </cell>
          <cell r="BG343">
            <v>0</v>
          </cell>
          <cell r="BK343" t="str">
            <v>2020-2030</v>
          </cell>
          <cell r="BL343" t="str">
            <v>TT Đắk Rve</v>
          </cell>
          <cell r="BN343" t="str">
            <v>DTT</v>
          </cell>
          <cell r="BP343" t="str">
            <v>Quyết định số 135/QĐ-UBND ngày 22/3/2022 của UBND tỉnh phê duyệt quy hoạch sử dụng đất thời kỳ 2021-2030 huyện Kon Rẫy</v>
          </cell>
          <cell r="BU343" t="str">
            <v>CLN</v>
          </cell>
          <cell r="BV343">
            <v>2022</v>
          </cell>
          <cell r="BZ343">
            <v>1</v>
          </cell>
        </row>
        <row r="344">
          <cell r="B344" t="str">
            <v>Quy hoạch sân bóng chuyền - Thôn 5</v>
          </cell>
          <cell r="C344">
            <v>0.05</v>
          </cell>
          <cell r="E344">
            <v>0.05</v>
          </cell>
          <cell r="F344">
            <v>0.05</v>
          </cell>
          <cell r="G344">
            <v>0</v>
          </cell>
          <cell r="L344">
            <v>0.05</v>
          </cell>
          <cell r="M344">
            <v>0</v>
          </cell>
          <cell r="U344">
            <v>0</v>
          </cell>
          <cell r="AD344">
            <v>0</v>
          </cell>
          <cell r="BG344">
            <v>0</v>
          </cell>
          <cell r="BK344" t="str">
            <v>2020-2030</v>
          </cell>
          <cell r="BL344" t="str">
            <v>TT Đắk Rve</v>
          </cell>
          <cell r="BN344" t="str">
            <v>DTT</v>
          </cell>
          <cell r="BU344" t="str">
            <v>CLN</v>
          </cell>
          <cell r="BV344">
            <v>2022</v>
          </cell>
          <cell r="BZ344">
            <v>1</v>
          </cell>
        </row>
        <row r="345">
          <cell r="B345" t="str">
            <v>Quy hoạch sân bóng chuyền - Thôn 1</v>
          </cell>
          <cell r="C345">
            <v>0.1</v>
          </cell>
          <cell r="E345">
            <v>0.1</v>
          </cell>
          <cell r="F345">
            <v>0</v>
          </cell>
          <cell r="G345">
            <v>0</v>
          </cell>
          <cell r="M345">
            <v>0</v>
          </cell>
          <cell r="U345">
            <v>0.1</v>
          </cell>
          <cell r="AD345">
            <v>0</v>
          </cell>
          <cell r="AZ345">
            <v>0.1</v>
          </cell>
          <cell r="BG345">
            <v>0</v>
          </cell>
          <cell r="BK345" t="str">
            <v>2020-2030</v>
          </cell>
          <cell r="BL345" t="str">
            <v>TT Đắk Rve</v>
          </cell>
          <cell r="BN345" t="str">
            <v>DTT</v>
          </cell>
          <cell r="BU345" t="str">
            <v>TSC</v>
          </cell>
          <cell r="BV345">
            <v>2022</v>
          </cell>
          <cell r="BZ345">
            <v>1</v>
          </cell>
        </row>
        <row r="346">
          <cell r="B346" t="str">
            <v>Quy hoạch sân bóng chuyền - Thôn 3</v>
          </cell>
          <cell r="C346">
            <v>0.05</v>
          </cell>
          <cell r="E346">
            <v>0.05</v>
          </cell>
          <cell r="F346">
            <v>0.05</v>
          </cell>
          <cell r="G346">
            <v>0</v>
          </cell>
          <cell r="L346">
            <v>0.05</v>
          </cell>
          <cell r="M346">
            <v>0</v>
          </cell>
          <cell r="U346">
            <v>0</v>
          </cell>
          <cell r="AD346">
            <v>0</v>
          </cell>
          <cell r="BG346">
            <v>0</v>
          </cell>
          <cell r="BK346" t="str">
            <v>2020-2030</v>
          </cell>
          <cell r="BL346" t="str">
            <v>TT Đắk Rve</v>
          </cell>
          <cell r="BN346" t="str">
            <v>DTT</v>
          </cell>
          <cell r="BU346" t="str">
            <v>CLN</v>
          </cell>
          <cell r="BV346">
            <v>2022</v>
          </cell>
          <cell r="BZ346">
            <v>1</v>
          </cell>
        </row>
        <row r="347">
          <cell r="B347" t="str">
            <v>Quy hoạch nhà văn hoá + sân bóng chuyền - Thôn 9</v>
          </cell>
          <cell r="C347">
            <v>0.1</v>
          </cell>
          <cell r="E347">
            <v>0.1</v>
          </cell>
          <cell r="F347">
            <v>0</v>
          </cell>
          <cell r="G347">
            <v>0</v>
          </cell>
          <cell r="M347">
            <v>0</v>
          </cell>
          <cell r="U347">
            <v>0.1</v>
          </cell>
          <cell r="V347">
            <v>0.1</v>
          </cell>
          <cell r="AD347">
            <v>0</v>
          </cell>
          <cell r="BG347">
            <v>0</v>
          </cell>
          <cell r="BK347" t="str">
            <v>2020-2030</v>
          </cell>
          <cell r="BL347" t="str">
            <v>TT Đắk Rve</v>
          </cell>
          <cell r="BN347" t="str">
            <v>DTT</v>
          </cell>
          <cell r="BU347" t="str">
            <v>CQP</v>
          </cell>
          <cell r="BZ347">
            <v>1</v>
          </cell>
        </row>
        <row r="348">
          <cell r="B348" t="str">
            <v>Quy hoạch  đất thể dục thể thao Xã Đăk Kôi</v>
          </cell>
          <cell r="C348">
            <v>0.14000000000000001</v>
          </cell>
          <cell r="E348">
            <v>0.14000000000000001</v>
          </cell>
          <cell r="F348">
            <v>0.14000000000000001</v>
          </cell>
          <cell r="G348">
            <v>0</v>
          </cell>
          <cell r="K348">
            <v>0.14000000000000001</v>
          </cell>
          <cell r="M348">
            <v>0</v>
          </cell>
          <cell r="U348">
            <v>0</v>
          </cell>
          <cell r="AD348">
            <v>0</v>
          </cell>
          <cell r="BG348">
            <v>0</v>
          </cell>
          <cell r="BK348" t="str">
            <v>2020-2030</v>
          </cell>
          <cell r="BL348" t="str">
            <v>Xã Đắk Kôi</v>
          </cell>
          <cell r="BN348" t="str">
            <v>DTT</v>
          </cell>
          <cell r="BP348" t="str">
            <v>Quyết định số 135/QĐ-UBND ngày 22/3/2022 của UBND tỉnh phê duyệt quy hoạch sử dụng đất thời kỳ 2021-2030 huyện Kon Rẫy</v>
          </cell>
          <cell r="BU348" t="str">
            <v>HNK</v>
          </cell>
          <cell r="BV348">
            <v>2022</v>
          </cell>
          <cell r="BZ348">
            <v>1</v>
          </cell>
        </row>
        <row r="349">
          <cell r="B349" t="str">
            <v>Quy hoạch đất TDTT các thôn</v>
          </cell>
          <cell r="C349">
            <v>2.04</v>
          </cell>
          <cell r="E349">
            <v>2.04</v>
          </cell>
          <cell r="F349">
            <v>2.04</v>
          </cell>
          <cell r="G349">
            <v>0</v>
          </cell>
          <cell r="L349">
            <v>2.04</v>
          </cell>
          <cell r="M349">
            <v>0</v>
          </cell>
          <cell r="U349">
            <v>0</v>
          </cell>
          <cell r="AD349">
            <v>0</v>
          </cell>
          <cell r="BG349">
            <v>0</v>
          </cell>
          <cell r="BK349" t="str">
            <v>2020-2030</v>
          </cell>
          <cell r="BL349" t="str">
            <v>Xã Đắk Tơ Lung</v>
          </cell>
          <cell r="BN349" t="str">
            <v>DTT</v>
          </cell>
          <cell r="BP349" t="str">
            <v>Quyết định số 135/QĐ-UBND ngày 22/3/2022 của UBND tỉnh phê duyệt quy hoạch sử dụng đất thời kỳ 2021-2030 huyện Kon Rẫy</v>
          </cell>
          <cell r="BU349" t="str">
            <v>CLN</v>
          </cell>
          <cell r="BV349">
            <v>2022</v>
          </cell>
          <cell r="BZ349">
            <v>1</v>
          </cell>
        </row>
        <row r="350">
          <cell r="B350" t="str">
            <v>Quy hoạch mở rộng đất thể thao - Thôn Kon Săm Lũ (thôn 6)</v>
          </cell>
          <cell r="C350">
            <v>0.28000000000000003</v>
          </cell>
          <cell r="E350">
            <v>0.28000000000000003</v>
          </cell>
          <cell r="F350">
            <v>0</v>
          </cell>
          <cell r="G350">
            <v>0</v>
          </cell>
          <cell r="M350">
            <v>0</v>
          </cell>
          <cell r="U350">
            <v>0.28000000000000003</v>
          </cell>
          <cell r="AD350">
            <v>0.28000000000000003</v>
          </cell>
          <cell r="AK350">
            <v>0.28000000000000003</v>
          </cell>
          <cell r="BG350">
            <v>0</v>
          </cell>
          <cell r="BK350" t="str">
            <v>2020-2030</v>
          </cell>
          <cell r="BL350" t="str">
            <v>Xã Đắk Tờ re</v>
          </cell>
          <cell r="BN350" t="str">
            <v>DTT</v>
          </cell>
          <cell r="BP350" t="str">
            <v>Quyết định số 135/QĐ-UBND ngày 22/3/2022 của UBND tỉnh phê duyệt quy hoạch sử dụng đất thời kỳ 2021-2030 huyện Kon Rẫy</v>
          </cell>
          <cell r="BU350" t="str">
            <v>DNL</v>
          </cell>
          <cell r="BZ350">
            <v>1</v>
          </cell>
        </row>
        <row r="351">
          <cell r="B351" t="str">
            <v>Công trình bổ sung mới có CSPL</v>
          </cell>
          <cell r="C351">
            <v>0</v>
          </cell>
          <cell r="E351">
            <v>0</v>
          </cell>
          <cell r="F351">
            <v>0</v>
          </cell>
          <cell r="G351">
            <v>0</v>
          </cell>
          <cell r="M351">
            <v>0</v>
          </cell>
          <cell r="U351">
            <v>0</v>
          </cell>
          <cell r="AD351">
            <v>0</v>
          </cell>
          <cell r="BG351">
            <v>0</v>
          </cell>
        </row>
        <row r="352">
          <cell r="B352" t="str">
            <v>Công trình bổ sung mới thiếu CSPL</v>
          </cell>
          <cell r="C352">
            <v>0</v>
          </cell>
          <cell r="E352">
            <v>0</v>
          </cell>
          <cell r="F352">
            <v>0</v>
          </cell>
          <cell r="G352">
            <v>0</v>
          </cell>
          <cell r="M352">
            <v>0</v>
          </cell>
          <cell r="U352">
            <v>0</v>
          </cell>
          <cell r="AD352">
            <v>0</v>
          </cell>
          <cell r="BG352">
            <v>0</v>
          </cell>
        </row>
        <row r="353">
          <cell r="B353" t="str">
            <v xml:space="preserve"> Đất công trình năng lượng</v>
          </cell>
          <cell r="C353">
            <v>348.66000000000008</v>
          </cell>
          <cell r="D353">
            <v>0</v>
          </cell>
          <cell r="E353">
            <v>348.66000000000008</v>
          </cell>
          <cell r="F353">
            <v>110.17</v>
          </cell>
          <cell r="G353">
            <v>0.62</v>
          </cell>
          <cell r="H353">
            <v>0.62</v>
          </cell>
          <cell r="I353">
            <v>0</v>
          </cell>
          <cell r="J353">
            <v>0</v>
          </cell>
          <cell r="K353">
            <v>40.839999999999996</v>
          </cell>
          <cell r="L353">
            <v>45.54</v>
          </cell>
          <cell r="M353">
            <v>23.169999999999998</v>
          </cell>
          <cell r="N353">
            <v>4</v>
          </cell>
          <cell r="O353">
            <v>0</v>
          </cell>
          <cell r="P353">
            <v>19.170000000000002</v>
          </cell>
          <cell r="Q353">
            <v>0</v>
          </cell>
          <cell r="R353">
            <v>0</v>
          </cell>
          <cell r="S353">
            <v>0</v>
          </cell>
          <cell r="T353">
            <v>0</v>
          </cell>
          <cell r="U353">
            <v>229.1</v>
          </cell>
          <cell r="V353">
            <v>0</v>
          </cell>
          <cell r="W353">
            <v>0</v>
          </cell>
          <cell r="X353">
            <v>0</v>
          </cell>
          <cell r="Y353">
            <v>0</v>
          </cell>
          <cell r="Z353">
            <v>0</v>
          </cell>
          <cell r="AA353">
            <v>0</v>
          </cell>
          <cell r="AB353">
            <v>0</v>
          </cell>
          <cell r="AC353">
            <v>0</v>
          </cell>
          <cell r="AD353">
            <v>6.8</v>
          </cell>
          <cell r="AE353">
            <v>0</v>
          </cell>
          <cell r="AF353">
            <v>0</v>
          </cell>
          <cell r="AG353">
            <v>0</v>
          </cell>
          <cell r="AH353">
            <v>0</v>
          </cell>
          <cell r="AI353">
            <v>0</v>
          </cell>
          <cell r="AJ353">
            <v>0</v>
          </cell>
          <cell r="AK353">
            <v>6.8</v>
          </cell>
          <cell r="AL353">
            <v>0</v>
          </cell>
          <cell r="AM353">
            <v>0</v>
          </cell>
          <cell r="AN353">
            <v>0</v>
          </cell>
          <cell r="AO353">
            <v>0</v>
          </cell>
          <cell r="AP353">
            <v>0</v>
          </cell>
          <cell r="AQ353">
            <v>0</v>
          </cell>
          <cell r="AR353">
            <v>0</v>
          </cell>
          <cell r="AS353">
            <v>0</v>
          </cell>
          <cell r="AT353">
            <v>0</v>
          </cell>
          <cell r="AU353">
            <v>0</v>
          </cell>
          <cell r="AV353">
            <v>0</v>
          </cell>
          <cell r="AW353">
            <v>0</v>
          </cell>
          <cell r="AX353">
            <v>1.4</v>
          </cell>
          <cell r="AY353">
            <v>0</v>
          </cell>
          <cell r="AZ353">
            <v>0</v>
          </cell>
          <cell r="BA353">
            <v>0</v>
          </cell>
          <cell r="BB353">
            <v>0</v>
          </cell>
          <cell r="BC353">
            <v>0</v>
          </cell>
          <cell r="BD353">
            <v>220.9</v>
          </cell>
          <cell r="BE353">
            <v>0</v>
          </cell>
          <cell r="BF353">
            <v>0</v>
          </cell>
          <cell r="BG353">
            <v>9.39</v>
          </cell>
          <cell r="BH353">
            <v>0</v>
          </cell>
          <cell r="BI353">
            <v>9.39</v>
          </cell>
          <cell r="BJ353">
            <v>0</v>
          </cell>
        </row>
        <row r="354">
          <cell r="B354" t="str">
            <v>Công trình điều chỉnh chuyển tiếp</v>
          </cell>
          <cell r="C354">
            <v>0</v>
          </cell>
          <cell r="E354">
            <v>0</v>
          </cell>
          <cell r="F354">
            <v>0</v>
          </cell>
          <cell r="G354">
            <v>0</v>
          </cell>
          <cell r="M354">
            <v>0</v>
          </cell>
          <cell r="U354">
            <v>0</v>
          </cell>
          <cell r="AD354">
            <v>0</v>
          </cell>
          <cell r="BG354">
            <v>0</v>
          </cell>
        </row>
        <row r="355">
          <cell r="B355" t="str">
            <v>Tiểu dự án cải tạo và phát triển lưới điện trung hạ áp khu vực tt huyện lỵ, Tp của tỉnh Kon Tum thuộc dự án lưới điện hiệu quả tại các Tp vừa và nhỏ, sử dụng vốn vay ODA của Chính phủ Đức</v>
          </cell>
          <cell r="C355">
            <v>0.4</v>
          </cell>
          <cell r="E355">
            <v>0.4</v>
          </cell>
          <cell r="F355">
            <v>0.4</v>
          </cell>
          <cell r="G355">
            <v>0</v>
          </cell>
          <cell r="L355">
            <v>0.4</v>
          </cell>
          <cell r="M355">
            <v>0</v>
          </cell>
          <cell r="U355">
            <v>0</v>
          </cell>
          <cell r="AD355">
            <v>0</v>
          </cell>
          <cell r="BG355">
            <v>0</v>
          </cell>
          <cell r="BK355" t="str">
            <v>2020-2030</v>
          </cell>
          <cell r="BL355" t="str">
            <v>TT Đắk Rve</v>
          </cell>
          <cell r="BN355" t="str">
            <v>DNL</v>
          </cell>
          <cell r="BP355" t="str">
            <v>Quyết định số 135/QĐ-UBND ngày 22/3/2022 của UBND tỉnh phê duyệt quy hoạch sử dụng đất thời kỳ 2021-2030 huyện Kon Rẫy</v>
          </cell>
          <cell r="BU355" t="str">
            <v>CLN</v>
          </cell>
          <cell r="BV355">
            <v>2022</v>
          </cell>
          <cell r="BZ355">
            <v>1</v>
          </cell>
        </row>
        <row r="356">
          <cell r="B356" t="str">
            <v>Trạm biến áp 500 KV Kon Rẫy</v>
          </cell>
          <cell r="C356">
            <v>1.5</v>
          </cell>
          <cell r="E356">
            <v>1.5</v>
          </cell>
          <cell r="F356">
            <v>1.5</v>
          </cell>
          <cell r="G356">
            <v>0</v>
          </cell>
          <cell r="K356">
            <v>0.5</v>
          </cell>
          <cell r="L356">
            <v>1</v>
          </cell>
          <cell r="M356">
            <v>0</v>
          </cell>
          <cell r="U356">
            <v>0</v>
          </cell>
          <cell r="AD356">
            <v>0</v>
          </cell>
          <cell r="BG356">
            <v>0</v>
          </cell>
          <cell r="BK356" t="str">
            <v>2020-2030</v>
          </cell>
          <cell r="BL356" t="str">
            <v>TT Đắk Rve</v>
          </cell>
          <cell r="BN356" t="str">
            <v>DNL</v>
          </cell>
          <cell r="BU356" t="str">
            <v>HNK, CLN</v>
          </cell>
          <cell r="BZ356">
            <v>1</v>
          </cell>
        </row>
        <row r="357">
          <cell r="B357" t="str">
            <v>Thủy điện Đăk Nghé 3</v>
          </cell>
          <cell r="C357">
            <v>16.25</v>
          </cell>
          <cell r="E357">
            <v>16.25</v>
          </cell>
          <cell r="F357">
            <v>6</v>
          </cell>
          <cell r="G357">
            <v>0</v>
          </cell>
          <cell r="K357">
            <v>1</v>
          </cell>
          <cell r="L357">
            <v>1</v>
          </cell>
          <cell r="M357">
            <v>4</v>
          </cell>
          <cell r="N357">
            <v>4</v>
          </cell>
          <cell r="U357">
            <v>10.25</v>
          </cell>
          <cell r="AD357">
            <v>0</v>
          </cell>
          <cell r="BD357">
            <v>10.25</v>
          </cell>
          <cell r="BG357">
            <v>0</v>
          </cell>
          <cell r="BK357" t="str">
            <v>2020-2030</v>
          </cell>
          <cell r="BL357" t="str">
            <v>Xã Đắk Kôi</v>
          </cell>
          <cell r="BN357" t="str">
            <v>DNL</v>
          </cell>
          <cell r="BP357" t="str">
            <v>Quyết định số 135/QĐ-UBND ngày 22/3/2022 của UBND tỉnh phê duyệt quy hoạch sử dụng đất thời kỳ 2021-2030 huyện Kon Rẫy</v>
          </cell>
          <cell r="BU357" t="str">
            <v>HNK, CLN, RPH, SON</v>
          </cell>
          <cell r="BW357" t="str">
            <v>Thêm TT Đăk Rve theo Quyết định số 1756/QĐ-TTg ngày 21/12/2023 của Thủ tướng Chính phủ về việc phê duyệt Quy hoạch tỉnh Kon Tum thời kỳ 2021-2030, tầm nhìn đến năm 2050;</v>
          </cell>
          <cell r="BX357" t="str">
            <v>Xã Đăk Kôi</v>
          </cell>
          <cell r="BZ357">
            <v>1</v>
          </cell>
        </row>
        <row r="358">
          <cell r="B358" t="str">
            <v>Điện Mặt trời Đăk Bla ( Thủy điện Đăk Bla 1)</v>
          </cell>
          <cell r="C358">
            <v>7.3</v>
          </cell>
          <cell r="E358">
            <v>7.3</v>
          </cell>
          <cell r="F358">
            <v>0.5</v>
          </cell>
          <cell r="G358">
            <v>0</v>
          </cell>
          <cell r="K358">
            <v>0.5</v>
          </cell>
          <cell r="M358">
            <v>0</v>
          </cell>
          <cell r="U358">
            <v>6.8</v>
          </cell>
          <cell r="AD358">
            <v>6.8</v>
          </cell>
          <cell r="AK358">
            <v>6.8</v>
          </cell>
          <cell r="BG358">
            <v>0</v>
          </cell>
          <cell r="BK358" t="str">
            <v>2020-2030</v>
          </cell>
          <cell r="BL358" t="str">
            <v>Xã Đắk Ruồng</v>
          </cell>
          <cell r="BN358" t="str">
            <v>DNL</v>
          </cell>
          <cell r="BP358" t="str">
            <v>Quyết định số 135/QĐ-UBND ngày 22/3/2022 của UBND tỉnh phê duyệt quy hoạch sử dụng đất thời kỳ 2021-2030 huyện Kon Rẫy</v>
          </cell>
          <cell r="BU358" t="str">
            <v>HNK, DNL</v>
          </cell>
          <cell r="BZ358">
            <v>1</v>
          </cell>
        </row>
        <row r="359">
          <cell r="B359" t="str">
            <v>Nhà máy điện gió Đắk Ruồng</v>
          </cell>
          <cell r="C359">
            <v>15</v>
          </cell>
          <cell r="E359">
            <v>15</v>
          </cell>
          <cell r="F359">
            <v>7</v>
          </cell>
          <cell r="G359">
            <v>0</v>
          </cell>
          <cell r="K359">
            <v>2.2799999999999998</v>
          </cell>
          <cell r="L359">
            <v>2.2000000000000002</v>
          </cell>
          <cell r="M359">
            <v>2.52</v>
          </cell>
          <cell r="P359">
            <v>2.52</v>
          </cell>
          <cell r="U359">
            <v>8</v>
          </cell>
          <cell r="AD359">
            <v>0</v>
          </cell>
          <cell r="BD359">
            <v>8</v>
          </cell>
          <cell r="BG359">
            <v>0</v>
          </cell>
          <cell r="BK359" t="str">
            <v>2020-2030</v>
          </cell>
          <cell r="BL359" t="str">
            <v>Xã Đắk Ruồng</v>
          </cell>
          <cell r="BN359" t="str">
            <v>DNL</v>
          </cell>
          <cell r="BU359" t="str">
            <v>HNK, CLN, RSX</v>
          </cell>
          <cell r="BZ359">
            <v>1</v>
          </cell>
        </row>
        <row r="360">
          <cell r="B360" t="str">
            <v>Nhà máy điện gió 3 Kon Rẫy</v>
          </cell>
          <cell r="C360">
            <v>8.4</v>
          </cell>
          <cell r="E360">
            <v>8.4</v>
          </cell>
          <cell r="F360">
            <v>0.4</v>
          </cell>
          <cell r="G360">
            <v>0</v>
          </cell>
          <cell r="K360">
            <v>0.2</v>
          </cell>
          <cell r="L360">
            <v>0.2</v>
          </cell>
          <cell r="M360">
            <v>0</v>
          </cell>
          <cell r="U360">
            <v>8</v>
          </cell>
          <cell r="AD360">
            <v>0</v>
          </cell>
          <cell r="BD360">
            <v>8</v>
          </cell>
          <cell r="BG360">
            <v>0</v>
          </cell>
          <cell r="BK360" t="str">
            <v>2020-2030</v>
          </cell>
          <cell r="BL360" t="str">
            <v>Xã Đắk Tơ Lung</v>
          </cell>
          <cell r="BN360" t="str">
            <v>DNL</v>
          </cell>
          <cell r="BP360" t="str">
            <v>Quyết định số 135/QĐ-UBND ngày 22/3/2022 của UBND tỉnh phê duyệt quy hoạch sử dụng đất thời kỳ 2021-2030 huyện Kon Rẫy</v>
          </cell>
          <cell r="BU360" t="str">
            <v>HNK, CLN, RSX</v>
          </cell>
          <cell r="BZ360">
            <v>1</v>
          </cell>
        </row>
        <row r="361">
          <cell r="B361" t="str">
            <v>Nhà máy điện gió Đăk Kôi 1</v>
          </cell>
          <cell r="C361">
            <v>8.91</v>
          </cell>
          <cell r="E361">
            <v>8.91</v>
          </cell>
          <cell r="F361">
            <v>0.91</v>
          </cell>
          <cell r="G361">
            <v>0</v>
          </cell>
          <cell r="K361">
            <v>0.51</v>
          </cell>
          <cell r="L361">
            <v>0.4</v>
          </cell>
          <cell r="M361">
            <v>0</v>
          </cell>
          <cell r="U361">
            <v>8</v>
          </cell>
          <cell r="AD361">
            <v>0</v>
          </cell>
          <cell r="BD361">
            <v>8</v>
          </cell>
          <cell r="BG361">
            <v>0</v>
          </cell>
          <cell r="BK361" t="str">
            <v>2020-2030</v>
          </cell>
          <cell r="BL361" t="str">
            <v>Xã Đắk Tơ Lung</v>
          </cell>
          <cell r="BN361" t="str">
            <v>DNL</v>
          </cell>
          <cell r="BU361" t="str">
            <v>HNK, CLN</v>
          </cell>
          <cell r="BZ361">
            <v>1</v>
          </cell>
        </row>
        <row r="362">
          <cell r="B362" t="str">
            <v>Thủy điện Đăk Toa</v>
          </cell>
          <cell r="C362">
            <v>33.5</v>
          </cell>
          <cell r="E362">
            <v>33.5</v>
          </cell>
          <cell r="F362">
            <v>1.5</v>
          </cell>
          <cell r="G362">
            <v>0</v>
          </cell>
          <cell r="K362">
            <v>1</v>
          </cell>
          <cell r="L362">
            <v>0.5</v>
          </cell>
          <cell r="M362">
            <v>0</v>
          </cell>
          <cell r="U362">
            <v>32</v>
          </cell>
          <cell r="AD362">
            <v>0</v>
          </cell>
          <cell r="BD362">
            <v>32</v>
          </cell>
          <cell r="BG362">
            <v>0</v>
          </cell>
          <cell r="BK362" t="str">
            <v>2020-2030</v>
          </cell>
          <cell r="BL362" t="str">
            <v>Xã Đắk Tơ Lung</v>
          </cell>
          <cell r="BN362" t="str">
            <v>DNL</v>
          </cell>
          <cell r="BP362" t="str">
            <v>Quyết định số 135/QĐ-UBND ngày 22/3/2022 của UBND tỉnh phê duyệt quy hoạch sử dụng đất thời kỳ 2021-2030 huyện Kon Rẫy;  Quyết định số 1756/QĐ-TTg ngày 21/12/2023 của Thủ tướng Chính phủ về việc phê duyệt Quy hoạch tỉnh Kon Tum thời kỳ 2021-2030, tầm nhìn</v>
          </cell>
          <cell r="BU362" t="str">
            <v>HNK, CLNX SON</v>
          </cell>
          <cell r="BZ362">
            <v>1</v>
          </cell>
        </row>
        <row r="363">
          <cell r="B363" t="str">
            <v>Nhà máy điện gió 1 Kon Rẫy</v>
          </cell>
          <cell r="C363">
            <v>8.64</v>
          </cell>
          <cell r="E363">
            <v>8.64</v>
          </cell>
          <cell r="F363">
            <v>2.0300000000000002</v>
          </cell>
          <cell r="G363">
            <v>0</v>
          </cell>
          <cell r="K363">
            <v>0.45</v>
          </cell>
          <cell r="L363">
            <v>0.48</v>
          </cell>
          <cell r="M363">
            <v>1.1000000000000001</v>
          </cell>
          <cell r="P363">
            <v>1.1000000000000001</v>
          </cell>
          <cell r="U363">
            <v>6</v>
          </cell>
          <cell r="AD363">
            <v>0</v>
          </cell>
          <cell r="BD363">
            <v>6</v>
          </cell>
          <cell r="BG363">
            <v>0.61</v>
          </cell>
          <cell r="BI363">
            <v>0.61</v>
          </cell>
          <cell r="BK363" t="str">
            <v>2020-2030</v>
          </cell>
          <cell r="BL363" t="str">
            <v>Xã Đắk Tờ re</v>
          </cell>
          <cell r="BN363" t="str">
            <v>DNL</v>
          </cell>
          <cell r="BP363" t="str">
            <v>Quyết định số 135/QĐ-UBND ngày 22/3/2022 của UBND tỉnh phê duyệt quy hoạch sử dụng đất thời kỳ 2021-2030 huyện Kon Rẫy</v>
          </cell>
          <cell r="BU363" t="str">
            <v>HNK, CLN, RSX, DCS</v>
          </cell>
          <cell r="BZ363">
            <v>1</v>
          </cell>
        </row>
        <row r="364">
          <cell r="B364" t="str">
            <v>Nhà máy điện gió 2 Kon Rẫy</v>
          </cell>
          <cell r="C364">
            <v>8.91</v>
          </cell>
          <cell r="E364">
            <v>8.91</v>
          </cell>
          <cell r="F364">
            <v>3.49</v>
          </cell>
          <cell r="G364">
            <v>0</v>
          </cell>
          <cell r="K364">
            <v>1.3</v>
          </cell>
          <cell r="M364">
            <v>2.19</v>
          </cell>
          <cell r="P364">
            <v>2.19</v>
          </cell>
          <cell r="U364">
            <v>2</v>
          </cell>
          <cell r="AD364">
            <v>0</v>
          </cell>
          <cell r="BD364">
            <v>2</v>
          </cell>
          <cell r="BG364">
            <v>3.42</v>
          </cell>
          <cell r="BI364">
            <v>3.42</v>
          </cell>
          <cell r="BK364" t="str">
            <v>2020-2030</v>
          </cell>
          <cell r="BL364" t="str">
            <v>Xã Đắk Tờ re</v>
          </cell>
          <cell r="BN364" t="str">
            <v>DNL</v>
          </cell>
          <cell r="BU364" t="str">
            <v>HNK, RSX, DCS</v>
          </cell>
          <cell r="BZ364">
            <v>1</v>
          </cell>
        </row>
        <row r="365">
          <cell r="B365" t="str">
            <v>Nhà máy điện gió Đăk Tờ Re</v>
          </cell>
          <cell r="C365">
            <v>14.16</v>
          </cell>
          <cell r="E365">
            <v>14.16</v>
          </cell>
          <cell r="F365">
            <v>1.8599999999999999</v>
          </cell>
          <cell r="G365">
            <v>0</v>
          </cell>
          <cell r="K365">
            <v>0.36</v>
          </cell>
          <cell r="L365">
            <v>1.5</v>
          </cell>
          <cell r="M365">
            <v>0</v>
          </cell>
          <cell r="U365">
            <v>10</v>
          </cell>
          <cell r="AD365">
            <v>0</v>
          </cell>
          <cell r="BD365">
            <v>10</v>
          </cell>
          <cell r="BG365">
            <v>2.2999999999999998</v>
          </cell>
          <cell r="BI365">
            <v>2.2999999999999998</v>
          </cell>
          <cell r="BK365" t="str">
            <v>2020-2030</v>
          </cell>
          <cell r="BL365" t="str">
            <v>Xã Đắk Tờ re</v>
          </cell>
          <cell r="BN365" t="str">
            <v>DNL</v>
          </cell>
          <cell r="BU365" t="str">
            <v>HNK, CLN, DCS</v>
          </cell>
          <cell r="BZ365">
            <v>1</v>
          </cell>
        </row>
        <row r="366">
          <cell r="B366" t="str">
            <v>Thủy điện Đăk Pô Kei</v>
          </cell>
          <cell r="C366">
            <v>20.78</v>
          </cell>
          <cell r="E366">
            <v>20.78</v>
          </cell>
          <cell r="F366">
            <v>1.17</v>
          </cell>
          <cell r="G366">
            <v>0</v>
          </cell>
          <cell r="K366">
            <v>1.01</v>
          </cell>
          <cell r="L366">
            <v>0.16</v>
          </cell>
          <cell r="M366">
            <v>0</v>
          </cell>
          <cell r="U366">
            <v>16.61</v>
          </cell>
          <cell r="AD366">
            <v>0</v>
          </cell>
          <cell r="BD366">
            <v>16.61</v>
          </cell>
          <cell r="BG366">
            <v>3</v>
          </cell>
          <cell r="BI366">
            <v>3</v>
          </cell>
          <cell r="BK366" t="str">
            <v>2020-2030</v>
          </cell>
          <cell r="BL366" t="str">
            <v>Xã Đắk Tờ re</v>
          </cell>
          <cell r="BN366" t="str">
            <v>DNL</v>
          </cell>
          <cell r="BU366" t="str">
            <v>HNK, CLN, SON, DCS</v>
          </cell>
          <cell r="BV366">
            <v>2022</v>
          </cell>
          <cell r="BZ366">
            <v>1</v>
          </cell>
        </row>
        <row r="367">
          <cell r="B367" t="str">
            <v>Điện Mặt trời Kon Rẫy (Đăk Tơ Re)</v>
          </cell>
          <cell r="C367">
            <v>40</v>
          </cell>
          <cell r="E367">
            <v>40</v>
          </cell>
          <cell r="F367">
            <v>40</v>
          </cell>
          <cell r="G367">
            <v>0</v>
          </cell>
          <cell r="K367">
            <v>13.48</v>
          </cell>
          <cell r="L367">
            <v>18.16</v>
          </cell>
          <cell r="M367">
            <v>8.36</v>
          </cell>
          <cell r="P367">
            <v>8.36</v>
          </cell>
          <cell r="U367">
            <v>0</v>
          </cell>
          <cell r="AD367">
            <v>0</v>
          </cell>
          <cell r="BG367">
            <v>0</v>
          </cell>
          <cell r="BK367" t="str">
            <v>2020-2030</v>
          </cell>
          <cell r="BL367" t="str">
            <v>Xã Đắk Tờ re</v>
          </cell>
          <cell r="BU367" t="str">
            <v>HNK, CLN, RSX</v>
          </cell>
          <cell r="BZ367">
            <v>1</v>
          </cell>
        </row>
        <row r="368">
          <cell r="B368" t="str">
            <v xml:space="preserve">Nhà máy điện sinh khối </v>
          </cell>
          <cell r="C368">
            <v>13.36</v>
          </cell>
          <cell r="E368">
            <v>13.36</v>
          </cell>
          <cell r="F368">
            <v>1.96</v>
          </cell>
          <cell r="G368">
            <v>0</v>
          </cell>
          <cell r="K368">
            <v>1.56</v>
          </cell>
          <cell r="L368">
            <v>0.4</v>
          </cell>
          <cell r="M368">
            <v>0</v>
          </cell>
          <cell r="U368">
            <v>11.4</v>
          </cell>
          <cell r="AD368">
            <v>0</v>
          </cell>
          <cell r="AX368">
            <v>1.4</v>
          </cell>
          <cell r="BD368">
            <v>10</v>
          </cell>
          <cell r="BG368">
            <v>0</v>
          </cell>
          <cell r="BK368" t="str">
            <v>2020-2030</v>
          </cell>
          <cell r="BL368" t="str">
            <v>Xã Đắk Tờ re</v>
          </cell>
          <cell r="BU368" t="str">
            <v>HNK, CLN, ONT</v>
          </cell>
          <cell r="BZ368">
            <v>1</v>
          </cell>
        </row>
        <row r="369">
          <cell r="B369" t="str">
            <v>Thủy điện  Đăk Pô Ne 4</v>
          </cell>
          <cell r="C369">
            <v>35</v>
          </cell>
          <cell r="E369">
            <v>35</v>
          </cell>
          <cell r="F369">
            <v>15</v>
          </cell>
          <cell r="G369">
            <v>0</v>
          </cell>
          <cell r="K369">
            <v>5</v>
          </cell>
          <cell r="L369">
            <v>5</v>
          </cell>
          <cell r="M369">
            <v>5</v>
          </cell>
          <cell r="P369">
            <v>5</v>
          </cell>
          <cell r="U369">
            <v>20</v>
          </cell>
          <cell r="AD369">
            <v>0</v>
          </cell>
          <cell r="BD369">
            <v>20</v>
          </cell>
          <cell r="BG369">
            <v>0</v>
          </cell>
          <cell r="BK369" t="str">
            <v>2020-2030</v>
          </cell>
          <cell r="BL369" t="str">
            <v>Xã Tân Lập</v>
          </cell>
          <cell r="BP369" t="str">
            <v>Quyết định số 135/QĐ-UBND ngày 22/3/2022 của UBND tỉnh phê duyệt quy hoạch sử dụng đất thời kỳ 2021-2030 huyện Kon Rẫy;  Quyết định số 1756/QĐ-TTg ngày 21/12/2023 của Thủ tướng Chính phủ về việc phê duyệt Quy hoạch tỉnh Kon Tum thời kỳ 2021-2030, tầm nhìn</v>
          </cell>
          <cell r="BU369" t="str">
            <v>HNK, CLN, RSX, SON</v>
          </cell>
          <cell r="BZ369">
            <v>1</v>
          </cell>
        </row>
        <row r="370">
          <cell r="B370" t="str">
            <v>Đường dây 220 KV (NLTT Kon Tum 1-TBA500KV Kon Rẫy)</v>
          </cell>
          <cell r="C370">
            <v>5</v>
          </cell>
          <cell r="E370">
            <v>5</v>
          </cell>
          <cell r="F370">
            <v>1</v>
          </cell>
          <cell r="G370">
            <v>0</v>
          </cell>
          <cell r="K370">
            <v>0.5</v>
          </cell>
          <cell r="L370">
            <v>0.5</v>
          </cell>
          <cell r="M370">
            <v>0</v>
          </cell>
          <cell r="U370">
            <v>4</v>
          </cell>
          <cell r="AD370">
            <v>0</v>
          </cell>
          <cell r="BD370">
            <v>4</v>
          </cell>
          <cell r="BG370">
            <v>0</v>
          </cell>
          <cell r="BK370" t="str">
            <v>2020-2030</v>
          </cell>
          <cell r="BL370" t="str">
            <v>Xã Tân Lập</v>
          </cell>
          <cell r="BN370" t="str">
            <v>DNL</v>
          </cell>
          <cell r="BP370" t="str">
            <v>Quyết định số 135/QĐ-UBND ngày 22/3/2022 của UBND tỉnh phê duyệt quy hoạch sử dụng đất thời kỳ 2021-2030 huyện Kon Rẫy</v>
          </cell>
          <cell r="BU370" t="str">
            <v>HNK, CLN</v>
          </cell>
          <cell r="BZ370">
            <v>1</v>
          </cell>
        </row>
        <row r="371">
          <cell r="B371" t="str">
            <v>Thủy điện Đắk Rve</v>
          </cell>
          <cell r="C371">
            <v>29.169999999999998</v>
          </cell>
          <cell r="E371">
            <v>29.169999999999998</v>
          </cell>
          <cell r="F371">
            <v>1.73</v>
          </cell>
          <cell r="G371">
            <v>0.62</v>
          </cell>
          <cell r="H371">
            <v>0.62</v>
          </cell>
          <cell r="K371">
            <v>0.97</v>
          </cell>
          <cell r="L371">
            <v>0.14000000000000001</v>
          </cell>
          <cell r="M371">
            <v>0</v>
          </cell>
          <cell r="U371">
            <v>27.38</v>
          </cell>
          <cell r="AD371">
            <v>0</v>
          </cell>
          <cell r="BD371">
            <v>27.38</v>
          </cell>
          <cell r="BG371">
            <v>0.06</v>
          </cell>
          <cell r="BI371">
            <v>0.06</v>
          </cell>
          <cell r="BK371" t="str">
            <v>2020-2030</v>
          </cell>
          <cell r="BL371" t="str">
            <v>TT Đắk Rve</v>
          </cell>
          <cell r="BN371" t="str">
            <v>DNL</v>
          </cell>
          <cell r="BP371" t="str">
            <v>Quyết định số 135/QĐ-UBND ngày 22/3/2022 của UBND tỉnh phê duyệt quy hoạch sử dụng đất thời kỳ 2021-2030 huyện Kon Rẫy</v>
          </cell>
          <cell r="BU371" t="str">
            <v>LUA, HNK, CLN, SON, DCS</v>
          </cell>
          <cell r="BW371" t="str">
            <v>Bỏ Xã Đăk Pne theo Quyết định số 1756/QĐ-TTg ngày 21/12/2023 của Thủ tướng Chính phủ về việc phê duyệt Quy hoạch tỉnh Kon Tum thời kỳ 2021-2030, tầm nhìn đến năm 2050;</v>
          </cell>
          <cell r="BX371" t="str">
            <v>Xã Đăk Pne và TT Đăk Rve</v>
          </cell>
          <cell r="BZ371">
            <v>1</v>
          </cell>
        </row>
        <row r="372">
          <cell r="B372" t="str">
            <v>Thủy điện Tân Lập</v>
          </cell>
          <cell r="C372">
            <v>16</v>
          </cell>
          <cell r="E372">
            <v>16</v>
          </cell>
          <cell r="F372">
            <v>6</v>
          </cell>
          <cell r="G372">
            <v>0</v>
          </cell>
          <cell r="L372">
            <v>6</v>
          </cell>
          <cell r="M372">
            <v>0</v>
          </cell>
          <cell r="U372">
            <v>10</v>
          </cell>
          <cell r="AD372">
            <v>0</v>
          </cell>
          <cell r="BD372">
            <v>10</v>
          </cell>
          <cell r="BG372">
            <v>0</v>
          </cell>
          <cell r="BK372" t="str">
            <v>2020-2030</v>
          </cell>
          <cell r="BL372" t="str">
            <v>Xã Đắk Tơ Lung</v>
          </cell>
          <cell r="BP372" t="str">
            <v>Quyết định số 135/QĐ-UBND ngày 22/3/2022 của UBND tỉnh phê duyệt quy hoạch sử dụng đất thời kỳ 2021-2030 huyện Kon Rẫy;  Quyết định số 1756/QĐ-TTg ngày 21/12/2023 của Thủ tướng Chính phủ về việc phê duyệt Quy hoạch tỉnh Kon Tum thời kỳ 2021-2030, tầm nhìn</v>
          </cell>
          <cell r="BU372" t="str">
            <v>CLN, SON</v>
          </cell>
          <cell r="BZ372">
            <v>1</v>
          </cell>
        </row>
        <row r="373">
          <cell r="C373">
            <v>15.74</v>
          </cell>
          <cell r="E373">
            <v>15.74</v>
          </cell>
          <cell r="F373">
            <v>0.74</v>
          </cell>
          <cell r="G373">
            <v>0</v>
          </cell>
          <cell r="K373">
            <v>0.74</v>
          </cell>
          <cell r="M373">
            <v>0</v>
          </cell>
          <cell r="U373">
            <v>15</v>
          </cell>
          <cell r="AD373">
            <v>0</v>
          </cell>
          <cell r="BD373">
            <v>15</v>
          </cell>
          <cell r="BG373">
            <v>0</v>
          </cell>
          <cell r="BK373" t="str">
            <v>2020-2030</v>
          </cell>
          <cell r="BL373" t="str">
            <v>Xã Tân Lập</v>
          </cell>
          <cell r="BN373" t="str">
            <v>DNL</v>
          </cell>
          <cell r="BU373" t="str">
            <v>HNK, SON</v>
          </cell>
          <cell r="BZ373">
            <v>1</v>
          </cell>
        </row>
        <row r="374">
          <cell r="B374" t="str">
            <v>Đường dây Kon Rẫy - rẽ Dóc sỏi-Pleiku 2</v>
          </cell>
          <cell r="C374">
            <v>0.98</v>
          </cell>
          <cell r="E374">
            <v>0.98</v>
          </cell>
          <cell r="F374">
            <v>0.98</v>
          </cell>
          <cell r="G374">
            <v>0</v>
          </cell>
          <cell r="K374">
            <v>0.48</v>
          </cell>
          <cell r="L374">
            <v>0.5</v>
          </cell>
          <cell r="M374">
            <v>0</v>
          </cell>
          <cell r="U374">
            <v>0</v>
          </cell>
          <cell r="AD374">
            <v>0</v>
          </cell>
          <cell r="BG374">
            <v>0</v>
          </cell>
          <cell r="BK374" t="str">
            <v>2020-2030</v>
          </cell>
          <cell r="BL374" t="str">
            <v>TT Đắk Rve</v>
          </cell>
          <cell r="BN374" t="str">
            <v>DNL</v>
          </cell>
          <cell r="BP374" t="str">
            <v>Quyết định số 135/QĐ-UBND ngày 22/3/2022 của UBND tỉnh phê duyệt quy hoạch sử dụng đất thời kỳ 2021-2030 huyện Kon Rẫy</v>
          </cell>
          <cell r="BU374" t="str">
            <v>HNK, CLN</v>
          </cell>
          <cell r="BV374">
            <v>2022</v>
          </cell>
          <cell r="BZ374">
            <v>1</v>
          </cell>
        </row>
        <row r="375">
          <cell r="C375">
            <v>1</v>
          </cell>
          <cell r="E375">
            <v>1</v>
          </cell>
          <cell r="F375">
            <v>1</v>
          </cell>
          <cell r="G375">
            <v>0</v>
          </cell>
          <cell r="K375">
            <v>0.5</v>
          </cell>
          <cell r="L375">
            <v>0.5</v>
          </cell>
          <cell r="M375">
            <v>0</v>
          </cell>
          <cell r="U375">
            <v>0</v>
          </cell>
          <cell r="AD375">
            <v>0</v>
          </cell>
          <cell r="BG375">
            <v>0</v>
          </cell>
          <cell r="BK375" t="str">
            <v>2020-2030</v>
          </cell>
          <cell r="BL375" t="str">
            <v>Xã Đắk Pne</v>
          </cell>
          <cell r="BN375" t="str">
            <v>DNL</v>
          </cell>
          <cell r="BU375" t="str">
            <v>HNK, CLN</v>
          </cell>
          <cell r="BV375">
            <v>2022</v>
          </cell>
          <cell r="BZ375">
            <v>1</v>
          </cell>
        </row>
        <row r="376">
          <cell r="B376" t="str">
            <v>Thủy điện Đăk Bla Thượng</v>
          </cell>
          <cell r="C376">
            <v>22</v>
          </cell>
          <cell r="E376">
            <v>22</v>
          </cell>
          <cell r="F376">
            <v>1</v>
          </cell>
          <cell r="G376">
            <v>0</v>
          </cell>
          <cell r="K376">
            <v>0.5</v>
          </cell>
          <cell r="L376">
            <v>0.5</v>
          </cell>
          <cell r="M376">
            <v>0</v>
          </cell>
          <cell r="U376">
            <v>21</v>
          </cell>
          <cell r="AD376">
            <v>0</v>
          </cell>
          <cell r="BD376">
            <v>21</v>
          </cell>
          <cell r="BG376">
            <v>0</v>
          </cell>
          <cell r="BK376" t="str">
            <v>2020-2030</v>
          </cell>
          <cell r="BL376" t="str">
            <v>Xã Đắk Ruồng</v>
          </cell>
          <cell r="BN376" t="str">
            <v>DNL</v>
          </cell>
          <cell r="BP376" t="str">
            <v>Quyết định số 135/QĐ-UBND ngày 22/3/2022 của UBND tỉnh phê duyệt quy hoạch sử dụng đất thời kỳ 2021-2030 huyện Kon Rẫy</v>
          </cell>
          <cell r="BU376" t="str">
            <v>HNK, CLN</v>
          </cell>
          <cell r="BZ376">
            <v>1</v>
          </cell>
        </row>
        <row r="377">
          <cell r="C377">
            <v>22.66</v>
          </cell>
          <cell r="E377">
            <v>22.66</v>
          </cell>
          <cell r="F377">
            <v>10</v>
          </cell>
          <cell r="G377">
            <v>0</v>
          </cell>
          <cell r="K377">
            <v>5</v>
          </cell>
          <cell r="L377">
            <v>5</v>
          </cell>
          <cell r="M377">
            <v>0</v>
          </cell>
          <cell r="U377">
            <v>12.66</v>
          </cell>
          <cell r="AD377">
            <v>0</v>
          </cell>
          <cell r="BD377">
            <v>12.66</v>
          </cell>
          <cell r="BG377">
            <v>0</v>
          </cell>
          <cell r="BK377" t="str">
            <v>2020-2030</v>
          </cell>
          <cell r="BL377" t="str">
            <v>Xã Tân Lập</v>
          </cell>
          <cell r="BU377" t="str">
            <v>HNK, CLN</v>
          </cell>
          <cell r="BZ377">
            <v>1</v>
          </cell>
        </row>
        <row r="378">
          <cell r="B378" t="str">
            <v>Công trình bổ sung mới có CSPL</v>
          </cell>
          <cell r="C378">
            <v>0</v>
          </cell>
          <cell r="E378">
            <v>0</v>
          </cell>
          <cell r="F378">
            <v>0</v>
          </cell>
          <cell r="G378">
            <v>0</v>
          </cell>
          <cell r="M378">
            <v>0</v>
          </cell>
          <cell r="U378">
            <v>0</v>
          </cell>
          <cell r="AD378">
            <v>0</v>
          </cell>
          <cell r="BG378">
            <v>0</v>
          </cell>
        </row>
        <row r="379">
          <cell r="B379" t="str">
            <v>Xây dựng mới TBA 110kV Kon Rẫy</v>
          </cell>
          <cell r="C379">
            <v>2</v>
          </cell>
          <cell r="E379">
            <v>2</v>
          </cell>
          <cell r="F379">
            <v>2</v>
          </cell>
          <cell r="G379">
            <v>0</v>
          </cell>
          <cell r="K379">
            <v>2</v>
          </cell>
          <cell r="M379">
            <v>0</v>
          </cell>
          <cell r="U379">
            <v>0</v>
          </cell>
          <cell r="AD379">
            <v>0</v>
          </cell>
          <cell r="BG379">
            <v>0</v>
          </cell>
          <cell r="BK379" t="str">
            <v>2020-2030</v>
          </cell>
          <cell r="BL379" t="str">
            <v>Xã Tân Lập</v>
          </cell>
          <cell r="BN379" t="str">
            <v>DNL</v>
          </cell>
          <cell r="BP379" t="str">
            <v xml:space="preserve"> Quyết định số 1756/QĐ-TTg ngày 21/12/2023 của Thủ tướng Chính phủ về việc phê duyệt Quy hoạch tỉnh Kon Tum thời kỳ 2021-2030, tầm nhìn đến năm 2050;</v>
          </cell>
          <cell r="BU379" t="str">
            <v>HNK;CLN</v>
          </cell>
          <cell r="BZ379">
            <v>1</v>
          </cell>
        </row>
        <row r="380">
          <cell r="B380" t="str">
            <v>Xây dựng mới TBA 110kV Kon Rẫy và Đấu nối TBA 110 kV Kon Rẫy</v>
          </cell>
          <cell r="C380">
            <v>2</v>
          </cell>
          <cell r="E380">
            <v>2</v>
          </cell>
          <cell r="F380">
            <v>2</v>
          </cell>
          <cell r="G380">
            <v>0</v>
          </cell>
          <cell r="K380">
            <v>1</v>
          </cell>
          <cell r="L380">
            <v>1</v>
          </cell>
          <cell r="M380">
            <v>0</v>
          </cell>
          <cell r="U380">
            <v>0</v>
          </cell>
          <cell r="AD380">
            <v>0</v>
          </cell>
          <cell r="BG380">
            <v>0</v>
          </cell>
          <cell r="BK380" t="str">
            <v>2020-2030</v>
          </cell>
          <cell r="BL380" t="str">
            <v>Xã Đắk Ruồng</v>
          </cell>
          <cell r="BN380" t="str">
            <v>DNL</v>
          </cell>
          <cell r="BP380" t="str">
            <v xml:space="preserve">Nghị quyết số 11/NQ-HĐND ngày 09/5/2023 của HĐND huyện về việc phân bổ chi tiết vốn đầu tư phát triển (đợt 2) </v>
          </cell>
          <cell r="BU380" t="str">
            <v>HNK;CLN</v>
          </cell>
          <cell r="BZ380">
            <v>1</v>
          </cell>
        </row>
        <row r="381">
          <cell r="B381" t="str">
            <v xml:space="preserve"> Đất công trình bưu chính VT</v>
          </cell>
          <cell r="C381">
            <v>6.370000000000001</v>
          </cell>
          <cell r="D381">
            <v>0</v>
          </cell>
          <cell r="E381">
            <v>6.370000000000001</v>
          </cell>
          <cell r="F381">
            <v>6.370000000000001</v>
          </cell>
          <cell r="G381">
            <v>0</v>
          </cell>
          <cell r="H381">
            <v>0</v>
          </cell>
          <cell r="I381">
            <v>0</v>
          </cell>
          <cell r="J381">
            <v>0</v>
          </cell>
          <cell r="K381">
            <v>2.6</v>
          </cell>
          <cell r="L381">
            <v>3.7700000000000005</v>
          </cell>
          <cell r="M381">
            <v>0</v>
          </cell>
          <cell r="N381">
            <v>0</v>
          </cell>
          <cell r="O381">
            <v>0</v>
          </cell>
          <cell r="P381">
            <v>0</v>
          </cell>
          <cell r="Q381">
            <v>0</v>
          </cell>
          <cell r="R381">
            <v>0</v>
          </cell>
          <cell r="S381">
            <v>0</v>
          </cell>
          <cell r="T381">
            <v>0</v>
          </cell>
          <cell r="U381">
            <v>0</v>
          </cell>
          <cell r="V381">
            <v>0</v>
          </cell>
          <cell r="W381">
            <v>0</v>
          </cell>
          <cell r="X381">
            <v>0</v>
          </cell>
          <cell r="Y381">
            <v>0</v>
          </cell>
          <cell r="Z381">
            <v>0</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0</v>
          </cell>
          <cell r="AX381">
            <v>0</v>
          </cell>
          <cell r="AY381">
            <v>0</v>
          </cell>
          <cell r="AZ381">
            <v>0</v>
          </cell>
          <cell r="BA381">
            <v>0</v>
          </cell>
          <cell r="BB381">
            <v>0</v>
          </cell>
          <cell r="BC381">
            <v>0</v>
          </cell>
          <cell r="BD381">
            <v>0</v>
          </cell>
          <cell r="BE381">
            <v>0</v>
          </cell>
          <cell r="BF381">
            <v>0</v>
          </cell>
          <cell r="BG381">
            <v>0</v>
          </cell>
          <cell r="BH381">
            <v>0</v>
          </cell>
          <cell r="BI381">
            <v>0</v>
          </cell>
          <cell r="BJ381">
            <v>0</v>
          </cell>
        </row>
        <row r="382">
          <cell r="B382" t="str">
            <v>Quy hoạch đất bưu chính viễn thông huyện Kon Rẫy</v>
          </cell>
          <cell r="C382">
            <v>2.89</v>
          </cell>
          <cell r="E382">
            <v>2.89</v>
          </cell>
          <cell r="F382">
            <v>2.89</v>
          </cell>
          <cell r="G382">
            <v>0</v>
          </cell>
          <cell r="K382">
            <v>0.15</v>
          </cell>
          <cell r="L382">
            <v>2.74</v>
          </cell>
          <cell r="M382">
            <v>0</v>
          </cell>
          <cell r="U382">
            <v>0</v>
          </cell>
          <cell r="AD382">
            <v>0</v>
          </cell>
          <cell r="BG382">
            <v>0</v>
          </cell>
          <cell r="BK382" t="str">
            <v>2020-2030</v>
          </cell>
          <cell r="BL382" t="str">
            <v>Xã Tân Lập</v>
          </cell>
          <cell r="BN382" t="str">
            <v>DBV</v>
          </cell>
          <cell r="BP382" t="str">
            <v>Quyết định số 135/QĐ-UBND ngày 22/3/2022 của UBND tỉnh phê duyệt quy hoạch sử dụng đất thời kỳ 2021-2030 huyện Kon Rẫy</v>
          </cell>
          <cell r="BU382" t="str">
            <v>HNK, CLN</v>
          </cell>
          <cell r="BV382">
            <v>2022</v>
          </cell>
          <cell r="BZ382">
            <v>1</v>
          </cell>
        </row>
        <row r="383">
          <cell r="B383" t="str">
            <v>Nhà làm việc và lắp đặt thiết bị trung tâm viễn thông Kon Rẫy - KonPLông</v>
          </cell>
          <cell r="C383">
            <v>0.2</v>
          </cell>
          <cell r="E383">
            <v>0.2</v>
          </cell>
          <cell r="F383">
            <v>0.2</v>
          </cell>
          <cell r="G383">
            <v>0</v>
          </cell>
          <cell r="K383">
            <v>0.2</v>
          </cell>
          <cell r="M383">
            <v>0</v>
          </cell>
          <cell r="U383">
            <v>0</v>
          </cell>
          <cell r="AD383">
            <v>0</v>
          </cell>
          <cell r="BG383">
            <v>0</v>
          </cell>
          <cell r="BK383" t="str">
            <v>2020-2030</v>
          </cell>
          <cell r="BL383" t="str">
            <v>Xã Tân Lập</v>
          </cell>
          <cell r="BN383" t="str">
            <v>DBV</v>
          </cell>
          <cell r="BU383" t="str">
            <v>HNK</v>
          </cell>
          <cell r="BV383">
            <v>2022</v>
          </cell>
          <cell r="BZ383">
            <v>1</v>
          </cell>
        </row>
        <row r="384">
          <cell r="B384" t="str">
            <v>Quy hoạch đất viễn thông huyện Kon Rẫy</v>
          </cell>
          <cell r="C384">
            <v>3.12</v>
          </cell>
          <cell r="E384">
            <v>3.12</v>
          </cell>
          <cell r="F384">
            <v>3.12</v>
          </cell>
          <cell r="G384">
            <v>0</v>
          </cell>
          <cell r="K384">
            <v>2.17</v>
          </cell>
          <cell r="L384">
            <v>0.95</v>
          </cell>
          <cell r="M384">
            <v>0</v>
          </cell>
          <cell r="U384">
            <v>0</v>
          </cell>
          <cell r="AD384">
            <v>0</v>
          </cell>
          <cell r="BG384">
            <v>0</v>
          </cell>
          <cell r="BK384" t="str">
            <v>2020-2030</v>
          </cell>
          <cell r="BL384" t="str">
            <v>Xã Đắk Ruồng</v>
          </cell>
          <cell r="BN384" t="str">
            <v>DBV</v>
          </cell>
          <cell r="BP384" t="str">
            <v>Quyết định số 135/QĐ-UBND ngày 22/3/2022 của UBND tỉnh phê duyệt quy hoạch sử dụng đất thời kỳ 2021-2030 huyện Kon Rẫy</v>
          </cell>
          <cell r="BU384" t="str">
            <v>HNK, CLN</v>
          </cell>
          <cell r="BZ384">
            <v>1</v>
          </cell>
        </row>
        <row r="385">
          <cell r="B385" t="str">
            <v>Quy hoạch trạm KTM0338; BTS_KTM2018_BS-006; BTS_KTM2018_BS-007; BTS_KTM2018_BS-008</v>
          </cell>
          <cell r="C385">
            <v>0.16</v>
          </cell>
          <cell r="E385">
            <v>0.16</v>
          </cell>
          <cell r="F385">
            <v>0.16</v>
          </cell>
          <cell r="G385">
            <v>0</v>
          </cell>
          <cell r="K385">
            <v>0.08</v>
          </cell>
          <cell r="L385">
            <v>0.08</v>
          </cell>
          <cell r="M385">
            <v>0</v>
          </cell>
          <cell r="U385">
            <v>0</v>
          </cell>
          <cell r="AD385">
            <v>0</v>
          </cell>
          <cell r="BG385">
            <v>0</v>
          </cell>
          <cell r="BK385" t="str">
            <v>2020-2030</v>
          </cell>
          <cell r="BL385" t="str">
            <v>Xã Đắk Ruồng</v>
          </cell>
          <cell r="BN385" t="str">
            <v>DBV</v>
          </cell>
          <cell r="BU385" t="str">
            <v>HNK, CLN</v>
          </cell>
          <cell r="BZ385">
            <v>1</v>
          </cell>
        </row>
        <row r="386">
          <cell r="B386" t="str">
            <v>Đất có di tích lịch sử văn hóa</v>
          </cell>
          <cell r="C386">
            <v>7.3</v>
          </cell>
          <cell r="D386">
            <v>1.1200000000000001</v>
          </cell>
          <cell r="E386">
            <v>6.18</v>
          </cell>
          <cell r="F386">
            <v>6.16</v>
          </cell>
          <cell r="G386">
            <v>0.23</v>
          </cell>
          <cell r="H386">
            <v>0.23</v>
          </cell>
          <cell r="I386">
            <v>0</v>
          </cell>
          <cell r="J386">
            <v>0</v>
          </cell>
          <cell r="K386">
            <v>3</v>
          </cell>
          <cell r="L386">
            <v>2.93</v>
          </cell>
          <cell r="M386">
            <v>0</v>
          </cell>
          <cell r="N386">
            <v>0</v>
          </cell>
          <cell r="O386">
            <v>0</v>
          </cell>
          <cell r="P386">
            <v>0</v>
          </cell>
          <cell r="Q386">
            <v>0</v>
          </cell>
          <cell r="R386">
            <v>0</v>
          </cell>
          <cell r="S386">
            <v>0</v>
          </cell>
          <cell r="T386">
            <v>0</v>
          </cell>
          <cell r="U386">
            <v>0.02</v>
          </cell>
          <cell r="V386">
            <v>0</v>
          </cell>
          <cell r="W386">
            <v>0</v>
          </cell>
          <cell r="X386">
            <v>0</v>
          </cell>
          <cell r="Y386">
            <v>0</v>
          </cell>
          <cell r="Z386">
            <v>0</v>
          </cell>
          <cell r="AA386">
            <v>0</v>
          </cell>
          <cell r="AB386">
            <v>0</v>
          </cell>
          <cell r="AC386">
            <v>0</v>
          </cell>
          <cell r="AD386">
            <v>0.02</v>
          </cell>
          <cell r="AE386">
            <v>0</v>
          </cell>
          <cell r="AF386">
            <v>0</v>
          </cell>
          <cell r="AG386">
            <v>0</v>
          </cell>
          <cell r="AH386">
            <v>0</v>
          </cell>
          <cell r="AI386">
            <v>0.02</v>
          </cell>
          <cell r="AJ386">
            <v>0</v>
          </cell>
          <cell r="AK386">
            <v>0</v>
          </cell>
          <cell r="AL386">
            <v>0</v>
          </cell>
          <cell r="AM386">
            <v>0</v>
          </cell>
          <cell r="AN386">
            <v>0</v>
          </cell>
          <cell r="AO386">
            <v>0</v>
          </cell>
          <cell r="AP386">
            <v>0</v>
          </cell>
          <cell r="AQ386">
            <v>0</v>
          </cell>
          <cell r="AR386">
            <v>0</v>
          </cell>
          <cell r="AS386">
            <v>0</v>
          </cell>
          <cell r="AT386">
            <v>0</v>
          </cell>
          <cell r="AU386">
            <v>0</v>
          </cell>
          <cell r="AV386">
            <v>0</v>
          </cell>
          <cell r="AW386">
            <v>0</v>
          </cell>
          <cell r="AX386">
            <v>0</v>
          </cell>
          <cell r="AY386">
            <v>0</v>
          </cell>
          <cell r="AZ386">
            <v>0</v>
          </cell>
          <cell r="BA386">
            <v>0</v>
          </cell>
          <cell r="BB386">
            <v>0</v>
          </cell>
          <cell r="BC386">
            <v>0</v>
          </cell>
          <cell r="BD386">
            <v>0</v>
          </cell>
          <cell r="BE386">
            <v>0</v>
          </cell>
          <cell r="BF386">
            <v>0</v>
          </cell>
          <cell r="BG386">
            <v>0</v>
          </cell>
          <cell r="BH386">
            <v>0</v>
          </cell>
          <cell r="BI386">
            <v>0</v>
          </cell>
          <cell r="BJ386">
            <v>0</v>
          </cell>
        </row>
        <row r="387">
          <cell r="B387" t="str">
            <v>Công trình điều chỉnh chuyển tiếp</v>
          </cell>
          <cell r="C387">
            <v>0</v>
          </cell>
          <cell r="E387">
            <v>0</v>
          </cell>
          <cell r="F387">
            <v>0</v>
          </cell>
          <cell r="G387">
            <v>0</v>
          </cell>
          <cell r="M387">
            <v>0</v>
          </cell>
          <cell r="U387">
            <v>0</v>
          </cell>
          <cell r="AD387">
            <v>0</v>
          </cell>
          <cell r="BG387">
            <v>0</v>
          </cell>
        </row>
        <row r="388">
          <cell r="B388" t="str">
            <v>Xây dựng di tích lịch sử Xưởng quân giới H29</v>
          </cell>
          <cell r="C388">
            <v>3</v>
          </cell>
          <cell r="E388">
            <v>3</v>
          </cell>
          <cell r="F388">
            <v>3</v>
          </cell>
          <cell r="G388">
            <v>0</v>
          </cell>
          <cell r="K388">
            <v>3</v>
          </cell>
          <cell r="M388">
            <v>0</v>
          </cell>
          <cell r="U388">
            <v>0</v>
          </cell>
          <cell r="AD388">
            <v>0</v>
          </cell>
          <cell r="BG388">
            <v>0</v>
          </cell>
          <cell r="BK388" t="str">
            <v>2020-2030</v>
          </cell>
          <cell r="BL388" t="str">
            <v>Xã Đắk Kôi</v>
          </cell>
          <cell r="BN388" t="str">
            <v>DDD</v>
          </cell>
          <cell r="BP388" t="str">
            <v>Quyết định số 135/QĐ-UBND ngày 22/3/2022 của UBND tỉnh phê duyệt quy hoạch sử dụng đất thời kỳ 2021-2030 huyện Kon Rẫy</v>
          </cell>
          <cell r="BU388" t="str">
            <v>HNK</v>
          </cell>
          <cell r="BZ388">
            <v>1</v>
          </cell>
        </row>
        <row r="389">
          <cell r="B389" t="str">
            <v>Dự án Tôn tạo Di tích lịch sử Chiến thắng Kon Braih</v>
          </cell>
          <cell r="C389">
            <v>4.01</v>
          </cell>
          <cell r="D389">
            <v>1.08</v>
          </cell>
          <cell r="E389">
            <v>2.93</v>
          </cell>
          <cell r="F389">
            <v>2.93</v>
          </cell>
          <cell r="G389">
            <v>0</v>
          </cell>
          <cell r="L389">
            <v>2.93</v>
          </cell>
          <cell r="M389">
            <v>0</v>
          </cell>
          <cell r="U389">
            <v>0</v>
          </cell>
          <cell r="AD389">
            <v>0</v>
          </cell>
          <cell r="BG389">
            <v>0</v>
          </cell>
          <cell r="BK389" t="str">
            <v>2020-2030</v>
          </cell>
          <cell r="BL389" t="str">
            <v>Xã Đắk Ruồng</v>
          </cell>
          <cell r="BN389" t="str">
            <v>DDD</v>
          </cell>
          <cell r="BP389" t="str">
            <v>Nghị quyết số 18/NQ-HĐND ngày 19/7/2024 của HĐND huyện về việc điều chỉnh tên dự án trong quy hoạch sử dụng đất và cập nhật KHSDĐ 2024; Nghị quyết số 47/NQ-HĐND ngày 19/12/2023 của HĐND huyện Kon Rẫy Điều chỉnh, bổ sung Kế hoạch đầu tư công trung hạn giai</v>
          </cell>
          <cell r="BU389" t="str">
            <v>CLN</v>
          </cell>
          <cell r="BV389" t="str">
            <v>2024 ( đăng ký Kh 2025 là 2,28 ha, ht 1,08 ha theo Nq18)</v>
          </cell>
          <cell r="BX389" t="str">
            <v>Mở rộng di tích lịch sử Đồn Kon Baih</v>
          </cell>
          <cell r="BZ389">
            <v>1</v>
          </cell>
        </row>
        <row r="390">
          <cell r="B390" t="str">
            <v>Mở rộng di tích lịch sử H16</v>
          </cell>
          <cell r="C390">
            <v>0.28999999999999998</v>
          </cell>
          <cell r="D390">
            <v>0.04</v>
          </cell>
          <cell r="E390">
            <v>0.25</v>
          </cell>
          <cell r="F390">
            <v>0.23</v>
          </cell>
          <cell r="G390">
            <v>0.23</v>
          </cell>
          <cell r="H390">
            <v>0.23</v>
          </cell>
          <cell r="M390">
            <v>0</v>
          </cell>
          <cell r="U390">
            <v>0.02</v>
          </cell>
          <cell r="AD390">
            <v>0.02</v>
          </cell>
          <cell r="AI390">
            <v>0.02</v>
          </cell>
          <cell r="BG390">
            <v>0</v>
          </cell>
          <cell r="BK390" t="str">
            <v>2020-2030</v>
          </cell>
          <cell r="BL390" t="str">
            <v>Xã Đắk Kôi</v>
          </cell>
          <cell r="BN390" t="str">
            <v>DDD</v>
          </cell>
          <cell r="BP390" t="str">
            <v>Quyết định số 135/QĐ-UBND ngày 22/3/2022 của UBND tỉnh phê duyệt quy hoạch sử dụng đất thời kỳ 2021-2030 huyện Kon Rẫy</v>
          </cell>
          <cell r="BU390" t="str">
            <v>LUA, DGD</v>
          </cell>
          <cell r="BZ390">
            <v>1</v>
          </cell>
        </row>
        <row r="391">
          <cell r="B391" t="str">
            <v>Đất bãi thải, xử lý chất thải</v>
          </cell>
          <cell r="C391">
            <v>8.1900000000000013</v>
          </cell>
          <cell r="D391">
            <v>0</v>
          </cell>
          <cell r="E391">
            <v>8.1900000000000013</v>
          </cell>
          <cell r="F391">
            <v>8.1900000000000013</v>
          </cell>
          <cell r="G391">
            <v>0.1</v>
          </cell>
          <cell r="H391">
            <v>0</v>
          </cell>
          <cell r="I391">
            <v>0.1</v>
          </cell>
          <cell r="J391">
            <v>0</v>
          </cell>
          <cell r="K391">
            <v>5.0999999999999996</v>
          </cell>
          <cell r="L391">
            <v>2.99</v>
          </cell>
          <cell r="M391">
            <v>0</v>
          </cell>
          <cell r="N391">
            <v>0</v>
          </cell>
          <cell r="O391">
            <v>0</v>
          </cell>
          <cell r="P391">
            <v>0</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0</v>
          </cell>
          <cell r="AU391">
            <v>0</v>
          </cell>
          <cell r="AV391">
            <v>0</v>
          </cell>
          <cell r="AW391">
            <v>0</v>
          </cell>
          <cell r="AX391">
            <v>0</v>
          </cell>
          <cell r="AY391">
            <v>0</v>
          </cell>
          <cell r="AZ391">
            <v>0</v>
          </cell>
          <cell r="BA391">
            <v>0</v>
          </cell>
          <cell r="BB391">
            <v>0</v>
          </cell>
          <cell r="BC391">
            <v>0</v>
          </cell>
          <cell r="BD391">
            <v>0</v>
          </cell>
          <cell r="BE391">
            <v>0</v>
          </cell>
          <cell r="BF391">
            <v>0</v>
          </cell>
          <cell r="BG391">
            <v>0</v>
          </cell>
          <cell r="BH391">
            <v>0</v>
          </cell>
          <cell r="BI391">
            <v>0</v>
          </cell>
          <cell r="BJ391">
            <v>0</v>
          </cell>
        </row>
        <row r="392">
          <cell r="B392" t="str">
            <v>Nhà máy Xử lý và tái chế rác thải Kon Rẫy</v>
          </cell>
          <cell r="C392">
            <v>4.99</v>
          </cell>
          <cell r="E392">
            <v>4.99</v>
          </cell>
          <cell r="F392">
            <v>4.99</v>
          </cell>
          <cell r="G392">
            <v>0</v>
          </cell>
          <cell r="K392">
            <v>3</v>
          </cell>
          <cell r="L392">
            <v>1.99</v>
          </cell>
          <cell r="M392">
            <v>0</v>
          </cell>
          <cell r="U392">
            <v>0</v>
          </cell>
          <cell r="AD392">
            <v>0</v>
          </cell>
          <cell r="BG392">
            <v>0</v>
          </cell>
          <cell r="BK392" t="str">
            <v>2020-2030</v>
          </cell>
          <cell r="BL392" t="str">
            <v>Xã Đắk Tờ re</v>
          </cell>
          <cell r="BN392" t="str">
            <v>DRA</v>
          </cell>
          <cell r="BP392" t="str">
            <v>Văn Bản số 1768/BC-UBND ngày 24 tháng 11 năm 2023 của Ủy ban nhân dân huyện Kon Rẫy về việc chọn vị trí quy hoạch, đầu tư dự án
Nhà máy xử lý và tái chế rác thải Kon Rẫy và đề nghị cập nhật bổ sung, điều chỉnh dự thảo Quy hoạch tỉnh Kon Tum thời kỳ 20</v>
          </cell>
          <cell r="BU392" t="str">
            <v>HNK, CLN</v>
          </cell>
          <cell r="BV392">
            <v>2022.2023999999999</v>
          </cell>
          <cell r="BW392" t="str">
            <v>Điều chỉnh diện tích (20 ha)</v>
          </cell>
          <cell r="BX392" t="str">
            <v>Nhà máy Xử lý và tái chế rác thải</v>
          </cell>
          <cell r="BZ392">
            <v>1</v>
          </cell>
        </row>
        <row r="393">
          <cell r="B393" t="str">
            <v>Bãi xử lý chất thải rắn tập trung huyện Kon Rẫy</v>
          </cell>
          <cell r="C393">
            <v>3.2</v>
          </cell>
          <cell r="E393">
            <v>3.2</v>
          </cell>
          <cell r="F393">
            <v>3.2</v>
          </cell>
          <cell r="G393">
            <v>0.1</v>
          </cell>
          <cell r="I393">
            <v>0.1</v>
          </cell>
          <cell r="K393">
            <v>2.1</v>
          </cell>
          <cell r="L393">
            <v>1</v>
          </cell>
          <cell r="M393">
            <v>0</v>
          </cell>
          <cell r="U393">
            <v>0</v>
          </cell>
          <cell r="AD393">
            <v>0</v>
          </cell>
          <cell r="BG393">
            <v>0</v>
          </cell>
          <cell r="BK393" t="str">
            <v>2020-2030</v>
          </cell>
          <cell r="BL393" t="str">
            <v>Xã Tân Lập</v>
          </cell>
          <cell r="BN393" t="str">
            <v>DRA</v>
          </cell>
          <cell r="BP393" t="str">
            <v>Quyết định số 135/QĐ-UBND ngày 22/3/2022 của UBND tỉnh phê duyệt quy hoạch sử dụng đất thời kỳ 2021-2030 huyện Kon Rẫy</v>
          </cell>
          <cell r="BU393" t="str">
            <v>LUA, HNK, CLN</v>
          </cell>
          <cell r="BZ393">
            <v>1</v>
          </cell>
        </row>
        <row r="394">
          <cell r="B394" t="str">
            <v>Đất cơ sở tôn giáo</v>
          </cell>
        </row>
        <row r="395">
          <cell r="B395" t="str">
            <v>Đất làm nghĩa trang, nghĩa địa</v>
          </cell>
          <cell r="C395">
            <v>14.41</v>
          </cell>
          <cell r="D395">
            <v>1.0899999999999999</v>
          </cell>
          <cell r="E395">
            <v>13.32</v>
          </cell>
          <cell r="F395">
            <v>13.32</v>
          </cell>
          <cell r="G395">
            <v>0</v>
          </cell>
          <cell r="H395">
            <v>0</v>
          </cell>
          <cell r="I395">
            <v>0</v>
          </cell>
          <cell r="J395">
            <v>0</v>
          </cell>
          <cell r="K395">
            <v>8.68</v>
          </cell>
          <cell r="L395">
            <v>3.6399999999999997</v>
          </cell>
          <cell r="M395">
            <v>1</v>
          </cell>
          <cell r="N395">
            <v>0</v>
          </cell>
          <cell r="O395">
            <v>0</v>
          </cell>
          <cell r="P395">
            <v>1</v>
          </cell>
          <cell r="Q395">
            <v>0</v>
          </cell>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P395">
            <v>0</v>
          </cell>
          <cell r="AQ395">
            <v>0</v>
          </cell>
          <cell r="AR395">
            <v>0</v>
          </cell>
          <cell r="AS395">
            <v>0</v>
          </cell>
          <cell r="AT395">
            <v>0</v>
          </cell>
          <cell r="AU395">
            <v>0</v>
          </cell>
          <cell r="AV395">
            <v>0</v>
          </cell>
          <cell r="AW395">
            <v>0</v>
          </cell>
          <cell r="AX395">
            <v>0</v>
          </cell>
          <cell r="AY395">
            <v>0</v>
          </cell>
          <cell r="AZ395">
            <v>0</v>
          </cell>
          <cell r="BA395">
            <v>0</v>
          </cell>
          <cell r="BB395">
            <v>0</v>
          </cell>
          <cell r="BC395">
            <v>0</v>
          </cell>
          <cell r="BD395">
            <v>0</v>
          </cell>
          <cell r="BE395">
            <v>0</v>
          </cell>
          <cell r="BF395">
            <v>0</v>
          </cell>
          <cell r="BG395">
            <v>0</v>
          </cell>
          <cell r="BH395">
            <v>0</v>
          </cell>
          <cell r="BI395">
            <v>0</v>
          </cell>
          <cell r="BJ395">
            <v>0</v>
          </cell>
        </row>
        <row r="396">
          <cell r="B396" t="str">
            <v>Quy hoạch nghĩa trang nhân dân thôn Đăk Jri, thôn Kon Jri Ben</v>
          </cell>
          <cell r="C396">
            <v>2.7</v>
          </cell>
          <cell r="E396">
            <v>2.7</v>
          </cell>
          <cell r="F396">
            <v>2.7</v>
          </cell>
          <cell r="G396">
            <v>0</v>
          </cell>
          <cell r="K396">
            <v>2.7</v>
          </cell>
          <cell r="M396">
            <v>0</v>
          </cell>
          <cell r="U396">
            <v>0</v>
          </cell>
          <cell r="AD396">
            <v>0</v>
          </cell>
          <cell r="BG396">
            <v>0</v>
          </cell>
          <cell r="BK396" t="str">
            <v>2020-2030</v>
          </cell>
          <cell r="BL396" t="str">
            <v>Xã Đắk Tờ re</v>
          </cell>
          <cell r="BP396" t="str">
            <v>Quyết định số 135/QĐ-UBND ngày 22/3/2022 của UBND tỉnh phê duyệt quy hoạch sử dụng đất thời kỳ 2021-2030 huyện Kon Rẫy</v>
          </cell>
          <cell r="BU396" t="str">
            <v>HNK</v>
          </cell>
          <cell r="BZ396">
            <v>1</v>
          </cell>
        </row>
        <row r="397">
          <cell r="B397" t="str">
            <v>Nghĩa trang thôn 12 Tam Sơn</v>
          </cell>
          <cell r="C397">
            <v>1.5</v>
          </cell>
          <cell r="E397">
            <v>1.5</v>
          </cell>
          <cell r="F397">
            <v>1.5</v>
          </cell>
          <cell r="G397">
            <v>0</v>
          </cell>
          <cell r="K397">
            <v>1.5</v>
          </cell>
          <cell r="M397">
            <v>0</v>
          </cell>
          <cell r="U397">
            <v>0</v>
          </cell>
          <cell r="AD397">
            <v>0</v>
          </cell>
          <cell r="BG397">
            <v>0</v>
          </cell>
          <cell r="BK397" t="str">
            <v>2020-2030</v>
          </cell>
          <cell r="BL397" t="str">
            <v>Xã Đắk Tờ re</v>
          </cell>
          <cell r="BN397" t="str">
            <v>NTD</v>
          </cell>
          <cell r="BU397" t="str">
            <v>HNK</v>
          </cell>
          <cell r="BV397">
            <v>2022</v>
          </cell>
          <cell r="BZ397">
            <v>1</v>
          </cell>
        </row>
        <row r="398">
          <cell r="B398" t="str">
            <v>Quy hoạch nghĩa trang xã</v>
          </cell>
          <cell r="C398">
            <v>1.17</v>
          </cell>
          <cell r="E398">
            <v>1.17</v>
          </cell>
          <cell r="F398">
            <v>1.17</v>
          </cell>
          <cell r="G398">
            <v>0</v>
          </cell>
          <cell r="K398">
            <v>1.17</v>
          </cell>
          <cell r="M398">
            <v>0</v>
          </cell>
          <cell r="U398">
            <v>0</v>
          </cell>
          <cell r="AD398">
            <v>0</v>
          </cell>
          <cell r="BG398">
            <v>0</v>
          </cell>
          <cell r="BK398" t="str">
            <v>2020-2030</v>
          </cell>
          <cell r="BL398" t="str">
            <v>Xã Đắk Tờ re</v>
          </cell>
          <cell r="BN398" t="str">
            <v>NTD</v>
          </cell>
          <cell r="BP398" t="str">
            <v>Nghị quyết số 20/NQ-HĐND ngày 19/7/2024 của HĐND huyện Kon Rẫy điều chỉnh vị trí trong quy hoạch sử dụng đất thời kỳ 2021-2030 và cập nhật vào kế hoạch sử dụng đất năm 2024</v>
          </cell>
          <cell r="BU398" t="str">
            <v>HNK</v>
          </cell>
          <cell r="BW398">
            <v>2024</v>
          </cell>
          <cell r="BZ398">
            <v>1</v>
          </cell>
        </row>
        <row r="399">
          <cell r="B399" t="str">
            <v>Mở rộng nghĩa trang nhân dân</v>
          </cell>
          <cell r="C399">
            <v>2</v>
          </cell>
          <cell r="D399">
            <v>0.36</v>
          </cell>
          <cell r="E399">
            <v>1.64</v>
          </cell>
          <cell r="F399">
            <v>1.64</v>
          </cell>
          <cell r="G399">
            <v>0</v>
          </cell>
          <cell r="L399">
            <v>1.64</v>
          </cell>
          <cell r="M399">
            <v>0</v>
          </cell>
          <cell r="U399">
            <v>0</v>
          </cell>
          <cell r="AD399">
            <v>0</v>
          </cell>
          <cell r="BG399">
            <v>0</v>
          </cell>
          <cell r="BK399" t="str">
            <v>2020-2030</v>
          </cell>
          <cell r="BL399" t="str">
            <v>Xã Đắk Tơ Lung</v>
          </cell>
          <cell r="BN399" t="str">
            <v>NTD</v>
          </cell>
          <cell r="BP399" t="str">
            <v>Quyết định số 135/QĐ-UBND ngày 22/3/2022 của UBND tỉnh phê duyệt quy hoạch sử dụng đất thời kỳ 2021-2030 huyện Kon Rẫy</v>
          </cell>
          <cell r="BU399" t="str">
            <v>CLN</v>
          </cell>
          <cell r="BZ399">
            <v>1</v>
          </cell>
        </row>
        <row r="400">
          <cell r="B400" t="str">
            <v>Mở rộng, nâng cấp công trình nghĩa trang nhân dân Đăk Ruồng - Tân Lập</v>
          </cell>
          <cell r="C400">
            <v>2</v>
          </cell>
          <cell r="D400">
            <v>0.73</v>
          </cell>
          <cell r="E400">
            <v>1.27</v>
          </cell>
          <cell r="F400">
            <v>1.27</v>
          </cell>
          <cell r="G400">
            <v>0</v>
          </cell>
          <cell r="K400">
            <v>1.27</v>
          </cell>
          <cell r="M400">
            <v>0</v>
          </cell>
          <cell r="U400">
            <v>0</v>
          </cell>
          <cell r="AD400">
            <v>0</v>
          </cell>
          <cell r="BG400">
            <v>0</v>
          </cell>
          <cell r="BK400" t="str">
            <v>2020-2030</v>
          </cell>
          <cell r="BL400" t="str">
            <v>Xã Đắk Ruồng</v>
          </cell>
          <cell r="BN400" t="str">
            <v>NTD</v>
          </cell>
          <cell r="BP400" t="str">
            <v>Nghị quyết số 47/NQ-HĐND ngày 19/12/2023 của HĐND huyện Kon Rẫy Điều chỉnh, bổ sung Kế hoạch đầu tư công trung hạn giai đoạn 2021-2025 nguồn ngân sách địa phương; quyết định số 483/QĐ-UBND ngày 31/7/2024 của UBND tỉnh quyết định về việc cập nhật, điều chỉ</v>
          </cell>
          <cell r="BU400" t="str">
            <v>HNK</v>
          </cell>
          <cell r="BV400">
            <v>2023.2023999999999</v>
          </cell>
          <cell r="BW400" t="str">
            <v>Điều chỉnh tên</v>
          </cell>
          <cell r="BX400" t="str">
            <v>Quy hoạch mở rộng nghĩa trang nhân dân xã</v>
          </cell>
          <cell r="BZ400">
            <v>1</v>
          </cell>
        </row>
        <row r="401">
          <cell r="B401" t="str">
            <v>Mở rộng nghĩa trang nhân dân xã</v>
          </cell>
          <cell r="C401">
            <v>2.04</v>
          </cell>
          <cell r="E401">
            <v>2.04</v>
          </cell>
          <cell r="F401">
            <v>2.04</v>
          </cell>
          <cell r="G401">
            <v>0</v>
          </cell>
          <cell r="K401">
            <v>2.04</v>
          </cell>
          <cell r="M401">
            <v>0</v>
          </cell>
          <cell r="U401">
            <v>0</v>
          </cell>
          <cell r="AD401">
            <v>0</v>
          </cell>
          <cell r="BG401">
            <v>0</v>
          </cell>
          <cell r="BK401" t="str">
            <v>2020-2030</v>
          </cell>
          <cell r="BL401" t="str">
            <v>Xã Đắk Kôi</v>
          </cell>
          <cell r="BP401" t="str">
            <v xml:space="preserve"> Quyết định số 220/QĐ-UBND ngày 27/02/2023 của UBND huyện Kon Rẫy; Nghị quyết số 11/NQ-HĐND ngày 09/5/2023 của HĐND huyện Kon Rẫy về phân bổ chi tiết vốn đầu tư phát triển năm 2023 thực hiện chương trình MTQGXDNTM năm 2023; Nghị Quyết số 38/NQ-HĐND ngày 1</v>
          </cell>
          <cell r="BU401" t="str">
            <v>HNK</v>
          </cell>
          <cell r="BV401">
            <v>2024</v>
          </cell>
          <cell r="BZ401">
            <v>1</v>
          </cell>
        </row>
        <row r="402">
          <cell r="B402" t="str">
            <v>Quy hoạch nghĩa trang Xã Đăk Pne</v>
          </cell>
          <cell r="C402">
            <v>1</v>
          </cell>
          <cell r="E402">
            <v>1</v>
          </cell>
          <cell r="F402">
            <v>1</v>
          </cell>
          <cell r="G402">
            <v>0</v>
          </cell>
          <cell r="M402">
            <v>1</v>
          </cell>
          <cell r="P402">
            <v>1</v>
          </cell>
          <cell r="U402">
            <v>0</v>
          </cell>
          <cell r="AD402">
            <v>0</v>
          </cell>
          <cell r="BG402">
            <v>0</v>
          </cell>
          <cell r="BK402" t="str">
            <v>2020-2030</v>
          </cell>
          <cell r="BL402" t="str">
            <v>Xã Đắk Pne</v>
          </cell>
          <cell r="BN402" t="str">
            <v>NTD</v>
          </cell>
          <cell r="BP402" t="str">
            <v>Quyết định số 135/QĐ-UBND ngày 22/3/2022 của UBND tỉnh phê duyệt quy hoạch sử dụng đất thời kỳ 2021-2030 huyện Kon Rẫy</v>
          </cell>
          <cell r="BU402" t="str">
            <v>RSX</v>
          </cell>
          <cell r="BZ402">
            <v>1</v>
          </cell>
        </row>
        <row r="403">
          <cell r="B403" t="str">
            <v>Mở rộng, nâng cấp công trình nghĩa trang nhân dân huyện Kon Rẫy</v>
          </cell>
          <cell r="C403">
            <v>2</v>
          </cell>
          <cell r="E403">
            <v>2</v>
          </cell>
          <cell r="F403">
            <v>2</v>
          </cell>
          <cell r="G403">
            <v>0</v>
          </cell>
          <cell r="L403">
            <v>2</v>
          </cell>
          <cell r="M403">
            <v>0</v>
          </cell>
          <cell r="U403">
            <v>0</v>
          </cell>
          <cell r="AD403">
            <v>0</v>
          </cell>
          <cell r="BG403">
            <v>0</v>
          </cell>
          <cell r="BK403" t="str">
            <v>2020-2030</v>
          </cell>
          <cell r="BL403" t="str">
            <v>Xã Tân Lập</v>
          </cell>
          <cell r="BN403" t="str">
            <v>NTD</v>
          </cell>
          <cell r="BP403" t="str">
            <v>Nghị quyết số 47/NQ-HĐND ngày 19/12/2023 của HĐND huyện Kon Rẫy Điều chỉnh, bổ sung Kế hoạch đầu tư công trung hạn giai đoạn 2021-2025 nguồn ngân sách địa phương; NQ số 81
9/12/2023 của HĐND tỉnh; quyết định số 483/QĐ-UBND ngày 31/7/2024 của UBND tỉnh quy</v>
          </cell>
          <cell r="BU403" t="str">
            <v>CLN</v>
          </cell>
          <cell r="BV403">
            <v>2022.2023999999999</v>
          </cell>
          <cell r="BZ403">
            <v>1</v>
          </cell>
        </row>
        <row r="404">
          <cell r="B404" t="str">
            <v>Công trình bổ sung mới có CSPL</v>
          </cell>
          <cell r="C404">
            <v>0</v>
          </cell>
          <cell r="E404">
            <v>0</v>
          </cell>
          <cell r="F404">
            <v>0</v>
          </cell>
          <cell r="G404">
            <v>0</v>
          </cell>
          <cell r="M404">
            <v>0</v>
          </cell>
          <cell r="U404">
            <v>0</v>
          </cell>
          <cell r="AD404">
            <v>0</v>
          </cell>
          <cell r="BG404">
            <v>0</v>
          </cell>
        </row>
        <row r="405">
          <cell r="B405" t="str">
            <v>Công trình bổ sung mới thiếu CSPL</v>
          </cell>
          <cell r="C405">
            <v>0</v>
          </cell>
          <cell r="E405">
            <v>0</v>
          </cell>
          <cell r="F405">
            <v>0</v>
          </cell>
          <cell r="G405">
            <v>0</v>
          </cell>
          <cell r="M405">
            <v>0</v>
          </cell>
          <cell r="U405">
            <v>0</v>
          </cell>
          <cell r="AD405">
            <v>0</v>
          </cell>
          <cell r="BG405">
            <v>0</v>
          </cell>
        </row>
        <row r="406">
          <cell r="B406" t="str">
            <v xml:space="preserve"> Đất cơ sở nghiên cứu khoa học</v>
          </cell>
          <cell r="C406">
            <v>0</v>
          </cell>
          <cell r="U406">
            <v>0</v>
          </cell>
        </row>
        <row r="407">
          <cell r="B407" t="str">
            <v xml:space="preserve"> Đất cơ sở dịch vụ về xã hội</v>
          </cell>
          <cell r="C407">
            <v>0</v>
          </cell>
          <cell r="E407">
            <v>0</v>
          </cell>
          <cell r="F407">
            <v>0</v>
          </cell>
          <cell r="G407">
            <v>0</v>
          </cell>
          <cell r="M407">
            <v>0</v>
          </cell>
          <cell r="U407">
            <v>0</v>
          </cell>
          <cell r="AD407">
            <v>0</v>
          </cell>
          <cell r="AS407">
            <v>0</v>
          </cell>
          <cell r="BG407">
            <v>0</v>
          </cell>
        </row>
        <row r="408">
          <cell r="B408" t="str">
            <v xml:space="preserve"> Đất chợ</v>
          </cell>
          <cell r="C408">
            <v>2.8800000000000003</v>
          </cell>
          <cell r="D408">
            <v>0</v>
          </cell>
          <cell r="E408">
            <v>2.8800000000000003</v>
          </cell>
          <cell r="F408">
            <v>2.48</v>
          </cell>
          <cell r="G408">
            <v>0</v>
          </cell>
          <cell r="H408">
            <v>0</v>
          </cell>
          <cell r="I408">
            <v>0</v>
          </cell>
          <cell r="J408">
            <v>0</v>
          </cell>
          <cell r="K408">
            <v>1.23</v>
          </cell>
          <cell r="L408">
            <v>1.25</v>
          </cell>
          <cell r="M408">
            <v>0</v>
          </cell>
          <cell r="N408">
            <v>0</v>
          </cell>
          <cell r="O408">
            <v>0</v>
          </cell>
          <cell r="P408">
            <v>0</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0</v>
          </cell>
          <cell r="AS408">
            <v>0</v>
          </cell>
          <cell r="AT408">
            <v>0</v>
          </cell>
          <cell r="AU408">
            <v>0</v>
          </cell>
          <cell r="AV408">
            <v>0</v>
          </cell>
          <cell r="AW408">
            <v>0</v>
          </cell>
          <cell r="AX408">
            <v>0</v>
          </cell>
          <cell r="AY408">
            <v>0</v>
          </cell>
          <cell r="AZ408">
            <v>0</v>
          </cell>
          <cell r="BA408">
            <v>0</v>
          </cell>
          <cell r="BB408">
            <v>0</v>
          </cell>
          <cell r="BC408">
            <v>0</v>
          </cell>
          <cell r="BD408">
            <v>0</v>
          </cell>
          <cell r="BE408">
            <v>0</v>
          </cell>
          <cell r="BF408">
            <v>0</v>
          </cell>
          <cell r="BG408">
            <v>0.4</v>
          </cell>
          <cell r="BH408">
            <v>0</v>
          </cell>
          <cell r="BI408">
            <v>0.4</v>
          </cell>
          <cell r="BJ408">
            <v>0</v>
          </cell>
        </row>
        <row r="409">
          <cell r="B409" t="str">
            <v>Công trình điều chỉnh chuyển tiếp</v>
          </cell>
          <cell r="C409">
            <v>0</v>
          </cell>
          <cell r="E409">
            <v>0</v>
          </cell>
          <cell r="F409">
            <v>0</v>
          </cell>
          <cell r="G409">
            <v>0</v>
          </cell>
          <cell r="M409">
            <v>0</v>
          </cell>
          <cell r="U409">
            <v>0</v>
          </cell>
          <cell r="AD409">
            <v>0</v>
          </cell>
          <cell r="BG409">
            <v>0</v>
          </cell>
        </row>
        <row r="410">
          <cell r="B410" t="str">
            <v>Chợ khu Trung tâm huyện</v>
          </cell>
          <cell r="C410">
            <v>0.83</v>
          </cell>
          <cell r="E410">
            <v>0.83</v>
          </cell>
          <cell r="F410">
            <v>0.83</v>
          </cell>
          <cell r="G410">
            <v>0</v>
          </cell>
          <cell r="K410">
            <v>0.83</v>
          </cell>
          <cell r="M410">
            <v>0</v>
          </cell>
          <cell r="U410">
            <v>0</v>
          </cell>
          <cell r="AD410">
            <v>0</v>
          </cell>
          <cell r="BG410">
            <v>0</v>
          </cell>
          <cell r="BK410" t="str">
            <v>2020-2030</v>
          </cell>
          <cell r="BL410" t="str">
            <v>Xã Đắk Ruồng</v>
          </cell>
          <cell r="BN410" t="str">
            <v>DCH</v>
          </cell>
          <cell r="BP410" t="str">
            <v>Nghị quyết số 07/NQ-HĐND ngày 10/07/2017 HĐND huyện Kon Rẫy; Kế hoạch số 22/KH-UBND ngày 09/02/2021 của UBND huyện Kon Rẫy</v>
          </cell>
          <cell r="BU410" t="str">
            <v>HNK</v>
          </cell>
          <cell r="BV410" t="str">
            <v>2022,2023,2024</v>
          </cell>
          <cell r="BZ410">
            <v>1</v>
          </cell>
        </row>
        <row r="411">
          <cell r="B411" t="str">
            <v>Chợ nông thôn</v>
          </cell>
          <cell r="C411">
            <v>1</v>
          </cell>
          <cell r="E411">
            <v>1</v>
          </cell>
          <cell r="F411">
            <v>1</v>
          </cell>
          <cell r="G411">
            <v>0</v>
          </cell>
          <cell r="L411">
            <v>1</v>
          </cell>
          <cell r="M411">
            <v>0</v>
          </cell>
          <cell r="U411">
            <v>0</v>
          </cell>
          <cell r="AD411">
            <v>0</v>
          </cell>
          <cell r="BG411">
            <v>0</v>
          </cell>
          <cell r="BK411" t="str">
            <v>2020-2030</v>
          </cell>
          <cell r="BL411" t="str">
            <v>Xã Đắk Tờ re</v>
          </cell>
          <cell r="BN411" t="str">
            <v>DCH</v>
          </cell>
          <cell r="BP411" t="str">
            <v>Quyết định số 135/QĐ-UBND ngày 22/3/2022 của UBND tỉnh phê duyệt quy hoạch sử dụng đất thời kỳ 2021-2030 huyện Kon Rẫy</v>
          </cell>
          <cell r="BU411" t="str">
            <v>CLN</v>
          </cell>
          <cell r="BZ411">
            <v>1</v>
          </cell>
        </row>
        <row r="412">
          <cell r="B412" t="str">
            <v>Chợ nông thôn Tân Lập</v>
          </cell>
          <cell r="C412">
            <v>0.22</v>
          </cell>
          <cell r="E412">
            <v>0.22</v>
          </cell>
          <cell r="F412">
            <v>0</v>
          </cell>
          <cell r="G412">
            <v>0</v>
          </cell>
          <cell r="M412">
            <v>0</v>
          </cell>
          <cell r="U412">
            <v>0</v>
          </cell>
          <cell r="AD412">
            <v>0</v>
          </cell>
          <cell r="BG412">
            <v>0.22</v>
          </cell>
          <cell r="BI412">
            <v>0.22</v>
          </cell>
          <cell r="BK412" t="str">
            <v>2020-2030</v>
          </cell>
          <cell r="BL412" t="str">
            <v>Xã Tân Lập</v>
          </cell>
          <cell r="BN412" t="str">
            <v>DCH</v>
          </cell>
          <cell r="BP412" t="str">
            <v>Kế hoạch số 22/KH-UBND ngày 09/02/2021 của UBND huyện Kon Rẫy; Nghị quyết số 47/NQ-HĐND ngày 16/12/2022 của HĐND huyện Kon Rẫy bổ sung, điều chỉnh danh mục công trình dự án vào quy hoạch sử dụng đất thời kỳ 2021-2030 huyện Kon Rẫy</v>
          </cell>
          <cell r="BU412" t="str">
            <v>DCS</v>
          </cell>
          <cell r="BV412">
            <v>2024</v>
          </cell>
          <cell r="BZ412">
            <v>1</v>
          </cell>
        </row>
        <row r="413">
          <cell r="C413">
            <v>0.18</v>
          </cell>
          <cell r="E413">
            <v>0.18</v>
          </cell>
          <cell r="F413">
            <v>0</v>
          </cell>
          <cell r="G413">
            <v>0</v>
          </cell>
          <cell r="M413">
            <v>0</v>
          </cell>
          <cell r="U413">
            <v>0</v>
          </cell>
          <cell r="AD413">
            <v>0</v>
          </cell>
          <cell r="BG413">
            <v>0.18</v>
          </cell>
          <cell r="BI413">
            <v>0.18</v>
          </cell>
          <cell r="BK413" t="str">
            <v>2020-2030</v>
          </cell>
          <cell r="BL413" t="str">
            <v>Xã Tân Lập</v>
          </cell>
          <cell r="BN413" t="str">
            <v>ONT</v>
          </cell>
          <cell r="BU413" t="str">
            <v>DCS</v>
          </cell>
          <cell r="BZ413">
            <v>1</v>
          </cell>
        </row>
        <row r="414">
          <cell r="B414" t="str">
            <v>Chợ nông thôn</v>
          </cell>
          <cell r="C414">
            <v>0.25</v>
          </cell>
          <cell r="E414">
            <v>0.25</v>
          </cell>
          <cell r="F414">
            <v>0.25</v>
          </cell>
          <cell r="G414">
            <v>0</v>
          </cell>
          <cell r="L414">
            <v>0.25</v>
          </cell>
          <cell r="M414">
            <v>0</v>
          </cell>
          <cell r="U414">
            <v>0</v>
          </cell>
          <cell r="AD414">
            <v>0</v>
          </cell>
          <cell r="BG414">
            <v>0</v>
          </cell>
          <cell r="BK414" t="str">
            <v>2020-2030</v>
          </cell>
          <cell r="BL414" t="str">
            <v>Xã Đắk Kôi</v>
          </cell>
          <cell r="BN414" t="str">
            <v>DCH</v>
          </cell>
          <cell r="BP414" t="str">
            <v>Quyết định số 135/QĐ-UBND ngày 22/3/2022 của UBND tỉnh phê duyệt quy hoạch sử dụng đất thời kỳ 2021-2030 huyện Kon Rẫy</v>
          </cell>
          <cell r="BU414" t="str">
            <v>CLN</v>
          </cell>
          <cell r="BZ414">
            <v>1</v>
          </cell>
        </row>
        <row r="415">
          <cell r="B415" t="str">
            <v>Chợ nông thôn</v>
          </cell>
          <cell r="C415">
            <v>0.4</v>
          </cell>
          <cell r="E415">
            <v>0.4</v>
          </cell>
          <cell r="F415">
            <v>0.4</v>
          </cell>
          <cell r="G415">
            <v>0</v>
          </cell>
          <cell r="K415">
            <v>0.4</v>
          </cell>
          <cell r="M415">
            <v>0</v>
          </cell>
          <cell r="U415">
            <v>0</v>
          </cell>
          <cell r="AD415">
            <v>0</v>
          </cell>
          <cell r="BG415">
            <v>0</v>
          </cell>
          <cell r="BK415" t="str">
            <v>2020-2030</v>
          </cell>
          <cell r="BL415" t="str">
            <v>Xã Đắk Tơ Lung</v>
          </cell>
          <cell r="BN415" t="str">
            <v>DCH</v>
          </cell>
          <cell r="BP415" t="str">
            <v>Quyết định số 135/QĐ-UBND ngày 22/3/2022 của UBND tỉnh phê duyệt quy hoạch sử dụng đất thời kỳ 2021-2030 huyện Kon Rẫy</v>
          </cell>
          <cell r="BU415" t="str">
            <v>HNK</v>
          </cell>
          <cell r="BZ415">
            <v>1</v>
          </cell>
        </row>
        <row r="416">
          <cell r="B416" t="str">
            <v xml:space="preserve">Đất danh lam thắng cảnh </v>
          </cell>
          <cell r="C416">
            <v>0</v>
          </cell>
          <cell r="E416">
            <v>0</v>
          </cell>
          <cell r="F416">
            <v>0</v>
          </cell>
          <cell r="G416">
            <v>0</v>
          </cell>
          <cell r="M416">
            <v>0</v>
          </cell>
          <cell r="U416">
            <v>0</v>
          </cell>
          <cell r="AD416">
            <v>0</v>
          </cell>
          <cell r="AS416">
            <v>0</v>
          </cell>
          <cell r="BG416">
            <v>0</v>
          </cell>
        </row>
        <row r="417">
          <cell r="B417" t="str">
            <v>Đất sinh hoạt cộng đồng</v>
          </cell>
          <cell r="C417" t="e">
            <v>#REF!</v>
          </cell>
          <cell r="D417" t="e">
            <v>#REF!</v>
          </cell>
          <cell r="E417" t="e">
            <v>#REF!</v>
          </cell>
          <cell r="F417" t="e">
            <v>#REF!</v>
          </cell>
          <cell r="G417" t="e">
            <v>#REF!</v>
          </cell>
          <cell r="H417" t="e">
            <v>#REF!</v>
          </cell>
          <cell r="I417" t="e">
            <v>#REF!</v>
          </cell>
          <cell r="J417" t="e">
            <v>#REF!</v>
          </cell>
          <cell r="K417" t="e">
            <v>#REF!</v>
          </cell>
          <cell r="L417" t="e">
            <v>#REF!</v>
          </cell>
          <cell r="M417" t="e">
            <v>#REF!</v>
          </cell>
          <cell r="N417" t="e">
            <v>#REF!</v>
          </cell>
          <cell r="O417" t="e">
            <v>#REF!</v>
          </cell>
          <cell r="P417" t="e">
            <v>#REF!</v>
          </cell>
          <cell r="Q417" t="e">
            <v>#REF!</v>
          </cell>
          <cell r="R417" t="e">
            <v>#REF!</v>
          </cell>
          <cell r="S417" t="e">
            <v>#REF!</v>
          </cell>
          <cell r="T417" t="e">
            <v>#REF!</v>
          </cell>
          <cell r="U417" t="e">
            <v>#REF!</v>
          </cell>
          <cell r="V417" t="e">
            <v>#REF!</v>
          </cell>
          <cell r="W417" t="e">
            <v>#REF!</v>
          </cell>
          <cell r="X417" t="e">
            <v>#REF!</v>
          </cell>
          <cell r="Y417" t="e">
            <v>#REF!</v>
          </cell>
          <cell r="Z417" t="e">
            <v>#REF!</v>
          </cell>
          <cell r="AA417" t="e">
            <v>#REF!</v>
          </cell>
          <cell r="AB417" t="e">
            <v>#REF!</v>
          </cell>
          <cell r="AC417" t="e">
            <v>#REF!</v>
          </cell>
          <cell r="AD417" t="e">
            <v>#REF!</v>
          </cell>
          <cell r="AE417" t="e">
            <v>#REF!</v>
          </cell>
          <cell r="AF417" t="e">
            <v>#REF!</v>
          </cell>
          <cell r="AG417" t="e">
            <v>#REF!</v>
          </cell>
          <cell r="AH417" t="e">
            <v>#REF!</v>
          </cell>
          <cell r="AI417" t="e">
            <v>#REF!</v>
          </cell>
          <cell r="AJ417" t="e">
            <v>#REF!</v>
          </cell>
          <cell r="AK417" t="e">
            <v>#REF!</v>
          </cell>
          <cell r="AL417" t="e">
            <v>#REF!</v>
          </cell>
          <cell r="AM417" t="e">
            <v>#REF!</v>
          </cell>
          <cell r="AN417" t="e">
            <v>#REF!</v>
          </cell>
          <cell r="AO417" t="e">
            <v>#REF!</v>
          </cell>
          <cell r="AP417" t="e">
            <v>#REF!</v>
          </cell>
          <cell r="AQ417" t="e">
            <v>#REF!</v>
          </cell>
          <cell r="AR417" t="e">
            <v>#REF!</v>
          </cell>
          <cell r="AS417" t="e">
            <v>#REF!</v>
          </cell>
          <cell r="AT417" t="e">
            <v>#REF!</v>
          </cell>
          <cell r="AU417" t="e">
            <v>#REF!</v>
          </cell>
          <cell r="AV417" t="e">
            <v>#REF!</v>
          </cell>
          <cell r="AW417" t="e">
            <v>#REF!</v>
          </cell>
          <cell r="AX417" t="e">
            <v>#REF!</v>
          </cell>
          <cell r="AY417" t="e">
            <v>#REF!</v>
          </cell>
          <cell r="AZ417" t="e">
            <v>#REF!</v>
          </cell>
          <cell r="BA417" t="e">
            <v>#REF!</v>
          </cell>
          <cell r="BB417" t="e">
            <v>#REF!</v>
          </cell>
          <cell r="BC417" t="e">
            <v>#REF!</v>
          </cell>
          <cell r="BD417" t="e">
            <v>#REF!</v>
          </cell>
          <cell r="BE417" t="e">
            <v>#REF!</v>
          </cell>
          <cell r="BF417" t="e">
            <v>#REF!</v>
          </cell>
          <cell r="BG417" t="e">
            <v>#REF!</v>
          </cell>
          <cell r="BH417" t="e">
            <v>#REF!</v>
          </cell>
          <cell r="BI417" t="e">
            <v>#REF!</v>
          </cell>
          <cell r="BJ417" t="e">
            <v>#REF!</v>
          </cell>
        </row>
        <row r="418">
          <cell r="B418" t="str">
            <v>Đất khu vui chơi, giải trí công cộng</v>
          </cell>
          <cell r="C418">
            <v>33.699999999999996</v>
          </cell>
          <cell r="D418">
            <v>0</v>
          </cell>
          <cell r="E418">
            <v>33.699999999999996</v>
          </cell>
          <cell r="F418">
            <v>23.63</v>
          </cell>
          <cell r="G418">
            <v>1.43</v>
          </cell>
          <cell r="H418">
            <v>1.43</v>
          </cell>
          <cell r="I418">
            <v>0</v>
          </cell>
          <cell r="J418">
            <v>0</v>
          </cell>
          <cell r="K418">
            <v>8</v>
          </cell>
          <cell r="L418">
            <v>14.200000000000001</v>
          </cell>
          <cell r="M418">
            <v>0</v>
          </cell>
          <cell r="N418">
            <v>0</v>
          </cell>
          <cell r="O418">
            <v>0</v>
          </cell>
          <cell r="P418">
            <v>0</v>
          </cell>
          <cell r="Q418">
            <v>0</v>
          </cell>
          <cell r="R418">
            <v>0</v>
          </cell>
          <cell r="S418">
            <v>0</v>
          </cell>
          <cell r="T418">
            <v>0</v>
          </cell>
          <cell r="U418">
            <v>10.07</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cell r="AQ418">
            <v>0</v>
          </cell>
          <cell r="AR418">
            <v>0</v>
          </cell>
          <cell r="AS418">
            <v>0</v>
          </cell>
          <cell r="AT418">
            <v>0</v>
          </cell>
          <cell r="AU418">
            <v>0</v>
          </cell>
          <cell r="AV418">
            <v>0</v>
          </cell>
          <cell r="AW418">
            <v>0</v>
          </cell>
          <cell r="AX418">
            <v>0</v>
          </cell>
          <cell r="AY418">
            <v>0</v>
          </cell>
          <cell r="AZ418">
            <v>0</v>
          </cell>
          <cell r="BA418">
            <v>0</v>
          </cell>
          <cell r="BB418">
            <v>0</v>
          </cell>
          <cell r="BC418">
            <v>0</v>
          </cell>
          <cell r="BD418">
            <v>10.07</v>
          </cell>
          <cell r="BE418">
            <v>0</v>
          </cell>
          <cell r="BF418">
            <v>0</v>
          </cell>
          <cell r="BG418">
            <v>0</v>
          </cell>
          <cell r="BH418">
            <v>0</v>
          </cell>
          <cell r="BI418">
            <v>0</v>
          </cell>
          <cell r="BJ418">
            <v>0</v>
          </cell>
        </row>
        <row r="419">
          <cell r="B419" t="str">
            <v>Công trình điều chỉnh chuyển tiếp</v>
          </cell>
          <cell r="C419">
            <v>0</v>
          </cell>
          <cell r="E419">
            <v>0</v>
          </cell>
          <cell r="F419">
            <v>0</v>
          </cell>
          <cell r="G419">
            <v>0</v>
          </cell>
          <cell r="M419">
            <v>0</v>
          </cell>
          <cell r="U419">
            <v>0</v>
          </cell>
          <cell r="AD419">
            <v>0</v>
          </cell>
          <cell r="BG419">
            <v>0</v>
          </cell>
        </row>
        <row r="420">
          <cell r="B420" t="str">
            <v>Đất sinh hoạt cộng đồng</v>
          </cell>
          <cell r="C420">
            <v>1.5</v>
          </cell>
          <cell r="E420">
            <v>1.5</v>
          </cell>
          <cell r="F420">
            <v>1.5</v>
          </cell>
          <cell r="G420">
            <v>0</v>
          </cell>
          <cell r="L420">
            <v>1.5</v>
          </cell>
          <cell r="M420">
            <v>0</v>
          </cell>
          <cell r="U420">
            <v>0</v>
          </cell>
          <cell r="AD420">
            <v>0</v>
          </cell>
          <cell r="BG420">
            <v>0</v>
          </cell>
          <cell r="BK420" t="str">
            <v>2020-2030</v>
          </cell>
          <cell r="BL420" t="str">
            <v>Xã Tân Lập</v>
          </cell>
          <cell r="BN420" t="str">
            <v>DKV</v>
          </cell>
          <cell r="BP420" t="str">
            <v>Quyết định số 135/QĐ-UBND ngày 22/3/2022 của UBND tỉnh phê duyệt quy hoạch sử dụng đất thời kỳ 2021-2030 huyện Kon Rẫy</v>
          </cell>
          <cell r="BU420" t="str">
            <v>CLN</v>
          </cell>
          <cell r="BW420" t="str">
            <v>Đổi mã loại đất từ DSH sang DKV theo điều 9 Luật đất đai 2024</v>
          </cell>
          <cell r="BZ420">
            <v>1</v>
          </cell>
        </row>
        <row r="421">
          <cell r="B421" t="str">
            <v>Quy hoạch đất vui chơi giải trí công cộng</v>
          </cell>
          <cell r="C421">
            <v>11.43</v>
          </cell>
          <cell r="E421">
            <v>11.43</v>
          </cell>
          <cell r="F421">
            <v>6.43</v>
          </cell>
          <cell r="G421">
            <v>0.43</v>
          </cell>
          <cell r="H421">
            <v>0.43</v>
          </cell>
          <cell r="K421">
            <v>3</v>
          </cell>
          <cell r="L421">
            <v>3</v>
          </cell>
          <cell r="M421">
            <v>0</v>
          </cell>
          <cell r="U421">
            <v>5</v>
          </cell>
          <cell r="AD421">
            <v>0</v>
          </cell>
          <cell r="BD421">
            <v>5</v>
          </cell>
          <cell r="BG421">
            <v>0</v>
          </cell>
          <cell r="BK421" t="str">
            <v>2020-2030</v>
          </cell>
          <cell r="BL421" t="str">
            <v>Xã Tân Lập</v>
          </cell>
          <cell r="BN421" t="str">
            <v>DKV</v>
          </cell>
          <cell r="BU421" t="str">
            <v>LUA, HNK, CLN, SON</v>
          </cell>
          <cell r="BZ421">
            <v>1</v>
          </cell>
        </row>
        <row r="422">
          <cell r="B422" t="str">
            <v>Đất sinh hoạt cộng đồng</v>
          </cell>
          <cell r="C422">
            <v>1.5</v>
          </cell>
          <cell r="E422">
            <v>1.5</v>
          </cell>
          <cell r="F422">
            <v>1.5</v>
          </cell>
          <cell r="G422">
            <v>0</v>
          </cell>
          <cell r="L422">
            <v>1.5</v>
          </cell>
          <cell r="M422">
            <v>0</v>
          </cell>
          <cell r="U422">
            <v>0</v>
          </cell>
          <cell r="AD422">
            <v>0</v>
          </cell>
          <cell r="BG422">
            <v>0</v>
          </cell>
          <cell r="BK422" t="str">
            <v>2020-2030</v>
          </cell>
          <cell r="BL422" t="str">
            <v>Xã Đắk Ruồng</v>
          </cell>
          <cell r="BN422" t="str">
            <v>DKV</v>
          </cell>
          <cell r="BP422" t="str">
            <v>Quyết định số 135/QĐ-UBND ngày 22/3/2022 của UBND tỉnh phê duyệt quy hoạch sử dụng đất thời kỳ 2021-2030 huyện Kon Rẫy</v>
          </cell>
          <cell r="BU422" t="str">
            <v>CLN</v>
          </cell>
          <cell r="BW422" t="str">
            <v>Đổi mã loại đất từ DSH sang DKV theo điều 9 Luật đất đai 2024</v>
          </cell>
          <cell r="BZ422">
            <v>1</v>
          </cell>
        </row>
        <row r="423">
          <cell r="B423" t="str">
            <v>Quy hoạch đất vui chơi giải trí công cộng</v>
          </cell>
          <cell r="C423">
            <v>16.07</v>
          </cell>
          <cell r="E423">
            <v>16.07</v>
          </cell>
          <cell r="F423">
            <v>11</v>
          </cell>
          <cell r="G423">
            <v>1</v>
          </cell>
          <cell r="H423">
            <v>1</v>
          </cell>
          <cell r="K423">
            <v>5</v>
          </cell>
          <cell r="L423">
            <v>5</v>
          </cell>
          <cell r="M423">
            <v>0</v>
          </cell>
          <cell r="U423">
            <v>5.07</v>
          </cell>
          <cell r="AD423">
            <v>0</v>
          </cell>
          <cell r="BD423">
            <v>5.07</v>
          </cell>
          <cell r="BG423">
            <v>0</v>
          </cell>
          <cell r="BK423" t="str">
            <v>2020-2030</v>
          </cell>
          <cell r="BL423" t="str">
            <v>Xã Đắk Ruồng</v>
          </cell>
          <cell r="BN423" t="str">
            <v>DKV</v>
          </cell>
          <cell r="BU423" t="str">
            <v>LUA, HNK, CLN, SON</v>
          </cell>
          <cell r="BZ423">
            <v>1</v>
          </cell>
        </row>
        <row r="424">
          <cell r="B424" t="str">
            <v>Đất sinh hoạt cộng đồng</v>
          </cell>
          <cell r="C424">
            <v>0.9</v>
          </cell>
          <cell r="E424">
            <v>0.9</v>
          </cell>
          <cell r="F424">
            <v>0.9</v>
          </cell>
          <cell r="G424">
            <v>0</v>
          </cell>
          <cell r="L424">
            <v>0.9</v>
          </cell>
          <cell r="M424">
            <v>0</v>
          </cell>
          <cell r="U424">
            <v>0</v>
          </cell>
          <cell r="AD424">
            <v>0</v>
          </cell>
          <cell r="BG424">
            <v>0</v>
          </cell>
          <cell r="BK424" t="str">
            <v>2020-2030</v>
          </cell>
          <cell r="BL424" t="str">
            <v>Xã Đắk Tơ Lung</v>
          </cell>
          <cell r="BN424" t="str">
            <v>DKV</v>
          </cell>
          <cell r="BP424" t="str">
            <v>Quyết định số 135/QĐ-UBND ngày 22/3/2022 của UBND tỉnh phê duyệt quy hoạch sử dụng đất thời kỳ 2021-2030 huyện Kon Rẫy</v>
          </cell>
          <cell r="BU424" t="str">
            <v>CLN</v>
          </cell>
          <cell r="BW424" t="str">
            <v>Đổi mã loại đất từ DSH sang DKV theo điều 9 Luật đất đai 2024</v>
          </cell>
          <cell r="BZ424">
            <v>1</v>
          </cell>
        </row>
        <row r="425">
          <cell r="B425" t="str">
            <v>Đất sinh hoạt cộng đồng</v>
          </cell>
          <cell r="C425">
            <v>0.8</v>
          </cell>
          <cell r="E425">
            <v>0.8</v>
          </cell>
          <cell r="F425">
            <v>0.8</v>
          </cell>
          <cell r="G425">
            <v>0</v>
          </cell>
          <cell r="L425">
            <v>0.8</v>
          </cell>
          <cell r="M425">
            <v>0</v>
          </cell>
          <cell r="U425">
            <v>0</v>
          </cell>
          <cell r="AD425">
            <v>0</v>
          </cell>
          <cell r="BG425">
            <v>0</v>
          </cell>
          <cell r="BK425" t="str">
            <v>2020-2030</v>
          </cell>
          <cell r="BL425" t="str">
            <v>Xã Đắk Tờ re</v>
          </cell>
          <cell r="BN425" t="str">
            <v>DKV</v>
          </cell>
          <cell r="BP425" t="str">
            <v>Quyết định số 135/QĐ-UBND ngày 22/3/2022 của UBND tỉnh phê duyệt quy hoạch sử dụng đất thời kỳ 2021-2030 huyện Kon Rẫy</v>
          </cell>
          <cell r="BU425" t="str">
            <v>CLN</v>
          </cell>
          <cell r="BW425" t="str">
            <v>Đổi mã loại đất từ DSH sang DKV theo điều 9 Luật đất đai 2024</v>
          </cell>
          <cell r="BZ425">
            <v>1</v>
          </cell>
        </row>
        <row r="426">
          <cell r="B426" t="str">
            <v>Đất sinh hoạt cộng đồng</v>
          </cell>
          <cell r="C426">
            <v>0.5</v>
          </cell>
          <cell r="E426">
            <v>0.5</v>
          </cell>
          <cell r="F426">
            <v>0.5</v>
          </cell>
          <cell r="G426">
            <v>0</v>
          </cell>
          <cell r="L426">
            <v>0.5</v>
          </cell>
          <cell r="M426">
            <v>0</v>
          </cell>
          <cell r="U426">
            <v>0</v>
          </cell>
          <cell r="AD426">
            <v>0</v>
          </cell>
          <cell r="BG426">
            <v>0</v>
          </cell>
          <cell r="BK426" t="str">
            <v>2020-2030</v>
          </cell>
          <cell r="BL426" t="str">
            <v>Xã Đắk Kôi</v>
          </cell>
          <cell r="BN426" t="str">
            <v>DKV</v>
          </cell>
          <cell r="BP426" t="str">
            <v>Quyết định số 135/QĐ-UBND ngày 22/3/2022 của UBND tỉnh phê duyệt quy hoạch sử dụng đất thời kỳ 2021-2030 huyện Kon Rẫy</v>
          </cell>
          <cell r="BU426" t="str">
            <v>CLN</v>
          </cell>
          <cell r="BW426" t="str">
            <v>Đổi mã loại đất từ DSH sang DKV theo điều 9 Luật đất đai 2024</v>
          </cell>
          <cell r="BZ426">
            <v>1</v>
          </cell>
        </row>
        <row r="427">
          <cell r="B427" t="str">
            <v>Đất sinh hoạt cộng đồng</v>
          </cell>
          <cell r="C427">
            <v>0.5</v>
          </cell>
          <cell r="E427">
            <v>0.5</v>
          </cell>
          <cell r="F427">
            <v>0.5</v>
          </cell>
          <cell r="G427">
            <v>0</v>
          </cell>
          <cell r="L427">
            <v>0.5</v>
          </cell>
          <cell r="M427">
            <v>0</v>
          </cell>
          <cell r="U427">
            <v>0</v>
          </cell>
          <cell r="AD427">
            <v>0</v>
          </cell>
          <cell r="BG427">
            <v>0</v>
          </cell>
          <cell r="BK427" t="str">
            <v>2020-2030</v>
          </cell>
          <cell r="BL427" t="str">
            <v>Xã Đắk Pne</v>
          </cell>
          <cell r="BN427" t="str">
            <v>DKV</v>
          </cell>
          <cell r="BP427" t="str">
            <v>Quyết định số 135/QĐ-UBND ngày 22/3/2022 của UBND tỉnh phê duyệt quy hoạch sử dụng đất thời kỳ 2021-2030 huyện Kon Rẫy</v>
          </cell>
          <cell r="BU427" t="str">
            <v>CLN</v>
          </cell>
          <cell r="BW427" t="str">
            <v>Đổi mã loại đất từ DSH sang DKV theo điều 9 Luật đất đai 2024</v>
          </cell>
          <cell r="BZ427">
            <v>1</v>
          </cell>
        </row>
        <row r="428">
          <cell r="B428" t="str">
            <v>Đất sinh hoạt cộng đồng</v>
          </cell>
          <cell r="C428">
            <v>0.5</v>
          </cell>
          <cell r="E428">
            <v>0.5</v>
          </cell>
          <cell r="F428">
            <v>0.5</v>
          </cell>
          <cell r="G428">
            <v>0</v>
          </cell>
          <cell r="L428">
            <v>0.5</v>
          </cell>
          <cell r="M428">
            <v>0</v>
          </cell>
          <cell r="U428">
            <v>0</v>
          </cell>
          <cell r="AD428">
            <v>0</v>
          </cell>
          <cell r="BG428">
            <v>0</v>
          </cell>
          <cell r="BK428" t="str">
            <v>2020-2030</v>
          </cell>
          <cell r="BL428" t="str">
            <v>TT Đắk Rve</v>
          </cell>
          <cell r="BN428" t="str">
            <v>DKV</v>
          </cell>
          <cell r="BP428" t="str">
            <v>Quyết định số 135/QĐ-UBND ngày 22/3/2022 của UBND tỉnh phê duyệt quy hoạch sử dụng đất thời kỳ 2021-2030 huyện Kon Rẫy</v>
          </cell>
          <cell r="BU428" t="str">
            <v>CLN</v>
          </cell>
          <cell r="BW428" t="str">
            <v>Đổi mã loại đất từ DSH sang DKV theo điều 9 Luật đất đai 2024</v>
          </cell>
          <cell r="BZ428">
            <v>1</v>
          </cell>
        </row>
        <row r="429">
          <cell r="B429" t="str">
            <v>Đất ở tại nông thôn</v>
          </cell>
          <cell r="C429">
            <v>125.22999999999999</v>
          </cell>
          <cell r="D429">
            <v>0</v>
          </cell>
          <cell r="E429">
            <v>125.22999999999999</v>
          </cell>
          <cell r="F429">
            <v>117.14999999999999</v>
          </cell>
          <cell r="G429">
            <v>1.64</v>
          </cell>
          <cell r="H429">
            <v>1.64</v>
          </cell>
          <cell r="I429">
            <v>0</v>
          </cell>
          <cell r="J429">
            <v>0</v>
          </cell>
          <cell r="K429">
            <v>75.22999999999999</v>
          </cell>
          <cell r="L429">
            <v>36.28</v>
          </cell>
          <cell r="M429">
            <v>4</v>
          </cell>
          <cell r="N429">
            <v>0</v>
          </cell>
          <cell r="O429">
            <v>0</v>
          </cell>
          <cell r="P429">
            <v>4</v>
          </cell>
          <cell r="Q429">
            <v>0</v>
          </cell>
          <cell r="R429">
            <v>0</v>
          </cell>
          <cell r="S429">
            <v>0</v>
          </cell>
          <cell r="T429">
            <v>0</v>
          </cell>
          <cell r="U429">
            <v>0.62</v>
          </cell>
          <cell r="V429">
            <v>0</v>
          </cell>
          <cell r="W429">
            <v>0</v>
          </cell>
          <cell r="X429">
            <v>0</v>
          </cell>
          <cell r="Y429">
            <v>0</v>
          </cell>
          <cell r="Z429">
            <v>0</v>
          </cell>
          <cell r="AA429">
            <v>0</v>
          </cell>
          <cell r="AB429">
            <v>0</v>
          </cell>
          <cell r="AC429">
            <v>0</v>
          </cell>
          <cell r="AD429">
            <v>0.62</v>
          </cell>
          <cell r="AE429">
            <v>0.60000000000000009</v>
          </cell>
          <cell r="AF429">
            <v>0.02</v>
          </cell>
          <cell r="AG429">
            <v>0</v>
          </cell>
          <cell r="AH429">
            <v>0</v>
          </cell>
          <cell r="AI429">
            <v>0</v>
          </cell>
          <cell r="AJ429">
            <v>0</v>
          </cell>
          <cell r="AK429">
            <v>0</v>
          </cell>
          <cell r="AL429">
            <v>0</v>
          </cell>
          <cell r="AM429">
            <v>0</v>
          </cell>
          <cell r="AN429">
            <v>0</v>
          </cell>
          <cell r="AO429">
            <v>0</v>
          </cell>
          <cell r="AP429">
            <v>0</v>
          </cell>
          <cell r="AQ429">
            <v>0</v>
          </cell>
          <cell r="AR429">
            <v>0</v>
          </cell>
          <cell r="AS429">
            <v>0</v>
          </cell>
          <cell r="AT429">
            <v>0</v>
          </cell>
          <cell r="AU429">
            <v>0</v>
          </cell>
          <cell r="AV429">
            <v>0</v>
          </cell>
          <cell r="AW429">
            <v>0</v>
          </cell>
          <cell r="AX429">
            <v>0</v>
          </cell>
          <cell r="AY429">
            <v>0</v>
          </cell>
          <cell r="AZ429">
            <v>0</v>
          </cell>
          <cell r="BA429">
            <v>0</v>
          </cell>
          <cell r="BB429">
            <v>0</v>
          </cell>
          <cell r="BC429">
            <v>0</v>
          </cell>
          <cell r="BD429">
            <v>0</v>
          </cell>
          <cell r="BE429">
            <v>0</v>
          </cell>
          <cell r="BF429">
            <v>0</v>
          </cell>
          <cell r="BG429">
            <v>7.46</v>
          </cell>
          <cell r="BH429">
            <v>0</v>
          </cell>
          <cell r="BI429">
            <v>7.46</v>
          </cell>
          <cell r="BJ429">
            <v>0</v>
          </cell>
        </row>
        <row r="430">
          <cell r="B430" t="str">
            <v>Công trình điều chỉnh chuyển tiếp</v>
          </cell>
          <cell r="C430">
            <v>0</v>
          </cell>
          <cell r="E430">
            <v>0</v>
          </cell>
          <cell r="F430">
            <v>0</v>
          </cell>
          <cell r="G430">
            <v>0</v>
          </cell>
          <cell r="M430">
            <v>0</v>
          </cell>
          <cell r="U430">
            <v>0</v>
          </cell>
          <cell r="AD430">
            <v>0</v>
          </cell>
          <cell r="BG430">
            <v>0</v>
          </cell>
        </row>
        <row r="431">
          <cell r="B431" t="str">
            <v>Quy hoạch đất ở Xã Đăk Kôi</v>
          </cell>
          <cell r="C431">
            <v>8.58</v>
          </cell>
          <cell r="E431">
            <v>8.58</v>
          </cell>
          <cell r="F431">
            <v>8.49</v>
          </cell>
          <cell r="G431">
            <v>0.86</v>
          </cell>
          <cell r="H431">
            <v>0.86</v>
          </cell>
          <cell r="K431">
            <v>5</v>
          </cell>
          <cell r="L431">
            <v>2.63</v>
          </cell>
          <cell r="M431">
            <v>0</v>
          </cell>
          <cell r="U431">
            <v>9.0000000000000011E-2</v>
          </cell>
          <cell r="AD431">
            <v>9.0000000000000011E-2</v>
          </cell>
          <cell r="AE431">
            <v>7.0000000000000007E-2</v>
          </cell>
          <cell r="AF431">
            <v>0.02</v>
          </cell>
          <cell r="BG431">
            <v>0</v>
          </cell>
          <cell r="BK431" t="str">
            <v>2020-2030</v>
          </cell>
          <cell r="BL431" t="str">
            <v>Xã Đắk Kôi</v>
          </cell>
          <cell r="BN431" t="str">
            <v>ONT</v>
          </cell>
          <cell r="BP431" t="str">
            <v>Quyết định số 135/QĐ-UBND ngày 22/3/2022 của UBND tỉnh phê duyệt quy hoạch sử dụng đất thời kỳ 2021-2030 huyện Kon Rẫy</v>
          </cell>
          <cell r="BU431" t="str">
            <v>LUA, HNK, CLN, DGT, DTL</v>
          </cell>
          <cell r="BZ431">
            <v>1</v>
          </cell>
        </row>
        <row r="432">
          <cell r="B432" t="str">
            <v>Dự án di dân thôn 2,7,9,10 Xã Đăk Kôi</v>
          </cell>
          <cell r="C432">
            <v>19</v>
          </cell>
          <cell r="E432">
            <v>19</v>
          </cell>
          <cell r="F432">
            <v>19</v>
          </cell>
          <cell r="G432">
            <v>0</v>
          </cell>
          <cell r="K432">
            <v>16</v>
          </cell>
          <cell r="L432">
            <v>3</v>
          </cell>
          <cell r="M432">
            <v>0</v>
          </cell>
          <cell r="U432">
            <v>0</v>
          </cell>
          <cell r="AD432">
            <v>0</v>
          </cell>
          <cell r="BG432">
            <v>0</v>
          </cell>
          <cell r="BK432" t="str">
            <v>2020-2030</v>
          </cell>
          <cell r="BL432" t="str">
            <v>Xã Đắk Kôi</v>
          </cell>
          <cell r="BU432" t="str">
            <v>HNK, CLN</v>
          </cell>
          <cell r="BZ432">
            <v>1</v>
          </cell>
        </row>
        <row r="433">
          <cell r="B433" t="str">
            <v xml:space="preserve">Quy hoạch đất ở </v>
          </cell>
          <cell r="C433">
            <v>21.83</v>
          </cell>
          <cell r="E433">
            <v>21.83</v>
          </cell>
          <cell r="F433">
            <v>21.83</v>
          </cell>
          <cell r="G433">
            <v>0.18</v>
          </cell>
          <cell r="H433">
            <v>0.18</v>
          </cell>
          <cell r="K433">
            <v>9.23</v>
          </cell>
          <cell r="L433">
            <v>12.42</v>
          </cell>
          <cell r="M433">
            <v>0</v>
          </cell>
          <cell r="U433">
            <v>0</v>
          </cell>
          <cell r="AD433">
            <v>0</v>
          </cell>
          <cell r="BG433">
            <v>0</v>
          </cell>
          <cell r="BK433" t="str">
            <v>2020-2030</v>
          </cell>
          <cell r="BL433" t="str">
            <v>Xã Đắk Tờ re</v>
          </cell>
          <cell r="BN433" t="str">
            <v>ONT</v>
          </cell>
          <cell r="BP433" t="str">
            <v>Quyết định số 135/QĐ-UBND ngày 22/3/2022 của UBND tỉnh phê duyệt quy hoạch sử dụng đất thời kỳ 2021-2030 huyện Kon Rẫy</v>
          </cell>
          <cell r="BU433" t="str">
            <v>LUA, HNK, CLN</v>
          </cell>
          <cell r="BZ433">
            <v>1</v>
          </cell>
        </row>
        <row r="434">
          <cell r="B434" t="str">
            <v>Quy hoạch đất ở</v>
          </cell>
          <cell r="C434">
            <v>15.13</v>
          </cell>
          <cell r="E434">
            <v>15.13</v>
          </cell>
          <cell r="F434">
            <v>14.56</v>
          </cell>
          <cell r="G434">
            <v>0</v>
          </cell>
          <cell r="K434">
            <v>13.57</v>
          </cell>
          <cell r="L434">
            <v>0.99</v>
          </cell>
          <cell r="M434">
            <v>0</v>
          </cell>
          <cell r="U434">
            <v>0</v>
          </cell>
          <cell r="AD434">
            <v>0</v>
          </cell>
          <cell r="BG434">
            <v>0.56999999999999995</v>
          </cell>
          <cell r="BI434">
            <v>0.56999999999999995</v>
          </cell>
          <cell r="BK434" t="str">
            <v>2020-2030</v>
          </cell>
          <cell r="BL434" t="str">
            <v>Xã Đắk Tơ Lung</v>
          </cell>
          <cell r="BN434" t="str">
            <v>ONT</v>
          </cell>
          <cell r="BP434" t="str">
            <v>Quyết định số 135/QĐ-UBND ngày 22/3/2022 của UBND tỉnh phê duyệt quy hoạch sử dụng đất thời kỳ 2021-2030 huyện Kon Rẫy</v>
          </cell>
          <cell r="BU434" t="str">
            <v>HNK, CLN, DCS</v>
          </cell>
          <cell r="BZ434">
            <v>1</v>
          </cell>
        </row>
        <row r="435">
          <cell r="B435" t="str">
            <v>Dự án di dân đến nơi an toàn chống sạt lở ( Thôn 4)</v>
          </cell>
          <cell r="C435">
            <v>4</v>
          </cell>
          <cell r="E435">
            <v>4</v>
          </cell>
          <cell r="F435">
            <v>4</v>
          </cell>
          <cell r="G435">
            <v>0</v>
          </cell>
          <cell r="K435">
            <v>2</v>
          </cell>
          <cell r="M435">
            <v>2</v>
          </cell>
          <cell r="P435">
            <v>2</v>
          </cell>
          <cell r="U435">
            <v>0</v>
          </cell>
          <cell r="AD435">
            <v>0</v>
          </cell>
          <cell r="BG435">
            <v>0</v>
          </cell>
          <cell r="BK435" t="str">
            <v>2020-2030</v>
          </cell>
          <cell r="BL435" t="str">
            <v>Xã Đắk Pne</v>
          </cell>
          <cell r="BN435" t="str">
            <v>ONT</v>
          </cell>
          <cell r="BP435" t="str">
            <v>Quyết định số 135/QĐ-UBND ngày 22/3/2022 của UBND tỉnh phê duyệt quy hoạch sử dụng đất thời kỳ 2021-2030 huyện Kon Rẫy</v>
          </cell>
          <cell r="BU435" t="str">
            <v>HNK, RSX</v>
          </cell>
          <cell r="BZ435">
            <v>1</v>
          </cell>
        </row>
        <row r="436">
          <cell r="B436" t="str">
            <v>Quy hoạch đất ở</v>
          </cell>
          <cell r="C436">
            <v>1.35</v>
          </cell>
          <cell r="E436">
            <v>1.35</v>
          </cell>
          <cell r="F436">
            <v>1.35</v>
          </cell>
          <cell r="G436">
            <v>0</v>
          </cell>
          <cell r="K436">
            <v>0.51</v>
          </cell>
          <cell r="L436">
            <v>0.84</v>
          </cell>
          <cell r="M436">
            <v>0</v>
          </cell>
          <cell r="U436">
            <v>0</v>
          </cell>
          <cell r="AD436">
            <v>0</v>
          </cell>
          <cell r="BG436">
            <v>0</v>
          </cell>
          <cell r="BK436" t="str">
            <v>2020-2030</v>
          </cell>
          <cell r="BL436" t="str">
            <v>Xã Đắk Pne</v>
          </cell>
          <cell r="BN436" t="str">
            <v>ONT</v>
          </cell>
          <cell r="BU436" t="str">
            <v>HNK, CLN</v>
          </cell>
          <cell r="BZ436">
            <v>1</v>
          </cell>
        </row>
        <row r="437">
          <cell r="B437" t="str">
            <v>Quy hoạch đất ở nông thôn kết hợp thương mại dịch vụ</v>
          </cell>
          <cell r="C437">
            <v>4.04</v>
          </cell>
          <cell r="E437">
            <v>4.04</v>
          </cell>
          <cell r="F437">
            <v>4.04</v>
          </cell>
          <cell r="G437">
            <v>0</v>
          </cell>
          <cell r="K437">
            <v>1</v>
          </cell>
          <cell r="L437">
            <v>1.04</v>
          </cell>
          <cell r="M437">
            <v>2</v>
          </cell>
          <cell r="P437">
            <v>2</v>
          </cell>
          <cell r="U437">
            <v>0</v>
          </cell>
          <cell r="AD437">
            <v>0</v>
          </cell>
          <cell r="BG437">
            <v>0</v>
          </cell>
          <cell r="BK437" t="str">
            <v>2020-2030</v>
          </cell>
          <cell r="BL437" t="str">
            <v>Xã Đắk Pne</v>
          </cell>
          <cell r="BU437" t="str">
            <v>HNK, CLN, RSX</v>
          </cell>
          <cell r="BZ437">
            <v>1</v>
          </cell>
        </row>
        <row r="438">
          <cell r="B438" t="str">
            <v>Dự án di dân ra khỏi vùng lũ ống, lũ quyét, thôn 10, Xã Đăk Ruồng</v>
          </cell>
          <cell r="C438">
            <v>17.25</v>
          </cell>
          <cell r="E438">
            <v>17.25</v>
          </cell>
          <cell r="F438">
            <v>17.25</v>
          </cell>
          <cell r="G438">
            <v>0</v>
          </cell>
          <cell r="K438">
            <v>10.66</v>
          </cell>
          <cell r="L438">
            <v>6.59</v>
          </cell>
          <cell r="M438">
            <v>0</v>
          </cell>
          <cell r="U438">
            <v>0</v>
          </cell>
          <cell r="AD438">
            <v>0</v>
          </cell>
          <cell r="BG438">
            <v>0</v>
          </cell>
          <cell r="BK438" t="str">
            <v>2020-2030</v>
          </cell>
          <cell r="BL438" t="str">
            <v>Xã Đắk Ruồng</v>
          </cell>
          <cell r="BP438" t="str">
            <v>Quyết định số 135/QĐ-UBND ngày 22/3/2022 của UBND tỉnh phê duyệt quy hoạch sử dụng đất thời kỳ 2021-2030 huyện Kon Rẫy</v>
          </cell>
          <cell r="BU438" t="str">
            <v>HNK, CLN</v>
          </cell>
          <cell r="BZ438">
            <v>1</v>
          </cell>
        </row>
        <row r="439">
          <cell r="B439" t="str">
            <v>Quy hoạch đất ở</v>
          </cell>
          <cell r="C439">
            <v>14.459999999999999</v>
          </cell>
          <cell r="E439">
            <v>14.459999999999999</v>
          </cell>
          <cell r="F439">
            <v>13.93</v>
          </cell>
          <cell r="G439">
            <v>0</v>
          </cell>
          <cell r="K439">
            <v>12.24</v>
          </cell>
          <cell r="L439">
            <v>1.69</v>
          </cell>
          <cell r="M439">
            <v>0</v>
          </cell>
          <cell r="U439">
            <v>0.53</v>
          </cell>
          <cell r="AD439">
            <v>0.53</v>
          </cell>
          <cell r="AE439">
            <v>0.53</v>
          </cell>
          <cell r="BG439">
            <v>0</v>
          </cell>
          <cell r="BK439" t="str">
            <v>2020-2030</v>
          </cell>
          <cell r="BL439" t="str">
            <v>Xã Đắk Ruồng</v>
          </cell>
          <cell r="BN439" t="str">
            <v>ONT</v>
          </cell>
          <cell r="BU439" t="str">
            <v>HNK, CLN</v>
          </cell>
          <cell r="BZ439">
            <v>1</v>
          </cell>
        </row>
        <row r="440">
          <cell r="B440" t="str">
            <v>Đất ở xã Tân Lập</v>
          </cell>
          <cell r="C440">
            <v>19.59</v>
          </cell>
          <cell r="E440">
            <v>19.59</v>
          </cell>
          <cell r="F440">
            <v>12.7</v>
          </cell>
          <cell r="G440">
            <v>0.59999999999999987</v>
          </cell>
          <cell r="H440">
            <v>0.59999999999999987</v>
          </cell>
          <cell r="K440">
            <v>5.0200000000000005</v>
          </cell>
          <cell r="L440">
            <v>7.08</v>
          </cell>
          <cell r="M440">
            <v>0</v>
          </cell>
          <cell r="U440">
            <v>0</v>
          </cell>
          <cell r="AD440">
            <v>0</v>
          </cell>
          <cell r="BG440">
            <v>6.89</v>
          </cell>
          <cell r="BI440">
            <v>6.89</v>
          </cell>
          <cell r="BK440" t="str">
            <v>2020-2030</v>
          </cell>
          <cell r="BL440" t="str">
            <v>Xã Tân Lập</v>
          </cell>
          <cell r="BN440" t="str">
            <v>ONT</v>
          </cell>
          <cell r="BP440" t="str">
            <v>Quyết định số 135/QĐ-UBND ngày 22/3/2022 của UBND tỉnh phê duyệt quy hoạch sử dụng đất thời kỳ 2021-2030 huyện Kon Rẫy</v>
          </cell>
          <cell r="BU440" t="str">
            <v>LUA, HNK, CLN</v>
          </cell>
          <cell r="BZ440">
            <v>1</v>
          </cell>
        </row>
        <row r="441">
          <cell r="B441" t="str">
            <v>Công trình bổ sung mới có CSPL</v>
          </cell>
          <cell r="C441">
            <v>0</v>
          </cell>
          <cell r="E441">
            <v>0</v>
          </cell>
          <cell r="F441">
            <v>0</v>
          </cell>
          <cell r="G441">
            <v>0</v>
          </cell>
          <cell r="M441">
            <v>0</v>
          </cell>
          <cell r="U441">
            <v>0</v>
          </cell>
          <cell r="AD441">
            <v>0</v>
          </cell>
          <cell r="BG441">
            <v>0</v>
          </cell>
        </row>
        <row r="442">
          <cell r="B442" t="str">
            <v>Công trình bổ sung mới thiếu CSPL</v>
          </cell>
          <cell r="C442">
            <v>0</v>
          </cell>
          <cell r="E442">
            <v>0</v>
          </cell>
          <cell r="F442">
            <v>0</v>
          </cell>
          <cell r="G442">
            <v>0</v>
          </cell>
          <cell r="M442">
            <v>0</v>
          </cell>
          <cell r="U442">
            <v>0</v>
          </cell>
          <cell r="AD442">
            <v>0</v>
          </cell>
          <cell r="BG442">
            <v>0</v>
          </cell>
        </row>
        <row r="443">
          <cell r="B443" t="str">
            <v>Quy hoạch đất ở nông thôn( thôn 1) xã Đăk Pne</v>
          </cell>
          <cell r="C443">
            <v>1</v>
          </cell>
          <cell r="E443">
            <v>1</v>
          </cell>
          <cell r="K443">
            <v>0.5</v>
          </cell>
          <cell r="L443">
            <v>0.5</v>
          </cell>
          <cell r="BK443" t="str">
            <v>2020-2030</v>
          </cell>
          <cell r="BL443" t="str">
            <v>Xã Đắk Pne</v>
          </cell>
          <cell r="BZ443">
            <v>1</v>
          </cell>
        </row>
        <row r="444">
          <cell r="B444" t="str">
            <v>Quy hoạch đất ở xã Tân Lập</v>
          </cell>
          <cell r="C444">
            <v>1</v>
          </cell>
          <cell r="E444">
            <v>1</v>
          </cell>
          <cell r="K444">
            <v>0.5</v>
          </cell>
          <cell r="L444">
            <v>0.5</v>
          </cell>
          <cell r="BK444" t="str">
            <v>2020-2030</v>
          </cell>
          <cell r="BL444" t="str">
            <v>Xã Tân Lập</v>
          </cell>
          <cell r="BZ444">
            <v>1</v>
          </cell>
        </row>
        <row r="445">
          <cell r="B445" t="str">
            <v>Quy hoạch đất ở xã Đăk Tờ re</v>
          </cell>
          <cell r="C445">
            <v>1</v>
          </cell>
          <cell r="E445">
            <v>1</v>
          </cell>
          <cell r="K445">
            <v>0.5</v>
          </cell>
          <cell r="L445">
            <v>0.5</v>
          </cell>
          <cell r="BK445" t="str">
            <v>2020-2030</v>
          </cell>
          <cell r="BL445" t="str">
            <v>Xã Đắk Tờ re</v>
          </cell>
          <cell r="BZ445">
            <v>1</v>
          </cell>
        </row>
        <row r="446">
          <cell r="B446" t="str">
            <v>Quy hoạch đất ở xã Đăk Ruồng</v>
          </cell>
          <cell r="C446">
            <v>1</v>
          </cell>
          <cell r="E446">
            <v>1</v>
          </cell>
          <cell r="K446">
            <v>0.5</v>
          </cell>
          <cell r="L446">
            <v>0.5</v>
          </cell>
          <cell r="BK446" t="str">
            <v>2020-2030</v>
          </cell>
          <cell r="BL446" t="str">
            <v>Xã Đắk Ruồng</v>
          </cell>
          <cell r="BZ446">
            <v>1</v>
          </cell>
        </row>
        <row r="447">
          <cell r="B447" t="str">
            <v>Quy hoạch đất ở xã Đăk Tờ Lùng</v>
          </cell>
          <cell r="C447">
            <v>1</v>
          </cell>
          <cell r="E447">
            <v>1</v>
          </cell>
          <cell r="K447">
            <v>0.5</v>
          </cell>
          <cell r="L447">
            <v>0.5</v>
          </cell>
          <cell r="BK447" t="str">
            <v>2020-2030</v>
          </cell>
          <cell r="BL447" t="str">
            <v>Xã Đắk Tơ Lung</v>
          </cell>
          <cell r="BZ447">
            <v>1</v>
          </cell>
        </row>
        <row r="448">
          <cell r="B448" t="str">
            <v>Quy hoạch đất ở xã Đăk Kôi</v>
          </cell>
          <cell r="C448">
            <v>1</v>
          </cell>
          <cell r="E448">
            <v>1</v>
          </cell>
          <cell r="K448">
            <v>0.5</v>
          </cell>
          <cell r="L448">
            <v>0.5</v>
          </cell>
          <cell r="BK448" t="str">
            <v>2020-2030</v>
          </cell>
          <cell r="BL448" t="str">
            <v>Xã Đắk Kôi</v>
          </cell>
          <cell r="BZ448">
            <v>1</v>
          </cell>
        </row>
        <row r="449">
          <cell r="B449" t="str">
            <v>Quy hoạch đất ở thị trấn Đăk Rve</v>
          </cell>
          <cell r="C449">
            <v>1</v>
          </cell>
          <cell r="E449">
            <v>1</v>
          </cell>
          <cell r="K449">
            <v>0.5</v>
          </cell>
          <cell r="L449">
            <v>0.5</v>
          </cell>
          <cell r="BK449" t="str">
            <v>2020-2030</v>
          </cell>
          <cell r="BL449" t="str">
            <v>TT Đắk Rve</v>
          </cell>
          <cell r="BZ449">
            <v>1</v>
          </cell>
        </row>
        <row r="452">
          <cell r="B452" t="str">
            <v>Đất ở tại đô thị</v>
          </cell>
          <cell r="C452">
            <v>72.210000000000008</v>
          </cell>
          <cell r="D452">
            <v>0</v>
          </cell>
          <cell r="E452">
            <v>72.210000000000008</v>
          </cell>
          <cell r="F452">
            <v>62.210000000000008</v>
          </cell>
          <cell r="G452">
            <v>3.45</v>
          </cell>
          <cell r="H452">
            <v>3.45</v>
          </cell>
          <cell r="I452">
            <v>0</v>
          </cell>
          <cell r="J452">
            <v>0</v>
          </cell>
          <cell r="K452">
            <v>42.680000000000007</v>
          </cell>
          <cell r="L452">
            <v>16.079999999999998</v>
          </cell>
          <cell r="M452">
            <v>0</v>
          </cell>
          <cell r="N452">
            <v>0</v>
          </cell>
          <cell r="O452">
            <v>0</v>
          </cell>
          <cell r="P452">
            <v>0</v>
          </cell>
          <cell r="Q452">
            <v>0</v>
          </cell>
          <cell r="R452">
            <v>0</v>
          </cell>
          <cell r="S452">
            <v>0</v>
          </cell>
          <cell r="T452">
            <v>0</v>
          </cell>
          <cell r="U452">
            <v>10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10</v>
          </cell>
          <cell r="AY452">
            <v>0</v>
          </cell>
          <cell r="AZ452">
            <v>0</v>
          </cell>
          <cell r="BA452">
            <v>0</v>
          </cell>
          <cell r="BB452">
            <v>0</v>
          </cell>
          <cell r="BC452">
            <v>0</v>
          </cell>
          <cell r="BD452">
            <v>0</v>
          </cell>
          <cell r="BE452">
            <v>0</v>
          </cell>
          <cell r="BF452">
            <v>0</v>
          </cell>
          <cell r="BG452">
            <v>0</v>
          </cell>
          <cell r="BH452">
            <v>0</v>
          </cell>
          <cell r="BI452">
            <v>0</v>
          </cell>
          <cell r="BJ452">
            <v>0</v>
          </cell>
        </row>
        <row r="453">
          <cell r="B453" t="str">
            <v>Công trình điều chỉnh chuyển tiếp</v>
          </cell>
          <cell r="C453">
            <v>0</v>
          </cell>
          <cell r="E453">
            <v>0</v>
          </cell>
          <cell r="F453">
            <v>0</v>
          </cell>
          <cell r="G453">
            <v>0</v>
          </cell>
          <cell r="M453">
            <v>0</v>
          </cell>
          <cell r="U453">
            <v>0</v>
          </cell>
          <cell r="AD453">
            <v>0</v>
          </cell>
          <cell r="BG453">
            <v>0</v>
          </cell>
        </row>
        <row r="454">
          <cell r="B454" t="str">
            <v>Quy hoạch đất ở TT Đăk Rve</v>
          </cell>
          <cell r="C454">
            <v>6</v>
          </cell>
          <cell r="E454">
            <v>6</v>
          </cell>
          <cell r="F454">
            <v>6</v>
          </cell>
          <cell r="G454">
            <v>0.45</v>
          </cell>
          <cell r="H454">
            <v>0.45</v>
          </cell>
          <cell r="K454">
            <v>0.55000000000000004</v>
          </cell>
          <cell r="L454">
            <v>5</v>
          </cell>
          <cell r="M454">
            <v>0</v>
          </cell>
          <cell r="U454">
            <v>0</v>
          </cell>
          <cell r="AD454">
            <v>0</v>
          </cell>
          <cell r="BG454">
            <v>0</v>
          </cell>
          <cell r="BK454" t="str">
            <v>2020-2030</v>
          </cell>
          <cell r="BL454" t="str">
            <v>TT Đắk Rve</v>
          </cell>
          <cell r="BN454" t="str">
            <v>ODT</v>
          </cell>
          <cell r="BP454" t="str">
            <v>Quyết định số 135/QĐ-UBND ngày 22/3/2022 của UBND tỉnh phê duyệt quy hoạch sử dụng đất thời kỳ 2021-2030 huyện Kon Rẫy</v>
          </cell>
          <cell r="BU454" t="str">
            <v>LUA, HNK, CLN</v>
          </cell>
          <cell r="BZ454">
            <v>1</v>
          </cell>
        </row>
        <row r="455">
          <cell r="B455" t="str">
            <v>Đất ở khu quy hoạch chung thị trấn huyện lỵ</v>
          </cell>
          <cell r="C455">
            <v>14.870000000000001</v>
          </cell>
          <cell r="E455">
            <v>14.870000000000001</v>
          </cell>
          <cell r="F455">
            <v>11.870000000000001</v>
          </cell>
          <cell r="G455">
            <v>0</v>
          </cell>
          <cell r="K455">
            <v>7.87</v>
          </cell>
          <cell r="L455">
            <v>4</v>
          </cell>
          <cell r="M455">
            <v>0</v>
          </cell>
          <cell r="U455">
            <v>3</v>
          </cell>
          <cell r="AD455">
            <v>0</v>
          </cell>
          <cell r="AX455">
            <v>3</v>
          </cell>
          <cell r="BG455">
            <v>0</v>
          </cell>
          <cell r="BK455" t="str">
            <v>2020-2030</v>
          </cell>
          <cell r="BL455" t="str">
            <v>Xã Tân Lập</v>
          </cell>
          <cell r="BP455" t="str">
            <v>Quyết định số 135/QĐ-UBND ngày 22/3/2022 của UBND tỉnh phê duyệt quy hoạch sử dụng đất thời kỳ 2021-2030 huyện Kon Rẫy</v>
          </cell>
          <cell r="BU455" t="str">
            <v>HNK, CLN, ONT</v>
          </cell>
          <cell r="BZ455">
            <v>1</v>
          </cell>
        </row>
        <row r="456">
          <cell r="B456" t="str">
            <v>Khai thác quỹ đất, mở rộng không gian đô thị khu Thương mại - Giáo dục và dân cư phía Tây thị trấn huyện lỵ Kon Rẫy</v>
          </cell>
          <cell r="C456">
            <v>9</v>
          </cell>
          <cell r="E456">
            <v>9</v>
          </cell>
          <cell r="F456">
            <v>9</v>
          </cell>
          <cell r="G456">
            <v>0</v>
          </cell>
          <cell r="K456">
            <v>8</v>
          </cell>
          <cell r="L456">
            <v>1</v>
          </cell>
          <cell r="M456">
            <v>0</v>
          </cell>
          <cell r="U456">
            <v>0</v>
          </cell>
          <cell r="AD456">
            <v>0</v>
          </cell>
          <cell r="BG456">
            <v>0</v>
          </cell>
          <cell r="BK456" t="str">
            <v>2020-2030</v>
          </cell>
          <cell r="BL456" t="str">
            <v>Xã Đắk Ruồng</v>
          </cell>
          <cell r="BN456" t="str">
            <v>ODT</v>
          </cell>
          <cell r="BP456" t="str">
            <v>Nghị quyết số 18/NQ-HĐND ngày 06/07/2020 HĐND huyện Kon Rẫy, Kế hoạch 22/KH-UBND ngày 09/02/2021 của UBND huyện</v>
          </cell>
          <cell r="BU456" t="str">
            <v>HNK, CLN</v>
          </cell>
          <cell r="BV456">
            <v>2022.2022999999999</v>
          </cell>
          <cell r="BZ456">
            <v>1</v>
          </cell>
        </row>
        <row r="457">
          <cell r="B457" t="str">
            <v>Đất ở khu quy hoạch chung thị trấn huyện lỵ</v>
          </cell>
          <cell r="C457">
            <v>17.579999999999998</v>
          </cell>
          <cell r="E457">
            <v>17.579999999999998</v>
          </cell>
          <cell r="F457">
            <v>14.58</v>
          </cell>
          <cell r="G457">
            <v>1</v>
          </cell>
          <cell r="H457">
            <v>1</v>
          </cell>
          <cell r="K457">
            <v>8</v>
          </cell>
          <cell r="L457">
            <v>5.58</v>
          </cell>
          <cell r="M457">
            <v>0</v>
          </cell>
          <cell r="U457">
            <v>3</v>
          </cell>
          <cell r="AD457">
            <v>0</v>
          </cell>
          <cell r="AX457">
            <v>3</v>
          </cell>
          <cell r="BG457">
            <v>0</v>
          </cell>
          <cell r="BK457" t="str">
            <v>2020-2030</v>
          </cell>
          <cell r="BL457" t="str">
            <v>Xã Đắk Ruồng</v>
          </cell>
          <cell r="BN457" t="str">
            <v>ODT</v>
          </cell>
          <cell r="BP457" t="str">
            <v>Quyết định số 135/QĐ-UBND ngày 22/3/2022 của UBND tỉnh phê duyệt quy hoạch sử dụng đất thời kỳ 2021-2030 huyện Kon Rẫy</v>
          </cell>
          <cell r="BU457" t="str">
            <v>LUA, HNK, CLN, ONT</v>
          </cell>
          <cell r="BZ457">
            <v>1</v>
          </cell>
        </row>
        <row r="458">
          <cell r="B458" t="str">
            <v>Đất ở khu quy hoạch trung tâm văn hóa, thể thao, y tế, dân cư phía Bắc thị trấn huyện lỵ</v>
          </cell>
          <cell r="C458">
            <v>24.76</v>
          </cell>
          <cell r="E458">
            <v>24.76</v>
          </cell>
          <cell r="F458">
            <v>20.76</v>
          </cell>
          <cell r="G458">
            <v>2</v>
          </cell>
          <cell r="H458">
            <v>2</v>
          </cell>
          <cell r="K458">
            <v>18.260000000000002</v>
          </cell>
          <cell r="L458">
            <v>0.5</v>
          </cell>
          <cell r="M458">
            <v>0</v>
          </cell>
          <cell r="U458">
            <v>4</v>
          </cell>
          <cell r="AD458">
            <v>0</v>
          </cell>
          <cell r="AX458">
            <v>4</v>
          </cell>
          <cell r="BG458">
            <v>0</v>
          </cell>
          <cell r="BK458" t="str">
            <v>2020-2030</v>
          </cell>
          <cell r="BL458" t="str">
            <v>Xã Đắk Ruồng</v>
          </cell>
          <cell r="BN458" t="str">
            <v>ODT</v>
          </cell>
          <cell r="BU458" t="str">
            <v>LUA, HNK, CLN, ONT</v>
          </cell>
          <cell r="BZ458">
            <v>1</v>
          </cell>
        </row>
        <row r="459">
          <cell r="B459" t="str">
            <v>Công trình bổ sung mới có CSPL</v>
          </cell>
          <cell r="C459">
            <v>0</v>
          </cell>
          <cell r="E459">
            <v>0</v>
          </cell>
          <cell r="F459">
            <v>0</v>
          </cell>
          <cell r="G459">
            <v>0</v>
          </cell>
          <cell r="M459">
            <v>0</v>
          </cell>
          <cell r="U459">
            <v>0</v>
          </cell>
          <cell r="AD459">
            <v>0</v>
          </cell>
          <cell r="BG459">
            <v>0</v>
          </cell>
        </row>
        <row r="460">
          <cell r="B460" t="str">
            <v>Công trình bổ sung mới thiếu CSPL</v>
          </cell>
          <cell r="C460">
            <v>0</v>
          </cell>
          <cell r="E460">
            <v>0</v>
          </cell>
          <cell r="F460">
            <v>0</v>
          </cell>
          <cell r="G460">
            <v>0</v>
          </cell>
          <cell r="M460">
            <v>0</v>
          </cell>
          <cell r="U460">
            <v>0</v>
          </cell>
          <cell r="AD460">
            <v>0</v>
          </cell>
          <cell r="BG460">
            <v>0</v>
          </cell>
        </row>
        <row r="461">
          <cell r="B461" t="str">
            <v>Đất xây dựng trụ sở cơ quan</v>
          </cell>
          <cell r="C461">
            <v>3.96</v>
          </cell>
          <cell r="D461">
            <v>0</v>
          </cell>
          <cell r="E461">
            <v>3.96</v>
          </cell>
          <cell r="F461">
            <v>3.6799999999999997</v>
          </cell>
          <cell r="G461">
            <v>0</v>
          </cell>
          <cell r="H461">
            <v>0</v>
          </cell>
          <cell r="I461">
            <v>0</v>
          </cell>
          <cell r="J461">
            <v>0</v>
          </cell>
          <cell r="K461">
            <v>2.08</v>
          </cell>
          <cell r="L461">
            <v>1.6</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0</v>
          </cell>
          <cell r="AR461">
            <v>0</v>
          </cell>
          <cell r="AS461">
            <v>0</v>
          </cell>
          <cell r="AT461">
            <v>0</v>
          </cell>
          <cell r="AU461">
            <v>0</v>
          </cell>
          <cell r="AV461">
            <v>0</v>
          </cell>
          <cell r="AW461">
            <v>0</v>
          </cell>
          <cell r="AX461">
            <v>0</v>
          </cell>
          <cell r="AY461">
            <v>0</v>
          </cell>
          <cell r="AZ461">
            <v>0</v>
          </cell>
          <cell r="BA461">
            <v>0</v>
          </cell>
          <cell r="BB461">
            <v>0</v>
          </cell>
          <cell r="BC461">
            <v>0</v>
          </cell>
          <cell r="BD461">
            <v>0</v>
          </cell>
          <cell r="BE461">
            <v>0</v>
          </cell>
          <cell r="BF461">
            <v>0</v>
          </cell>
          <cell r="BG461">
            <v>0.28000000000000003</v>
          </cell>
          <cell r="BH461">
            <v>0</v>
          </cell>
          <cell r="BI461">
            <v>0.28000000000000003</v>
          </cell>
          <cell r="BJ461">
            <v>0</v>
          </cell>
        </row>
        <row r="462">
          <cell r="B462" t="str">
            <v>Công trình điều chỉnh chuyển tiếp</v>
          </cell>
          <cell r="C462">
            <v>0</v>
          </cell>
          <cell r="E462">
            <v>0</v>
          </cell>
          <cell r="F462">
            <v>0</v>
          </cell>
          <cell r="G462">
            <v>0</v>
          </cell>
          <cell r="M462">
            <v>0</v>
          </cell>
          <cell r="U462">
            <v>0</v>
          </cell>
          <cell r="AD462">
            <v>0</v>
          </cell>
          <cell r="BG462">
            <v>0</v>
          </cell>
        </row>
        <row r="463">
          <cell r="B463" t="str">
            <v>Quy hoạch đất trụ sở UBND xã mới</v>
          </cell>
          <cell r="C463">
            <v>2.5</v>
          </cell>
          <cell r="E463">
            <v>2.5</v>
          </cell>
          <cell r="F463">
            <v>2.5</v>
          </cell>
          <cell r="G463">
            <v>0</v>
          </cell>
          <cell r="K463">
            <v>1</v>
          </cell>
          <cell r="L463">
            <v>1.5</v>
          </cell>
          <cell r="M463">
            <v>0</v>
          </cell>
          <cell r="U463">
            <v>0</v>
          </cell>
          <cell r="AD463">
            <v>0</v>
          </cell>
          <cell r="BG463">
            <v>0</v>
          </cell>
          <cell r="BK463" t="str">
            <v>2020-2030</v>
          </cell>
          <cell r="BL463" t="str">
            <v>Xã Tân Lập</v>
          </cell>
          <cell r="BN463" t="str">
            <v>TSC</v>
          </cell>
          <cell r="BU463" t="str">
            <v>HNK, CLN</v>
          </cell>
          <cell r="BZ463">
            <v>1</v>
          </cell>
        </row>
        <row r="464">
          <cell r="B464" t="str">
            <v>Trụ sở và kho vật chứng Chi cục THADS huyện Kon Rẫy, tỉnh Kon Tum</v>
          </cell>
          <cell r="C464">
            <v>0.4</v>
          </cell>
          <cell r="E464">
            <v>0.4</v>
          </cell>
          <cell r="F464">
            <v>0.4</v>
          </cell>
          <cell r="G464">
            <v>0</v>
          </cell>
          <cell r="K464">
            <v>0.4</v>
          </cell>
          <cell r="M464">
            <v>0</v>
          </cell>
          <cell r="U464">
            <v>0</v>
          </cell>
          <cell r="AD464">
            <v>0</v>
          </cell>
          <cell r="BG464">
            <v>0</v>
          </cell>
          <cell r="BK464" t="str">
            <v>2020-2030</v>
          </cell>
          <cell r="BL464" t="str">
            <v>Xã Tân Lập</v>
          </cell>
          <cell r="BN464" t="str">
            <v>TSC</v>
          </cell>
          <cell r="BU464" t="str">
            <v>HNK</v>
          </cell>
          <cell r="BZ464">
            <v>1</v>
          </cell>
        </row>
        <row r="465">
          <cell r="B465" t="str">
            <v>Đất trụ sở khu quy hoạch trung tâm thương mại, giáo dục, dân cư phía Tây thị trấn huyện lỵ</v>
          </cell>
          <cell r="C465">
            <v>0.78</v>
          </cell>
          <cell r="E465">
            <v>0.78</v>
          </cell>
          <cell r="F465">
            <v>0.78</v>
          </cell>
          <cell r="G465">
            <v>0</v>
          </cell>
          <cell r="K465">
            <v>0.68</v>
          </cell>
          <cell r="L465">
            <v>0.1</v>
          </cell>
          <cell r="M465">
            <v>0</v>
          </cell>
          <cell r="U465">
            <v>0</v>
          </cell>
          <cell r="AD465">
            <v>0</v>
          </cell>
          <cell r="BG465">
            <v>0</v>
          </cell>
          <cell r="BK465" t="str">
            <v>2020-2030</v>
          </cell>
          <cell r="BL465" t="str">
            <v>Xã Đắk Ruồng</v>
          </cell>
          <cell r="BN465" t="str">
            <v>TSC</v>
          </cell>
          <cell r="BP465" t="str">
            <v>Quyết định số 135/QĐ-UBND ngày 22/3/2022 của UBND tỉnh phê duyệt quy hoạch sử dụng đất thời kỳ 2021-2030 huyện Kon Rẫy</v>
          </cell>
          <cell r="BU465" t="str">
            <v>HNK, CLN</v>
          </cell>
          <cell r="BV465">
            <v>2022</v>
          </cell>
          <cell r="BW465" t="str">
            <v>Đổi mã loại đất DTS qua TSC theo điều 9 Luật đất đai 2024</v>
          </cell>
          <cell r="BZ465">
            <v>1</v>
          </cell>
        </row>
        <row r="466">
          <cell r="B466" t="str">
            <v>Xây dựng Hạt Kiểm lâm Kon Rẫy, thuộc dự án "Nâng cao năng lực phòng cháy, chữa cháy rừng cho lực lượng kiểm lâm tỉnh Kon Tum giai đoạn 2021-2025</v>
          </cell>
          <cell r="C466">
            <v>0.28000000000000003</v>
          </cell>
          <cell r="E466">
            <v>0.28000000000000003</v>
          </cell>
          <cell r="F466">
            <v>0</v>
          </cell>
          <cell r="G466">
            <v>0</v>
          </cell>
          <cell r="M466">
            <v>0</v>
          </cell>
          <cell r="U466">
            <v>0</v>
          </cell>
          <cell r="AD466">
            <v>0</v>
          </cell>
          <cell r="BG466">
            <v>0.28000000000000003</v>
          </cell>
          <cell r="BI466">
            <v>0.28000000000000003</v>
          </cell>
          <cell r="BK466" t="str">
            <v>2020-2030</v>
          </cell>
          <cell r="BL466" t="str">
            <v>Xã Tân Lập</v>
          </cell>
          <cell r="BN466" t="str">
            <v>TSC</v>
          </cell>
          <cell r="BP466" t="str">
            <v>Quyết định số 657/QĐ-UBND ngày 19/10/2022 của UBND tỉnh Kon Tum; Quyết định số 875/QĐ-UBND ngày 30 tháng 12 năm 2022 của Ủy ban nhân dân tỉnh về việc giao chi tiết kế hoạch đầu tư nguồn vốn ngân sách trung ương năm 2023; Nghị quyết số 73/NQ-HĐND ngày 10/1</v>
          </cell>
          <cell r="BU466" t="str">
            <v>HNK, CLN</v>
          </cell>
          <cell r="BV466">
            <v>2024</v>
          </cell>
          <cell r="BX466" t="str">
            <v>Đất trụ sở khu quy hoạch chung thị trấn huyện lỵ 3,71 ha</v>
          </cell>
          <cell r="BZ466">
            <v>1</v>
          </cell>
        </row>
        <row r="467">
          <cell r="B467" t="str">
            <v>Công trình bổ sung mới có CSPL</v>
          </cell>
          <cell r="C467">
            <v>0</v>
          </cell>
          <cell r="E467">
            <v>0</v>
          </cell>
          <cell r="F467">
            <v>0</v>
          </cell>
          <cell r="G467">
            <v>0</v>
          </cell>
          <cell r="M467">
            <v>0</v>
          </cell>
          <cell r="U467">
            <v>0</v>
          </cell>
          <cell r="AD467">
            <v>0</v>
          </cell>
          <cell r="BG467">
            <v>0</v>
          </cell>
        </row>
        <row r="468">
          <cell r="B468" t="str">
            <v>Công trình bổ sung mới thiếu CSPL</v>
          </cell>
          <cell r="C468">
            <v>0</v>
          </cell>
          <cell r="E468">
            <v>0</v>
          </cell>
          <cell r="F468">
            <v>0</v>
          </cell>
          <cell r="G468">
            <v>0</v>
          </cell>
          <cell r="M468">
            <v>0</v>
          </cell>
          <cell r="U468">
            <v>0</v>
          </cell>
          <cell r="AD468">
            <v>0</v>
          </cell>
          <cell r="BG468">
            <v>0</v>
          </cell>
        </row>
        <row r="469">
          <cell r="B469" t="str">
            <v>Đất xây dựng trụ của tổ chức sự nghiệp</v>
          </cell>
        </row>
        <row r="470">
          <cell r="B470" t="str">
            <v>Đất xây dựng cơ sở ngoại giao</v>
          </cell>
          <cell r="C470">
            <v>0</v>
          </cell>
          <cell r="E470">
            <v>0</v>
          </cell>
          <cell r="F470">
            <v>0</v>
          </cell>
          <cell r="G470">
            <v>0</v>
          </cell>
          <cell r="M470">
            <v>0</v>
          </cell>
          <cell r="U470">
            <v>0</v>
          </cell>
          <cell r="AD470">
            <v>0</v>
          </cell>
          <cell r="AS470">
            <v>0</v>
          </cell>
          <cell r="BG470">
            <v>0</v>
          </cell>
        </row>
        <row r="471">
          <cell r="B471" t="str">
            <v>Đất cơ sở tín ngưỡng</v>
          </cell>
          <cell r="C471">
            <v>0</v>
          </cell>
          <cell r="E471">
            <v>0</v>
          </cell>
          <cell r="F471">
            <v>0</v>
          </cell>
          <cell r="G471">
            <v>0</v>
          </cell>
          <cell r="M471">
            <v>0</v>
          </cell>
          <cell r="U471">
            <v>0</v>
          </cell>
          <cell r="AD471">
            <v>0</v>
          </cell>
          <cell r="AS471">
            <v>0</v>
          </cell>
          <cell r="BG471">
            <v>0</v>
          </cell>
        </row>
        <row r="472">
          <cell r="B472" t="str">
            <v>Đất sông, ngòi, kênh, rạch, suối</v>
          </cell>
          <cell r="C472">
            <v>0</v>
          </cell>
          <cell r="E472">
            <v>0</v>
          </cell>
          <cell r="F472">
            <v>0</v>
          </cell>
          <cell r="G472">
            <v>0</v>
          </cell>
          <cell r="M472">
            <v>0</v>
          </cell>
          <cell r="U472">
            <v>0</v>
          </cell>
          <cell r="AD472">
            <v>0</v>
          </cell>
          <cell r="AS472">
            <v>0</v>
          </cell>
          <cell r="BG472">
            <v>0</v>
          </cell>
        </row>
        <row r="473">
          <cell r="B473" t="str">
            <v>Đất phi nông nghiệp khác</v>
          </cell>
          <cell r="C473">
            <v>43.429999999999993</v>
          </cell>
          <cell r="D473">
            <v>0</v>
          </cell>
          <cell r="E473">
            <v>43.429999999999993</v>
          </cell>
          <cell r="F473">
            <v>42.129999999999974</v>
          </cell>
          <cell r="G473">
            <v>0</v>
          </cell>
          <cell r="H473">
            <v>0</v>
          </cell>
          <cell r="I473">
            <v>0</v>
          </cell>
          <cell r="J473">
            <v>0</v>
          </cell>
          <cell r="K473">
            <v>20.370000000000005</v>
          </cell>
          <cell r="L473">
            <v>21.299999999999997</v>
          </cell>
          <cell r="M473">
            <v>0.46</v>
          </cell>
          <cell r="N473">
            <v>0.46</v>
          </cell>
          <cell r="O473">
            <v>0</v>
          </cell>
          <cell r="P473">
            <v>0</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P473">
            <v>0</v>
          </cell>
          <cell r="AQ473">
            <v>0</v>
          </cell>
          <cell r="AR473">
            <v>0</v>
          </cell>
          <cell r="AS473">
            <v>0</v>
          </cell>
          <cell r="AT473">
            <v>0</v>
          </cell>
          <cell r="AU473">
            <v>0</v>
          </cell>
          <cell r="AV473">
            <v>0</v>
          </cell>
          <cell r="AW473">
            <v>0</v>
          </cell>
          <cell r="AX473">
            <v>0</v>
          </cell>
          <cell r="AY473">
            <v>0</v>
          </cell>
          <cell r="AZ473">
            <v>0</v>
          </cell>
          <cell r="BA473">
            <v>0</v>
          </cell>
          <cell r="BB473">
            <v>0</v>
          </cell>
          <cell r="BC473">
            <v>0</v>
          </cell>
          <cell r="BD473">
            <v>0</v>
          </cell>
          <cell r="BE473">
            <v>0</v>
          </cell>
          <cell r="BF473">
            <v>0</v>
          </cell>
          <cell r="BG473">
            <v>1</v>
          </cell>
          <cell r="BH473">
            <v>0</v>
          </cell>
          <cell r="BI473">
            <v>1</v>
          </cell>
          <cell r="BJ473">
            <v>0</v>
          </cell>
        </row>
        <row r="474">
          <cell r="B474" t="str">
            <v>Công trình bổ sung mới có CSPL</v>
          </cell>
          <cell r="C474">
            <v>0</v>
          </cell>
          <cell r="E474">
            <v>0</v>
          </cell>
          <cell r="F474">
            <v>0</v>
          </cell>
          <cell r="G474">
            <v>0</v>
          </cell>
          <cell r="M474">
            <v>0</v>
          </cell>
          <cell r="U474">
            <v>0</v>
          </cell>
          <cell r="AD474">
            <v>0</v>
          </cell>
          <cell r="BG474">
            <v>0</v>
          </cell>
        </row>
        <row r="475">
          <cell r="B475" t="str">
            <v>Quy hoạch điểm quan trắc môi trường nước mặt (SDL2). Tọa độ X (1600996); Y(0573439)</v>
          </cell>
          <cell r="C475">
            <v>0.05</v>
          </cell>
          <cell r="E475">
            <v>0.05</v>
          </cell>
          <cell r="F475">
            <v>0.05</v>
          </cell>
          <cell r="G475">
            <v>0</v>
          </cell>
          <cell r="K475">
            <v>0.05</v>
          </cell>
          <cell r="M475">
            <v>0</v>
          </cell>
          <cell r="U475">
            <v>0</v>
          </cell>
          <cell r="AD475">
            <v>0</v>
          </cell>
          <cell r="BG475">
            <v>0</v>
          </cell>
          <cell r="BK475" t="str">
            <v>2020-2030</v>
          </cell>
          <cell r="BL475" t="str">
            <v>Xã Tân Lập</v>
          </cell>
          <cell r="BN475" t="str">
            <v>PNK</v>
          </cell>
          <cell r="BP475" t="str">
            <v xml:space="preserve"> Quyết định số 1756/QĐ-TTg ngày 21/12/2023 của Thủ tướng Chính phủ về việc phê duyệt Quy hoạch tỉnh Kon Tum thời kỳ 2021-2030, tầm nhìn đến năm 2050;</v>
          </cell>
          <cell r="BZ475">
            <v>1</v>
          </cell>
        </row>
        <row r="476">
          <cell r="B476" t="str">
            <v>Quy hoạch điểm quan trắc môi trường nước mặt (SDL3). Tọa độ X (1596430); Y(0570391)</v>
          </cell>
          <cell r="C476">
            <v>0.05</v>
          </cell>
          <cell r="E476">
            <v>0.05</v>
          </cell>
          <cell r="F476">
            <v>0.05</v>
          </cell>
          <cell r="G476">
            <v>0</v>
          </cell>
          <cell r="K476">
            <v>0.05</v>
          </cell>
          <cell r="M476">
            <v>0</v>
          </cell>
          <cell r="U476">
            <v>0</v>
          </cell>
          <cell r="AD476">
            <v>0</v>
          </cell>
          <cell r="BG476">
            <v>0</v>
          </cell>
          <cell r="BK476" t="str">
            <v>2020-2030</v>
          </cell>
          <cell r="BL476" t="str">
            <v>Xã Đắk Ruồng</v>
          </cell>
          <cell r="BN476" t="str">
            <v>PNK</v>
          </cell>
          <cell r="BP476" t="str">
            <v xml:space="preserve"> Quyết định số 1756/QĐ-TTg ngày 21/12/2023 của Thủ tướng Chính phủ về việc phê duyệt Quy hoạch tỉnh Kon Tum thời kỳ 2021-2030, tầm nhìn đến năm 2050;</v>
          </cell>
          <cell r="BZ476">
            <v>1</v>
          </cell>
        </row>
        <row r="477">
          <cell r="B477" t="str">
            <v>Quy hoạch điểm quan trắc môi trường nước dưới đất (G10). Tọa độ X (1599754); Y(0571901)</v>
          </cell>
          <cell r="C477">
            <v>0.05</v>
          </cell>
          <cell r="E477">
            <v>0.05</v>
          </cell>
          <cell r="F477">
            <v>0.05</v>
          </cell>
          <cell r="G477">
            <v>0</v>
          </cell>
          <cell r="K477">
            <v>0.05</v>
          </cell>
          <cell r="M477">
            <v>0</v>
          </cell>
          <cell r="U477">
            <v>0</v>
          </cell>
          <cell r="AD477">
            <v>0</v>
          </cell>
          <cell r="BG477">
            <v>0</v>
          </cell>
          <cell r="BK477" t="str">
            <v>2020-2030</v>
          </cell>
          <cell r="BL477" t="str">
            <v>Xã Đắk Ruồng</v>
          </cell>
          <cell r="BN477" t="str">
            <v>PNK</v>
          </cell>
          <cell r="BP477" t="str">
            <v xml:space="preserve"> Quyết định số 1756/QĐ-TTg ngày 21/12/2023 của Thủ tướng Chính phủ về việc phê duyệt Quy hoạch tỉnh Kon Tum thời kỳ 2021-2030, tầm nhìn đến năm 2050;</v>
          </cell>
          <cell r="BU477" t="str">
            <v>HNK;CLN</v>
          </cell>
          <cell r="BZ477">
            <v>1</v>
          </cell>
        </row>
        <row r="478">
          <cell r="B478" t="str">
            <v>Quy hoạch điểm quan trắc môi trường không khí, tiếng ồn, độ rung (K14). Tọa độ X (1599768); Y(0571908)</v>
          </cell>
          <cell r="C478">
            <v>0.05</v>
          </cell>
          <cell r="E478">
            <v>0.05</v>
          </cell>
          <cell r="F478">
            <v>0.05</v>
          </cell>
          <cell r="G478">
            <v>0</v>
          </cell>
          <cell r="K478">
            <v>0.05</v>
          </cell>
          <cell r="M478">
            <v>0</v>
          </cell>
          <cell r="U478">
            <v>0</v>
          </cell>
          <cell r="AD478">
            <v>0</v>
          </cell>
          <cell r="BG478">
            <v>0</v>
          </cell>
          <cell r="BK478" t="str">
            <v>2020-2030</v>
          </cell>
          <cell r="BL478" t="str">
            <v>Xã Đắk Ruồng</v>
          </cell>
          <cell r="BN478" t="str">
            <v>PNK</v>
          </cell>
          <cell r="BU478" t="str">
            <v>HNK;CLN</v>
          </cell>
          <cell r="BZ478">
            <v>1</v>
          </cell>
        </row>
        <row r="479">
          <cell r="B479" t="str">
            <v>Trạm Thủy Văn Kon Plông - Đài Khí tượng thủy văn khu vực Tây Nguyên</v>
          </cell>
          <cell r="C479">
            <v>0.32</v>
          </cell>
          <cell r="E479">
            <v>0.32</v>
          </cell>
          <cell r="F479">
            <v>0.32</v>
          </cell>
          <cell r="G479">
            <v>0</v>
          </cell>
          <cell r="K479">
            <v>0.32</v>
          </cell>
          <cell r="M479">
            <v>0</v>
          </cell>
          <cell r="U479">
            <v>0</v>
          </cell>
          <cell r="AD479">
            <v>0</v>
          </cell>
          <cell r="BG479">
            <v>0</v>
          </cell>
          <cell r="BK479" t="str">
            <v>2020-2030</v>
          </cell>
          <cell r="BL479" t="str">
            <v>Xã Tân Lập</v>
          </cell>
          <cell r="BN479" t="str">
            <v>DKT</v>
          </cell>
          <cell r="BP479" t="str">
            <v>Quyết định số 135/QĐ-UBND ngày 22/3/2022 của UBND tỉnh phê duyệt quy hoạch sử dụng đất thời kỳ 2021-2030 huyện Kon Rẫy</v>
          </cell>
          <cell r="BU479" t="str">
            <v>HNK</v>
          </cell>
          <cell r="BV479">
            <v>2022</v>
          </cell>
          <cell r="BW479" t="str">
            <v>Đổi mã loại đất DTS qua DKT theo điều 9 Luật đất đai 2024</v>
          </cell>
          <cell r="BZ479">
            <v>1</v>
          </cell>
        </row>
        <row r="480">
          <cell r="B480" t="str">
            <v>Trạm Thủy Văn Kon Plông - Đài Khí tượng thủy văn khu vực Tây Nguyên</v>
          </cell>
          <cell r="C480">
            <v>0.9</v>
          </cell>
          <cell r="E480">
            <v>0.9</v>
          </cell>
          <cell r="F480">
            <v>0.9</v>
          </cell>
          <cell r="G480">
            <v>0</v>
          </cell>
          <cell r="L480">
            <v>0.9</v>
          </cell>
          <cell r="M480">
            <v>0</v>
          </cell>
          <cell r="U480">
            <v>0</v>
          </cell>
          <cell r="AD480">
            <v>0</v>
          </cell>
          <cell r="BG480">
            <v>0</v>
          </cell>
          <cell r="BK480" t="str">
            <v>2020-2030</v>
          </cell>
          <cell r="BL480" t="str">
            <v>Xã Đắk Ruồng</v>
          </cell>
          <cell r="BN480" t="str">
            <v>DKT</v>
          </cell>
          <cell r="BP480" t="str">
            <v>Quyết định số 135/QĐ-UBND ngày 22/3/2022 của UBND tỉnh phê duyệt quy hoạch sử dụng đất thời kỳ 2021-2030 huyện Kon Rẫy</v>
          </cell>
          <cell r="BU480" t="str">
            <v>CLN</v>
          </cell>
          <cell r="BV480">
            <v>2022</v>
          </cell>
          <cell r="BW480" t="str">
            <v>Đổi mã loại đất DTS qua DKT theo điều 9 Luật đất đai 2024</v>
          </cell>
          <cell r="BZ480">
            <v>1</v>
          </cell>
        </row>
        <row r="481">
          <cell r="B481" t="str">
            <v>Trụ sở Chi nhánh lâm trường kết hợp nhà tập thể người lao động</v>
          </cell>
          <cell r="C481">
            <v>0.09</v>
          </cell>
          <cell r="E481">
            <v>0.09</v>
          </cell>
          <cell r="F481">
            <v>0.09</v>
          </cell>
          <cell r="G481">
            <v>0</v>
          </cell>
          <cell r="K481">
            <v>0.09</v>
          </cell>
          <cell r="M481">
            <v>0</v>
          </cell>
          <cell r="U481">
            <v>0</v>
          </cell>
          <cell r="AD481">
            <v>0</v>
          </cell>
          <cell r="BG481">
            <v>0</v>
          </cell>
          <cell r="BK481" t="str">
            <v>2020-2030</v>
          </cell>
          <cell r="BL481" t="str">
            <v>Xã Đắk Kôi</v>
          </cell>
          <cell r="BN481" t="str">
            <v>PNK</v>
          </cell>
          <cell r="BP481" t="str">
            <v>Quyết định số 135/QĐ-UBND ngày 22/3/2022 của UBND tỉnh phê duyệt quy hoạch sử dụng đất thời kỳ 2021-2030 huyện Kon Rẫy</v>
          </cell>
          <cell r="BU481" t="str">
            <v>HNK;CLN</v>
          </cell>
          <cell r="BZ481">
            <v>1</v>
          </cell>
        </row>
        <row r="482">
          <cell r="B482" t="str">
            <v>Dự án xây dựng kết cấu hạ tầng kỹ thuật để phát triển quỹ đất tại khu Trung tâm Chính trị - Hành chính xã Tân Lập</v>
          </cell>
          <cell r="C482">
            <v>6.55</v>
          </cell>
          <cell r="E482">
            <v>6.55</v>
          </cell>
          <cell r="F482">
            <v>6.55</v>
          </cell>
          <cell r="G482">
            <v>0</v>
          </cell>
          <cell r="K482">
            <v>3.55</v>
          </cell>
          <cell r="L482">
            <v>3</v>
          </cell>
          <cell r="M482">
            <v>0</v>
          </cell>
          <cell r="U482">
            <v>0</v>
          </cell>
          <cell r="AD482">
            <v>0</v>
          </cell>
          <cell r="BG482">
            <v>0</v>
          </cell>
          <cell r="BK482" t="str">
            <v>2020-2030</v>
          </cell>
          <cell r="BL482" t="str">
            <v>Xã Tân Lập</v>
          </cell>
          <cell r="BN482" t="str">
            <v>PNK</v>
          </cell>
          <cell r="BP482" t="str">
            <v>Quyết định số 135/QĐ-UBND ngày 22/3/2022 của UBND tỉnh phê duyệt quy hoạch sử dụng đất thời kỳ 2021-2030 huyện Kon Rẫy</v>
          </cell>
          <cell r="BU482" t="str">
            <v>HNK, CLN</v>
          </cell>
          <cell r="BZ482">
            <v>1</v>
          </cell>
        </row>
        <row r="483">
          <cell r="B483" t="str">
            <v>Dự án đầu tư hạ tầng để phát triển quỹ đất tại khu quy hoạch dân cư Xã Đăk Ruồng</v>
          </cell>
          <cell r="C483">
            <v>17.2</v>
          </cell>
          <cell r="E483">
            <v>17.2</v>
          </cell>
          <cell r="F483">
            <v>17.2</v>
          </cell>
          <cell r="G483">
            <v>0</v>
          </cell>
          <cell r="K483">
            <v>10</v>
          </cell>
          <cell r="L483">
            <v>7.2</v>
          </cell>
          <cell r="M483">
            <v>0</v>
          </cell>
          <cell r="U483">
            <v>0</v>
          </cell>
          <cell r="AD483">
            <v>0</v>
          </cell>
          <cell r="BG483">
            <v>0</v>
          </cell>
          <cell r="BK483" t="str">
            <v>2020-2030</v>
          </cell>
          <cell r="BL483" t="str">
            <v>Xã Đắk Ruồng</v>
          </cell>
          <cell r="BN483" t="str">
            <v>PNK</v>
          </cell>
          <cell r="BP483" t="str">
            <v>Quyết định số 135/QĐ-UBND ngày 22/3/2022 của UBND tỉnh phê duyệt quy hoạch sử dụng đất thời kỳ 2021-2030 huyện Kon Rẫy</v>
          </cell>
          <cell r="BU483" t="str">
            <v>HNK, CLN</v>
          </cell>
          <cell r="BZ483">
            <v>1</v>
          </cell>
        </row>
        <row r="484">
          <cell r="B484" t="str">
            <v>Đất cơ sở sản xuất kinh doanh phi nông nghiệp dự trữ</v>
          </cell>
          <cell r="C484">
            <v>15.899999999999999</v>
          </cell>
          <cell r="E484">
            <v>15.899999999999999</v>
          </cell>
          <cell r="F484">
            <v>15.899999999999999</v>
          </cell>
          <cell r="G484">
            <v>0</v>
          </cell>
          <cell r="K484">
            <v>5.7</v>
          </cell>
          <cell r="L484">
            <v>10.199999999999999</v>
          </cell>
          <cell r="M484">
            <v>0</v>
          </cell>
          <cell r="U484">
            <v>0</v>
          </cell>
          <cell r="AD484">
            <v>0</v>
          </cell>
          <cell r="BG484">
            <v>0</v>
          </cell>
          <cell r="BK484" t="str">
            <v>2020-2030</v>
          </cell>
          <cell r="BL484" t="str">
            <v>Xã Đắk Ruồng</v>
          </cell>
          <cell r="BN484" t="str">
            <v>PNK</v>
          </cell>
          <cell r="BP484" t="str">
            <v>Quyết định số 135/QĐ-UBND ngày 22/3/2022 của UBND tỉnh phê duyệt quy hoạch sử dụng đất thời kỳ 2021-2030 huyện Kon Rẫy</v>
          </cell>
          <cell r="BU484" t="str">
            <v>HNK, CLN</v>
          </cell>
          <cell r="BZ484">
            <v>1</v>
          </cell>
        </row>
        <row r="485">
          <cell r="B485" t="str">
            <v>Sửa chữa Trạm quản lý bảo vệ rừng</v>
          </cell>
          <cell r="C485">
            <v>0.01</v>
          </cell>
          <cell r="E485">
            <v>0.01</v>
          </cell>
          <cell r="F485">
            <v>0.01</v>
          </cell>
          <cell r="G485">
            <v>0</v>
          </cell>
          <cell r="K485">
            <v>0.01</v>
          </cell>
          <cell r="M485">
            <v>0</v>
          </cell>
          <cell r="U485">
            <v>0</v>
          </cell>
          <cell r="AD485">
            <v>0</v>
          </cell>
          <cell r="BG485">
            <v>0</v>
          </cell>
          <cell r="BK485" t="str">
            <v>2020-2030</v>
          </cell>
          <cell r="BL485" t="str">
            <v>Xã Tân Lập</v>
          </cell>
          <cell r="BN485" t="str">
            <v>PNK</v>
          </cell>
          <cell r="BP485" t="str">
            <v>Văn bản số 1088/UBND-TH ngày 14/9/2021 của UBND huyện Kon Rẫy</v>
          </cell>
          <cell r="BU485" t="str">
            <v>HNK</v>
          </cell>
          <cell r="BV485" t="str">
            <v>2022,2023,2024</v>
          </cell>
          <cell r="BZ485">
            <v>1</v>
          </cell>
        </row>
        <row r="486">
          <cell r="B486" t="str">
            <v>Công trình bổ sung mới có CSPL</v>
          </cell>
          <cell r="C486">
            <v>0</v>
          </cell>
          <cell r="E486">
            <v>0</v>
          </cell>
          <cell r="F486">
            <v>0</v>
          </cell>
          <cell r="G486">
            <v>0</v>
          </cell>
          <cell r="M486">
            <v>0</v>
          </cell>
          <cell r="U486">
            <v>0</v>
          </cell>
          <cell r="AD486">
            <v>0</v>
          </cell>
          <cell r="BG486">
            <v>0</v>
          </cell>
        </row>
        <row r="487">
          <cell r="B487" t="str">
            <v xml:space="preserve">Trạm đo mưa độc lập </v>
          </cell>
          <cell r="C487">
            <v>0.15</v>
          </cell>
          <cell r="E487">
            <v>0.15</v>
          </cell>
          <cell r="F487">
            <v>0.05</v>
          </cell>
          <cell r="G487">
            <v>0</v>
          </cell>
          <cell r="K487">
            <v>0.05</v>
          </cell>
          <cell r="M487">
            <v>0</v>
          </cell>
          <cell r="U487">
            <v>0</v>
          </cell>
          <cell r="AD487">
            <v>0</v>
          </cell>
          <cell r="BG487">
            <v>0</v>
          </cell>
          <cell r="BK487" t="str">
            <v>2020-2030</v>
          </cell>
          <cell r="BL487" t="str">
            <v>Xã Đắk Kôi</v>
          </cell>
          <cell r="BN487" t="str">
            <v>PNK</v>
          </cell>
          <cell r="BP487" t="str">
            <v xml:space="preserve"> Phụ lục 7.1.2 trang 948 báo cáo tổng hợp quy hoạch tỉnh theo Quyết định số 1756/QĐ-TTg ngày 21/12/2023 của Thủ tướng Chính phủ về việc phê duyệt Quy hoạch tỉnh Kon Tum thời kỳ 2021-2030, tầm nhìn đến năm 2050;</v>
          </cell>
          <cell r="BU487" t="str">
            <v>HNK;CLN</v>
          </cell>
          <cell r="BZ487">
            <v>1</v>
          </cell>
        </row>
        <row r="488">
          <cell r="C488">
            <v>0.1</v>
          </cell>
          <cell r="E488">
            <v>0.1</v>
          </cell>
          <cell r="F488">
            <v>0.05</v>
          </cell>
          <cell r="G488">
            <v>0</v>
          </cell>
          <cell r="K488">
            <v>0.05</v>
          </cell>
          <cell r="M488">
            <v>0</v>
          </cell>
          <cell r="U488">
            <v>0</v>
          </cell>
          <cell r="AD488">
            <v>0</v>
          </cell>
          <cell r="BG488">
            <v>0</v>
          </cell>
          <cell r="BK488" t="str">
            <v>2020-2030</v>
          </cell>
          <cell r="BL488" t="str">
            <v>Xã Đắk Pne</v>
          </cell>
          <cell r="BN488" t="str">
            <v>PNK</v>
          </cell>
          <cell r="BU488" t="str">
            <v>HNK;CLN</v>
          </cell>
          <cell r="BZ488">
            <v>1</v>
          </cell>
        </row>
        <row r="489">
          <cell r="C489">
            <v>0.1</v>
          </cell>
          <cell r="E489">
            <v>0.1</v>
          </cell>
          <cell r="F489">
            <v>0.05</v>
          </cell>
          <cell r="G489">
            <v>0</v>
          </cell>
          <cell r="K489">
            <v>0.05</v>
          </cell>
          <cell r="M489">
            <v>0</v>
          </cell>
          <cell r="U489">
            <v>0</v>
          </cell>
          <cell r="AD489">
            <v>0</v>
          </cell>
          <cell r="BG489">
            <v>0</v>
          </cell>
          <cell r="BK489" t="str">
            <v>2020-2030</v>
          </cell>
          <cell r="BL489" t="str">
            <v>Xã Đắk Ruồng</v>
          </cell>
          <cell r="BN489" t="str">
            <v>PNK</v>
          </cell>
          <cell r="BU489" t="str">
            <v>HNK;CLN</v>
          </cell>
          <cell r="BZ489">
            <v>1</v>
          </cell>
        </row>
        <row r="490">
          <cell r="C490">
            <v>0.05</v>
          </cell>
          <cell r="E490">
            <v>0.05</v>
          </cell>
          <cell r="F490">
            <v>0.05</v>
          </cell>
          <cell r="G490">
            <v>0</v>
          </cell>
          <cell r="K490">
            <v>0.05</v>
          </cell>
          <cell r="M490">
            <v>0</v>
          </cell>
          <cell r="U490">
            <v>0</v>
          </cell>
          <cell r="AD490">
            <v>0</v>
          </cell>
          <cell r="BG490">
            <v>0</v>
          </cell>
          <cell r="BK490" t="str">
            <v>2020-2030</v>
          </cell>
          <cell r="BL490" t="str">
            <v>Xã Đắk Tơ Lung</v>
          </cell>
          <cell r="BN490" t="str">
            <v>PNK</v>
          </cell>
          <cell r="BU490" t="str">
            <v>HNK;CLN</v>
          </cell>
          <cell r="BZ490">
            <v>1</v>
          </cell>
        </row>
        <row r="491">
          <cell r="C491">
            <v>0.1</v>
          </cell>
          <cell r="E491">
            <v>0.1</v>
          </cell>
          <cell r="F491">
            <v>0.05</v>
          </cell>
          <cell r="G491">
            <v>0</v>
          </cell>
          <cell r="K491">
            <v>0.05</v>
          </cell>
          <cell r="M491">
            <v>0</v>
          </cell>
          <cell r="U491">
            <v>0</v>
          </cell>
          <cell r="AD491">
            <v>0</v>
          </cell>
          <cell r="BG491">
            <v>0</v>
          </cell>
          <cell r="BK491" t="str">
            <v>2020-2030</v>
          </cell>
          <cell r="BL491" t="str">
            <v>Xã Đắk Tờ re</v>
          </cell>
          <cell r="BN491" t="str">
            <v>PNK</v>
          </cell>
          <cell r="BU491" t="str">
            <v>HNK;CLN</v>
          </cell>
          <cell r="BZ491">
            <v>1</v>
          </cell>
        </row>
        <row r="492">
          <cell r="C492">
            <v>0.1</v>
          </cell>
          <cell r="E492">
            <v>0.1</v>
          </cell>
          <cell r="F492">
            <v>0.05</v>
          </cell>
          <cell r="G492">
            <v>0</v>
          </cell>
          <cell r="K492">
            <v>0.05</v>
          </cell>
          <cell r="M492">
            <v>0</v>
          </cell>
          <cell r="U492">
            <v>0</v>
          </cell>
          <cell r="AD492">
            <v>0</v>
          </cell>
          <cell r="BG492">
            <v>0</v>
          </cell>
          <cell r="BK492" t="str">
            <v>2020-2030</v>
          </cell>
          <cell r="BL492" t="str">
            <v>Xã Tân Lập</v>
          </cell>
          <cell r="BN492" t="str">
            <v>PNK</v>
          </cell>
          <cell r="BU492" t="str">
            <v>HNK;CLN</v>
          </cell>
          <cell r="BZ492">
            <v>1</v>
          </cell>
        </row>
        <row r="493">
          <cell r="B493" t="str">
            <v>Xây dựng 02 biển chỉ dẫn Làng du lịch</v>
          </cell>
          <cell r="C493">
            <v>0.2</v>
          </cell>
          <cell r="E493">
            <v>0.2</v>
          </cell>
          <cell r="F493">
            <v>0.2</v>
          </cell>
          <cell r="G493">
            <v>0</v>
          </cell>
          <cell r="K493">
            <v>0.2</v>
          </cell>
          <cell r="M493">
            <v>0</v>
          </cell>
          <cell r="U493">
            <v>0</v>
          </cell>
          <cell r="AD493">
            <v>0</v>
          </cell>
          <cell r="BG493">
            <v>0</v>
          </cell>
          <cell r="BK493" t="str">
            <v>2020-2030</v>
          </cell>
          <cell r="BL493" t="str">
            <v>Xã Tân Lập</v>
          </cell>
          <cell r="BN493" t="str">
            <v>PNK</v>
          </cell>
          <cell r="BP493" t="str">
            <v>Nghị quyết số 55/NQ-HĐND ngày 19/12/2023 của HĐND huyện phe duyệt Kế hoạch thực hiện các Chương trình Mục tiêu quốc gia năm 2024 trên địa bàn huyện</v>
          </cell>
          <cell r="BU493" t="str">
            <v>HNK;CLN</v>
          </cell>
          <cell r="BZ493">
            <v>1</v>
          </cell>
        </row>
        <row r="494">
          <cell r="B494" t="str">
            <v>Trạm quản lý bảo vệ rừng Măng Đen (Trạm số 1)</v>
          </cell>
          <cell r="C494">
            <v>0.15</v>
          </cell>
          <cell r="E494">
            <v>0.15</v>
          </cell>
          <cell r="F494">
            <v>0.15</v>
          </cell>
          <cell r="G494">
            <v>0</v>
          </cell>
          <cell r="M494">
            <v>0.15</v>
          </cell>
          <cell r="N494">
            <v>0.15</v>
          </cell>
          <cell r="U494">
            <v>0</v>
          </cell>
          <cell r="AD494">
            <v>0</v>
          </cell>
          <cell r="BG494">
            <v>0</v>
          </cell>
          <cell r="BK494" t="str">
            <v>2020-2030</v>
          </cell>
          <cell r="BL494" t="str">
            <v>TT Đắk Rve</v>
          </cell>
          <cell r="BN494" t="str">
            <v>PNK</v>
          </cell>
          <cell r="BP494" t="str">
            <v>Văn bản số 354/UBND- NMT ngày 06/6/2017 của UBND huyện Kon Rẫy về việc xác nhận vị trí địa điểm để  xây dựng công trình.</v>
          </cell>
          <cell r="BU494" t="str">
            <v>RPH</v>
          </cell>
          <cell r="BV494">
            <v>2025</v>
          </cell>
          <cell r="BZ494">
            <v>1</v>
          </cell>
        </row>
        <row r="495">
          <cell r="B495" t="str">
            <v>Trạm quản lý bảo vệ rừng Măng Đen (Trạm số 2)</v>
          </cell>
          <cell r="C495">
            <v>0.15</v>
          </cell>
          <cell r="E495">
            <v>0.15</v>
          </cell>
          <cell r="F495">
            <v>0.15</v>
          </cell>
          <cell r="G495">
            <v>0</v>
          </cell>
          <cell r="M495">
            <v>0.15</v>
          </cell>
          <cell r="N495">
            <v>0.15</v>
          </cell>
          <cell r="U495">
            <v>0</v>
          </cell>
          <cell r="AD495">
            <v>0</v>
          </cell>
          <cell r="BG495">
            <v>0</v>
          </cell>
          <cell r="BK495" t="str">
            <v>2020-2030</v>
          </cell>
          <cell r="BL495" t="str">
            <v>TT Đắk Rve</v>
          </cell>
          <cell r="BN495" t="str">
            <v>PNK</v>
          </cell>
          <cell r="BP495" t="str">
            <v>Văn bản số 349/UBND ngày 25/06/2013 của UBND huyện Kon Rẫy</v>
          </cell>
          <cell r="BU495" t="str">
            <v>RPH</v>
          </cell>
          <cell r="BV495">
            <v>2025</v>
          </cell>
          <cell r="BZ495">
            <v>1</v>
          </cell>
        </row>
        <row r="496">
          <cell r="B496" t="str">
            <v>Trạm quản lý bảo vệ rừng Đăk Kôi (Trạm số 2)</v>
          </cell>
          <cell r="C496">
            <v>0.08</v>
          </cell>
          <cell r="E496">
            <v>0.08</v>
          </cell>
          <cell r="F496">
            <v>0.08</v>
          </cell>
          <cell r="G496">
            <v>0</v>
          </cell>
          <cell r="M496">
            <v>0.08</v>
          </cell>
          <cell r="N496">
            <v>0.08</v>
          </cell>
          <cell r="U496">
            <v>0</v>
          </cell>
          <cell r="AD496">
            <v>0</v>
          </cell>
          <cell r="BG496">
            <v>0</v>
          </cell>
          <cell r="BK496" t="str">
            <v>2020-2030</v>
          </cell>
          <cell r="BL496" t="str">
            <v>Xã Đắk Kôi</v>
          </cell>
          <cell r="BN496" t="str">
            <v>PNK</v>
          </cell>
          <cell r="BP496" t="str">
            <v xml:space="preserve">Văn bản số 281/UBND ngày 03/05/2017 của UBND huyện Kon Rẫy </v>
          </cell>
          <cell r="BU496" t="str">
            <v>RPH</v>
          </cell>
          <cell r="BV496">
            <v>2025</v>
          </cell>
          <cell r="BZ496">
            <v>1</v>
          </cell>
        </row>
        <row r="497">
          <cell r="B497" t="str">
            <v>Trạm quản lý bảo vệ rừng Đăk Kôi (Trạm số 1)</v>
          </cell>
          <cell r="C497">
            <v>0.08</v>
          </cell>
          <cell r="E497">
            <v>0.08</v>
          </cell>
          <cell r="F497">
            <v>0.08</v>
          </cell>
          <cell r="G497">
            <v>0</v>
          </cell>
          <cell r="M497">
            <v>0.08</v>
          </cell>
          <cell r="N497">
            <v>0.08</v>
          </cell>
          <cell r="U497">
            <v>0</v>
          </cell>
          <cell r="AD497">
            <v>0</v>
          </cell>
          <cell r="BG497">
            <v>0</v>
          </cell>
          <cell r="BK497" t="str">
            <v>2020-2030</v>
          </cell>
          <cell r="BL497" t="str">
            <v>Xã Đắk Kôi</v>
          </cell>
          <cell r="BN497" t="str">
            <v>PNK</v>
          </cell>
          <cell r="BP497" t="str">
            <v>Văn bản số 403/CV-UBND ngày 16/11/2009 của UBND huyện Kon Rẫy về việc giới thiệu địa điểm xây dựng công trình</v>
          </cell>
          <cell r="BU497" t="str">
            <v>RPH</v>
          </cell>
          <cell r="BV497">
            <v>2025</v>
          </cell>
          <cell r="BZ497">
            <v>1</v>
          </cell>
        </row>
        <row r="498">
          <cell r="B498" t="str">
            <v>Công trình bổ sung mới thiếu CSPL</v>
          </cell>
          <cell r="C498">
            <v>0</v>
          </cell>
          <cell r="E498">
            <v>0</v>
          </cell>
          <cell r="F498">
            <v>0</v>
          </cell>
          <cell r="G498">
            <v>0</v>
          </cell>
          <cell r="M498">
            <v>0</v>
          </cell>
          <cell r="U498">
            <v>0</v>
          </cell>
          <cell r="AD498">
            <v>0</v>
          </cell>
          <cell r="BG498">
            <v>0</v>
          </cell>
        </row>
        <row r="499">
          <cell r="B499" t="str">
            <v>Xây mới Trạm QLBVR  thôn 3, xã Đăk Pne</v>
          </cell>
          <cell r="C499">
            <v>0.5</v>
          </cell>
          <cell r="E499">
            <v>0.5</v>
          </cell>
          <cell r="F499">
            <v>0</v>
          </cell>
          <cell r="G499">
            <v>0</v>
          </cell>
          <cell r="M499">
            <v>0</v>
          </cell>
          <cell r="U499">
            <v>0</v>
          </cell>
          <cell r="AD499">
            <v>0</v>
          </cell>
          <cell r="BG499">
            <v>0.5</v>
          </cell>
          <cell r="BI499">
            <v>0.5</v>
          </cell>
          <cell r="BK499" t="str">
            <v>2020-2030</v>
          </cell>
          <cell r="BL499" t="str">
            <v>Xã Đắk Pne</v>
          </cell>
          <cell r="BN499" t="str">
            <v>PNK</v>
          </cell>
          <cell r="BP499" t="str">
            <v>Biên bản làm việc với Công ty TNHH MTV Lâm nghiệp Kon Rẫy</v>
          </cell>
          <cell r="BU499" t="str">
            <v>DCS</v>
          </cell>
          <cell r="BZ499">
            <v>1</v>
          </cell>
        </row>
        <row r="500">
          <cell r="B500" t="str">
            <v>Xây mới Trạm QLBVR  xã Tân Lập</v>
          </cell>
          <cell r="C500">
            <v>0.5</v>
          </cell>
          <cell r="E500">
            <v>0.5</v>
          </cell>
          <cell r="F500">
            <v>0</v>
          </cell>
          <cell r="G500">
            <v>0</v>
          </cell>
          <cell r="M500">
            <v>0</v>
          </cell>
          <cell r="U500">
            <v>0</v>
          </cell>
          <cell r="AD500">
            <v>0</v>
          </cell>
          <cell r="BG500">
            <v>0.5</v>
          </cell>
          <cell r="BI500">
            <v>0.5</v>
          </cell>
          <cell r="BK500" t="str">
            <v>2020-2030</v>
          </cell>
          <cell r="BL500" t="str">
            <v>Xã Tân Lập</v>
          </cell>
          <cell r="BN500" t="str">
            <v>PNK</v>
          </cell>
          <cell r="BU500" t="str">
            <v>DCS</v>
          </cell>
          <cell r="BZ500">
            <v>1</v>
          </cell>
        </row>
        <row r="501">
          <cell r="B501" t="str">
            <v>Công  trình,  dự  án  chuyển  mục đích sử dụng đất</v>
          </cell>
          <cell r="C501">
            <v>7287.3983000000007</v>
          </cell>
          <cell r="D501">
            <v>1711.98</v>
          </cell>
          <cell r="E501">
            <v>5575.4183000000003</v>
          </cell>
          <cell r="F501">
            <v>5349.57</v>
          </cell>
          <cell r="G501">
            <v>3.41</v>
          </cell>
          <cell r="H501">
            <v>1.97</v>
          </cell>
          <cell r="I501">
            <v>1.44</v>
          </cell>
          <cell r="J501">
            <v>0</v>
          </cell>
          <cell r="K501">
            <v>4406.920000000001</v>
          </cell>
          <cell r="L501">
            <v>717.76</v>
          </cell>
          <cell r="M501">
            <v>220.42999999999998</v>
          </cell>
          <cell r="N501">
            <v>0</v>
          </cell>
          <cell r="O501">
            <v>0</v>
          </cell>
          <cell r="P501">
            <v>220.42999999999998</v>
          </cell>
          <cell r="Q501">
            <v>0</v>
          </cell>
          <cell r="R501">
            <v>1.05</v>
          </cell>
          <cell r="S501">
            <v>0</v>
          </cell>
          <cell r="T501">
            <v>0</v>
          </cell>
          <cell r="U501">
            <v>11.3683</v>
          </cell>
          <cell r="V501">
            <v>0</v>
          </cell>
          <cell r="W501">
            <v>0</v>
          </cell>
          <cell r="X501">
            <v>0</v>
          </cell>
          <cell r="Y501">
            <v>0</v>
          </cell>
          <cell r="Z501">
            <v>0</v>
          </cell>
          <cell r="AA501">
            <v>0</v>
          </cell>
          <cell r="AB501">
            <v>0</v>
          </cell>
          <cell r="AC501">
            <v>0</v>
          </cell>
          <cell r="AD501">
            <v>2.0099999999999998</v>
          </cell>
          <cell r="AE501">
            <v>1.56</v>
          </cell>
          <cell r="AF501">
            <v>0.45</v>
          </cell>
          <cell r="AG501">
            <v>0</v>
          </cell>
          <cell r="AH501">
            <v>0</v>
          </cell>
          <cell r="AI501">
            <v>0</v>
          </cell>
          <cell r="AJ501">
            <v>0</v>
          </cell>
          <cell r="AK501">
            <v>0</v>
          </cell>
          <cell r="AL501">
            <v>0</v>
          </cell>
          <cell r="AM501">
            <v>0</v>
          </cell>
          <cell r="AN501">
            <v>0</v>
          </cell>
          <cell r="AO501">
            <v>0</v>
          </cell>
          <cell r="AP501">
            <v>0</v>
          </cell>
          <cell r="AQ501">
            <v>0</v>
          </cell>
          <cell r="AR501">
            <v>0</v>
          </cell>
          <cell r="AS501">
            <v>0</v>
          </cell>
          <cell r="AT501">
            <v>0</v>
          </cell>
          <cell r="AU501">
            <v>0</v>
          </cell>
          <cell r="AV501">
            <v>0</v>
          </cell>
          <cell r="AW501">
            <v>0</v>
          </cell>
          <cell r="AX501">
            <v>0.8899999999999999</v>
          </cell>
          <cell r="AY501">
            <v>0</v>
          </cell>
          <cell r="AZ501">
            <v>1.0883</v>
          </cell>
          <cell r="BA501">
            <v>0</v>
          </cell>
          <cell r="BB501">
            <v>0</v>
          </cell>
          <cell r="BC501">
            <v>0</v>
          </cell>
          <cell r="BD501">
            <v>7.38</v>
          </cell>
          <cell r="BE501">
            <v>0</v>
          </cell>
          <cell r="BF501">
            <v>0</v>
          </cell>
          <cell r="BG501">
            <v>235.6</v>
          </cell>
          <cell r="BH501">
            <v>0</v>
          </cell>
          <cell r="BI501">
            <v>235.6</v>
          </cell>
          <cell r="BJ501">
            <v>0</v>
          </cell>
        </row>
        <row r="502">
          <cell r="B502" t="str">
            <v>Đất nông nghiệp</v>
          </cell>
          <cell r="C502">
            <v>6672.76</v>
          </cell>
          <cell r="D502">
            <v>1336.71</v>
          </cell>
          <cell r="E502">
            <v>5336.05</v>
          </cell>
          <cell r="F502">
            <v>5113.67</v>
          </cell>
          <cell r="G502">
            <v>1.44</v>
          </cell>
          <cell r="H502">
            <v>0</v>
          </cell>
          <cell r="I502">
            <v>1.44</v>
          </cell>
          <cell r="J502">
            <v>0</v>
          </cell>
          <cell r="K502">
            <v>4296.9100000000008</v>
          </cell>
          <cell r="L502">
            <v>599.32000000000005</v>
          </cell>
          <cell r="M502">
            <v>214.95</v>
          </cell>
          <cell r="N502">
            <v>0</v>
          </cell>
          <cell r="O502">
            <v>0</v>
          </cell>
          <cell r="P502">
            <v>214.95</v>
          </cell>
          <cell r="Q502">
            <v>0</v>
          </cell>
          <cell r="R502">
            <v>1.05</v>
          </cell>
          <cell r="S502">
            <v>0</v>
          </cell>
          <cell r="T502">
            <v>0</v>
          </cell>
          <cell r="U502">
            <v>6</v>
          </cell>
          <cell r="V502">
            <v>0</v>
          </cell>
          <cell r="W502">
            <v>0</v>
          </cell>
          <cell r="X502">
            <v>0</v>
          </cell>
          <cell r="Y502">
            <v>0</v>
          </cell>
          <cell r="Z502">
            <v>0</v>
          </cell>
          <cell r="AA502">
            <v>0</v>
          </cell>
          <cell r="AB502">
            <v>0</v>
          </cell>
          <cell r="AC502">
            <v>0</v>
          </cell>
          <cell r="AD502">
            <v>1</v>
          </cell>
          <cell r="AE502">
            <v>1</v>
          </cell>
          <cell r="AF502">
            <v>0</v>
          </cell>
          <cell r="AG502">
            <v>0</v>
          </cell>
          <cell r="AH502">
            <v>0</v>
          </cell>
          <cell r="AI502">
            <v>0</v>
          </cell>
          <cell r="AJ502">
            <v>0</v>
          </cell>
          <cell r="AK502">
            <v>0</v>
          </cell>
          <cell r="AL502">
            <v>0</v>
          </cell>
          <cell r="AM502">
            <v>0</v>
          </cell>
          <cell r="AN502">
            <v>0</v>
          </cell>
          <cell r="AO502">
            <v>0</v>
          </cell>
          <cell r="AP502">
            <v>0</v>
          </cell>
          <cell r="AQ502">
            <v>0</v>
          </cell>
          <cell r="AR502">
            <v>0</v>
          </cell>
          <cell r="AS502">
            <v>0</v>
          </cell>
          <cell r="AT502">
            <v>0</v>
          </cell>
          <cell r="AU502">
            <v>0</v>
          </cell>
          <cell r="AV502">
            <v>0</v>
          </cell>
          <cell r="AW502">
            <v>0</v>
          </cell>
          <cell r="AX502">
            <v>0</v>
          </cell>
          <cell r="AY502">
            <v>0</v>
          </cell>
          <cell r="AZ502">
            <v>0</v>
          </cell>
          <cell r="BA502">
            <v>0</v>
          </cell>
          <cell r="BB502">
            <v>0</v>
          </cell>
          <cell r="BC502">
            <v>0</v>
          </cell>
          <cell r="BD502">
            <v>5</v>
          </cell>
          <cell r="BE502">
            <v>0</v>
          </cell>
          <cell r="BF502">
            <v>0</v>
          </cell>
          <cell r="BG502">
            <v>216.38</v>
          </cell>
          <cell r="BH502">
            <v>0</v>
          </cell>
          <cell r="BI502">
            <v>216.38</v>
          </cell>
          <cell r="BJ502">
            <v>0</v>
          </cell>
        </row>
        <row r="503">
          <cell r="B503" t="str">
            <v>Đất trồng lúa</v>
          </cell>
          <cell r="C503">
            <v>0</v>
          </cell>
          <cell r="E503">
            <v>0</v>
          </cell>
          <cell r="F503">
            <v>0</v>
          </cell>
          <cell r="G503">
            <v>0</v>
          </cell>
          <cell r="M503">
            <v>0</v>
          </cell>
          <cell r="U503">
            <v>0</v>
          </cell>
          <cell r="AD503">
            <v>0</v>
          </cell>
          <cell r="BG503">
            <v>0</v>
          </cell>
        </row>
        <row r="504">
          <cell r="B504" t="str">
            <v xml:space="preserve">Đất trồng cây hàng năm </v>
          </cell>
          <cell r="C504">
            <v>40</v>
          </cell>
          <cell r="D504">
            <v>0</v>
          </cell>
          <cell r="E504">
            <v>40</v>
          </cell>
          <cell r="F504">
            <v>40</v>
          </cell>
          <cell r="G504">
            <v>0</v>
          </cell>
          <cell r="H504">
            <v>0</v>
          </cell>
          <cell r="I504">
            <v>0</v>
          </cell>
          <cell r="J504">
            <v>0</v>
          </cell>
          <cell r="K504">
            <v>30</v>
          </cell>
          <cell r="L504">
            <v>10</v>
          </cell>
          <cell r="M504">
            <v>0</v>
          </cell>
          <cell r="N504">
            <v>0</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v>0</v>
          </cell>
          <cell r="AO504">
            <v>0</v>
          </cell>
          <cell r="AP504">
            <v>0</v>
          </cell>
          <cell r="AQ504">
            <v>0</v>
          </cell>
          <cell r="AR504">
            <v>0</v>
          </cell>
          <cell r="AS504">
            <v>0</v>
          </cell>
          <cell r="AT504">
            <v>0</v>
          </cell>
          <cell r="AU504">
            <v>0</v>
          </cell>
          <cell r="AV504">
            <v>0</v>
          </cell>
          <cell r="AW504">
            <v>0</v>
          </cell>
          <cell r="AX504">
            <v>0</v>
          </cell>
          <cell r="AY504">
            <v>0</v>
          </cell>
          <cell r="AZ504">
            <v>0</v>
          </cell>
          <cell r="BA504">
            <v>0</v>
          </cell>
          <cell r="BB504">
            <v>0</v>
          </cell>
          <cell r="BC504">
            <v>0</v>
          </cell>
          <cell r="BD504">
            <v>0</v>
          </cell>
          <cell r="BE504">
            <v>0</v>
          </cell>
          <cell r="BF504">
            <v>0</v>
          </cell>
          <cell r="BG504">
            <v>0</v>
          </cell>
          <cell r="BH504">
            <v>0</v>
          </cell>
          <cell r="BI504">
            <v>0</v>
          </cell>
          <cell r="BJ504">
            <v>0</v>
          </cell>
        </row>
        <row r="505">
          <cell r="B505" t="str">
            <v>Công trình điều chỉnh chuyển tiếp</v>
          </cell>
          <cell r="C505">
            <v>0</v>
          </cell>
          <cell r="E505">
            <v>0</v>
          </cell>
          <cell r="F505">
            <v>0</v>
          </cell>
          <cell r="G505">
            <v>0</v>
          </cell>
          <cell r="M505">
            <v>0</v>
          </cell>
          <cell r="U505">
            <v>0</v>
          </cell>
          <cell r="AD505">
            <v>0</v>
          </cell>
          <cell r="BG505">
            <v>0</v>
          </cell>
        </row>
        <row r="506">
          <cell r="B506" t="str">
            <v xml:space="preserve">Dự án sản xuất nông nghiệp chất lượng cao </v>
          </cell>
          <cell r="C506">
            <v>40</v>
          </cell>
          <cell r="E506">
            <v>40</v>
          </cell>
          <cell r="F506">
            <v>40</v>
          </cell>
          <cell r="G506">
            <v>0</v>
          </cell>
          <cell r="K506">
            <v>30</v>
          </cell>
          <cell r="L506">
            <v>10</v>
          </cell>
          <cell r="M506">
            <v>0</v>
          </cell>
          <cell r="U506">
            <v>0</v>
          </cell>
          <cell r="AD506">
            <v>0</v>
          </cell>
          <cell r="BG506">
            <v>0</v>
          </cell>
          <cell r="BK506" t="str">
            <v>2020-2030</v>
          </cell>
          <cell r="BL506" t="str">
            <v>Xã Đắk Tơ Lung</v>
          </cell>
          <cell r="BN506" t="str">
            <v>HNK; CLN</v>
          </cell>
          <cell r="BP506" t="str">
            <v>Quyết định số 135/QĐ-UBND ngày 22/3/2022 của UBND tỉnh phê duyệt quy hoạch sử dụng đất thời kỳ 2021-2030 huyện Kon Rẫy</v>
          </cell>
          <cell r="BU506" t="str">
            <v>HNK, CLN</v>
          </cell>
          <cell r="BZ506">
            <v>1</v>
          </cell>
        </row>
        <row r="507">
          <cell r="B507" t="str">
            <v>Công trình bổ sung mới có CSPL</v>
          </cell>
          <cell r="C507">
            <v>0</v>
          </cell>
          <cell r="E507">
            <v>0</v>
          </cell>
          <cell r="F507">
            <v>0</v>
          </cell>
          <cell r="G507">
            <v>0</v>
          </cell>
          <cell r="M507">
            <v>0</v>
          </cell>
          <cell r="U507">
            <v>0</v>
          </cell>
          <cell r="AD507">
            <v>0</v>
          </cell>
          <cell r="BG507">
            <v>0</v>
          </cell>
        </row>
        <row r="508">
          <cell r="B508" t="str">
            <v>Công trình bổ sung mới thiếu CSPL</v>
          </cell>
          <cell r="C508">
            <v>0</v>
          </cell>
          <cell r="E508">
            <v>0</v>
          </cell>
          <cell r="F508">
            <v>0</v>
          </cell>
          <cell r="G508">
            <v>0</v>
          </cell>
          <cell r="M508">
            <v>0</v>
          </cell>
          <cell r="U508">
            <v>0</v>
          </cell>
          <cell r="AD508">
            <v>0</v>
          </cell>
          <cell r="BG508">
            <v>0</v>
          </cell>
        </row>
        <row r="509">
          <cell r="B509" t="str">
            <v>Chuyển mục đích sử dụng đất từ đất trồng lúa sang đất nông nghiệp tại cánh đồng Đăk Tơ Tiêng thôn 10, (TBĐ số 29,36)</v>
          </cell>
          <cell r="C509">
            <v>40</v>
          </cell>
          <cell r="D509">
            <v>40</v>
          </cell>
          <cell r="E509">
            <v>0</v>
          </cell>
          <cell r="F509">
            <v>0</v>
          </cell>
          <cell r="G509">
            <v>0</v>
          </cell>
          <cell r="M509">
            <v>0</v>
          </cell>
          <cell r="U509">
            <v>0</v>
          </cell>
          <cell r="AD509">
            <v>0</v>
          </cell>
          <cell r="BG509">
            <v>0</v>
          </cell>
          <cell r="BK509" t="str">
            <v>2020-2030</v>
          </cell>
          <cell r="BL509" t="str">
            <v>Xã Đắk Ruồng</v>
          </cell>
          <cell r="BN509" t="str">
            <v>HNK</v>
          </cell>
          <cell r="BP509" t="str">
            <v>Biên bản làm việc với UBND xã</v>
          </cell>
          <cell r="BU509" t="str">
            <v>LUA</v>
          </cell>
          <cell r="BZ509">
            <v>1</v>
          </cell>
        </row>
        <row r="510">
          <cell r="B510" t="str">
            <v>Đất trồng cây lâu năm</v>
          </cell>
          <cell r="C510">
            <v>481.34000000000003</v>
          </cell>
          <cell r="D510">
            <v>12.75</v>
          </cell>
          <cell r="E510">
            <v>468.59000000000003</v>
          </cell>
          <cell r="F510">
            <v>462.17</v>
          </cell>
          <cell r="G510">
            <v>1.44</v>
          </cell>
          <cell r="H510">
            <v>0</v>
          </cell>
          <cell r="I510">
            <v>1.44</v>
          </cell>
          <cell r="J510">
            <v>0</v>
          </cell>
          <cell r="K510">
            <v>387.09000000000003</v>
          </cell>
          <cell r="L510">
            <v>72.59</v>
          </cell>
          <cell r="M510">
            <v>0</v>
          </cell>
          <cell r="N510">
            <v>0</v>
          </cell>
          <cell r="O510">
            <v>0</v>
          </cell>
          <cell r="P510">
            <v>0</v>
          </cell>
          <cell r="Q510">
            <v>0</v>
          </cell>
          <cell r="R510">
            <v>1.05</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P510">
            <v>0</v>
          </cell>
          <cell r="AQ510">
            <v>0</v>
          </cell>
          <cell r="AR510">
            <v>0</v>
          </cell>
          <cell r="AS510">
            <v>0</v>
          </cell>
          <cell r="AT510">
            <v>0</v>
          </cell>
          <cell r="AU510">
            <v>0</v>
          </cell>
          <cell r="AV510">
            <v>0</v>
          </cell>
          <cell r="AW510">
            <v>0</v>
          </cell>
          <cell r="AX510">
            <v>0</v>
          </cell>
          <cell r="AY510">
            <v>0</v>
          </cell>
          <cell r="AZ510">
            <v>0</v>
          </cell>
          <cell r="BA510">
            <v>0</v>
          </cell>
          <cell r="BB510">
            <v>0</v>
          </cell>
          <cell r="BC510">
            <v>0</v>
          </cell>
          <cell r="BD510">
            <v>0</v>
          </cell>
          <cell r="BE510">
            <v>0</v>
          </cell>
          <cell r="BF510">
            <v>0</v>
          </cell>
          <cell r="BG510">
            <v>6.42</v>
          </cell>
          <cell r="BH510">
            <v>0</v>
          </cell>
          <cell r="BI510">
            <v>6.42</v>
          </cell>
          <cell r="BJ510">
            <v>0</v>
          </cell>
        </row>
        <row r="511">
          <cell r="B511" t="str">
            <v>Công trình điều chỉnh chuyển tiếp</v>
          </cell>
          <cell r="C511">
            <v>0</v>
          </cell>
          <cell r="E511">
            <v>0</v>
          </cell>
          <cell r="F511">
            <v>0</v>
          </cell>
          <cell r="G511">
            <v>0</v>
          </cell>
          <cell r="M511">
            <v>0</v>
          </cell>
          <cell r="U511">
            <v>0</v>
          </cell>
          <cell r="AD511">
            <v>0</v>
          </cell>
          <cell r="BG511">
            <v>0</v>
          </cell>
        </row>
        <row r="512">
          <cell r="B512" t="str">
            <v>Dự án Trồng cây ăn quả công nghệ cao tại huyện Kon Rẫy, tỉnh Kon Tum của công ty TNHH nông nghiệp sạch Tây Nguyên</v>
          </cell>
          <cell r="C512">
            <v>460.25000000000006</v>
          </cell>
          <cell r="E512">
            <v>460.25000000000006</v>
          </cell>
          <cell r="F512">
            <v>453.83000000000004</v>
          </cell>
          <cell r="G512">
            <v>1.44</v>
          </cell>
          <cell r="I512">
            <v>1.44</v>
          </cell>
          <cell r="K512">
            <v>379.8</v>
          </cell>
          <cell r="L512">
            <v>72.59</v>
          </cell>
          <cell r="M512">
            <v>0</v>
          </cell>
          <cell r="U512">
            <v>0</v>
          </cell>
          <cell r="AD512">
            <v>0</v>
          </cell>
          <cell r="BG512">
            <v>6.42</v>
          </cell>
          <cell r="BI512">
            <v>6.42</v>
          </cell>
          <cell r="BK512" t="str">
            <v>2020-2030</v>
          </cell>
          <cell r="BL512" t="str">
            <v>Xã Đắk Tơ Lung</v>
          </cell>
          <cell r="BN512" t="str">
            <v>CLN</v>
          </cell>
          <cell r="BP512" t="str">
            <v xml:space="preserve"> Quyết định số 327/QĐ -UBND ngày 20/06/2023 của UBND tỉnh Kon Tum chấp thuận điều chỉnh chủ trương đầu tư đồng thời chấp thuận nhà đầu tư</v>
          </cell>
          <cell r="BU512" t="str">
            <v>LUA, HNK, CLN, DCS</v>
          </cell>
          <cell r="BV512" t="str">
            <v>2022,2023,2024</v>
          </cell>
          <cell r="BZ512">
            <v>1</v>
          </cell>
        </row>
        <row r="513">
          <cell r="C513">
            <v>12.75</v>
          </cell>
          <cell r="D513">
            <v>12.75</v>
          </cell>
          <cell r="E513">
            <v>0</v>
          </cell>
          <cell r="F513">
            <v>0</v>
          </cell>
          <cell r="G513">
            <v>0</v>
          </cell>
          <cell r="M513">
            <v>0</v>
          </cell>
          <cell r="U513">
            <v>0</v>
          </cell>
          <cell r="AD513">
            <v>0</v>
          </cell>
          <cell r="BG513">
            <v>0</v>
          </cell>
          <cell r="BK513" t="str">
            <v>2020-2030</v>
          </cell>
          <cell r="BL513" t="str">
            <v>Xã Đắk Tơ Lung</v>
          </cell>
          <cell r="BN513" t="str">
            <v>DGT</v>
          </cell>
          <cell r="BU513" t="str">
            <v>HNK;CLN</v>
          </cell>
          <cell r="BV513" t="str">
            <v>2022,2023,2024</v>
          </cell>
          <cell r="BZ513">
            <v>1</v>
          </cell>
        </row>
        <row r="514">
          <cell r="C514">
            <v>8.34</v>
          </cell>
          <cell r="E514">
            <v>8.34</v>
          </cell>
          <cell r="F514">
            <v>8.34</v>
          </cell>
          <cell r="G514">
            <v>0</v>
          </cell>
          <cell r="K514">
            <v>7.29</v>
          </cell>
          <cell r="M514">
            <v>0</v>
          </cell>
          <cell r="R514">
            <v>1.05</v>
          </cell>
          <cell r="U514">
            <v>0</v>
          </cell>
          <cell r="AD514">
            <v>0</v>
          </cell>
          <cell r="BG514">
            <v>0</v>
          </cell>
          <cell r="BK514" t="str">
            <v>2020-2030</v>
          </cell>
          <cell r="BL514" t="str">
            <v>Xã Đắk Tơ Lung</v>
          </cell>
          <cell r="BN514" t="str">
            <v>NKH</v>
          </cell>
          <cell r="BU514" t="str">
            <v>HNK</v>
          </cell>
          <cell r="BV514" t="str">
            <v>2022,2023,2024</v>
          </cell>
          <cell r="BZ514">
            <v>1</v>
          </cell>
        </row>
        <row r="515">
          <cell r="B515" t="str">
            <v>Công trình bổ sung mới có CSPL</v>
          </cell>
          <cell r="C515">
            <v>0</v>
          </cell>
          <cell r="E515">
            <v>0</v>
          </cell>
          <cell r="F515">
            <v>0</v>
          </cell>
          <cell r="G515">
            <v>0</v>
          </cell>
          <cell r="M515">
            <v>0</v>
          </cell>
          <cell r="U515">
            <v>0</v>
          </cell>
          <cell r="AD515">
            <v>0</v>
          </cell>
          <cell r="BG515">
            <v>0</v>
          </cell>
        </row>
        <row r="516">
          <cell r="B516" t="str">
            <v>Công trình bổ sung mới thiếu CSPL</v>
          </cell>
          <cell r="C516">
            <v>0</v>
          </cell>
          <cell r="E516">
            <v>0</v>
          </cell>
          <cell r="F516">
            <v>0</v>
          </cell>
          <cell r="G516">
            <v>0</v>
          </cell>
          <cell r="M516">
            <v>0</v>
          </cell>
          <cell r="U516">
            <v>0</v>
          </cell>
          <cell r="AD516">
            <v>0</v>
          </cell>
          <cell r="BG516">
            <v>0</v>
          </cell>
        </row>
        <row r="517">
          <cell r="B517" t="str">
            <v>Đất nuôi trồng thủy sản</v>
          </cell>
          <cell r="C517">
            <v>12.38</v>
          </cell>
          <cell r="D517">
            <v>12.38</v>
          </cell>
          <cell r="E517">
            <v>0</v>
          </cell>
          <cell r="F517">
            <v>0</v>
          </cell>
          <cell r="G517">
            <v>0</v>
          </cell>
          <cell r="H517">
            <v>0</v>
          </cell>
          <cell r="I517">
            <v>0</v>
          </cell>
          <cell r="J517">
            <v>0</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P517">
            <v>0</v>
          </cell>
          <cell r="AQ517">
            <v>0</v>
          </cell>
          <cell r="AR517">
            <v>0</v>
          </cell>
          <cell r="AS517">
            <v>0</v>
          </cell>
          <cell r="AT517">
            <v>0</v>
          </cell>
          <cell r="AU517">
            <v>0</v>
          </cell>
          <cell r="AV517">
            <v>0</v>
          </cell>
          <cell r="AW517">
            <v>0</v>
          </cell>
          <cell r="AX517">
            <v>0</v>
          </cell>
          <cell r="AY517">
            <v>0</v>
          </cell>
          <cell r="AZ517">
            <v>0</v>
          </cell>
          <cell r="BA517">
            <v>0</v>
          </cell>
          <cell r="BB517">
            <v>0</v>
          </cell>
          <cell r="BC517">
            <v>0</v>
          </cell>
          <cell r="BD517">
            <v>0</v>
          </cell>
          <cell r="BE517">
            <v>0</v>
          </cell>
          <cell r="BF517">
            <v>0</v>
          </cell>
          <cell r="BG517">
            <v>0</v>
          </cell>
          <cell r="BH517">
            <v>0</v>
          </cell>
          <cell r="BI517">
            <v>0</v>
          </cell>
          <cell r="BJ517">
            <v>0</v>
          </cell>
        </row>
        <row r="518">
          <cell r="B518" t="str">
            <v>Công trình điều chỉnh chuyển tiếp</v>
          </cell>
          <cell r="C518">
            <v>0</v>
          </cell>
          <cell r="E518">
            <v>0</v>
          </cell>
          <cell r="F518">
            <v>0</v>
          </cell>
          <cell r="G518">
            <v>0</v>
          </cell>
          <cell r="M518">
            <v>0</v>
          </cell>
          <cell r="U518">
            <v>0</v>
          </cell>
          <cell r="AD518">
            <v>0</v>
          </cell>
          <cell r="BG518">
            <v>0</v>
          </cell>
        </row>
        <row r="521">
          <cell r="B521" t="str">
            <v>Quy hoạch nuôi trồng thủy sản</v>
          </cell>
          <cell r="C521">
            <v>12.38</v>
          </cell>
          <cell r="D521">
            <v>12.38</v>
          </cell>
          <cell r="E521">
            <v>0</v>
          </cell>
          <cell r="F521">
            <v>0</v>
          </cell>
          <cell r="G521">
            <v>0</v>
          </cell>
          <cell r="M521">
            <v>0</v>
          </cell>
          <cell r="U521">
            <v>0</v>
          </cell>
          <cell r="AD521">
            <v>0</v>
          </cell>
          <cell r="BG521">
            <v>0</v>
          </cell>
          <cell r="BK521" t="str">
            <v>2020-2030</v>
          </cell>
          <cell r="BL521" t="str">
            <v>Xã Đắk Tờ re</v>
          </cell>
          <cell r="BN521" t="str">
            <v>NTS</v>
          </cell>
          <cell r="BP521" t="str">
            <v>Quyết định số 135/QĐ-UBND ngày 22/3/2022 của UBND tỉnh phê duyệt quy hoạch sử dụng đất thời kỳ 2021-2030 huyện Kon Rẫy</v>
          </cell>
          <cell r="BU521" t="str">
            <v>HNK;CLN</v>
          </cell>
          <cell r="BZ521">
            <v>1</v>
          </cell>
        </row>
        <row r="522">
          <cell r="B522" t="str">
            <v>Đất lâm nghiệp</v>
          </cell>
          <cell r="C522">
            <v>6139.04</v>
          </cell>
          <cell r="D522">
            <v>1311.58</v>
          </cell>
          <cell r="E522">
            <v>4827.46</v>
          </cell>
          <cell r="F522">
            <v>4611.5</v>
          </cell>
          <cell r="G522">
            <v>0</v>
          </cell>
          <cell r="H522">
            <v>0</v>
          </cell>
          <cell r="I522">
            <v>0</v>
          </cell>
          <cell r="J522">
            <v>0</v>
          </cell>
          <cell r="K522">
            <v>3879.8200000000006</v>
          </cell>
          <cell r="L522">
            <v>516.73</v>
          </cell>
          <cell r="M522">
            <v>214.95</v>
          </cell>
          <cell r="N522">
            <v>0</v>
          </cell>
          <cell r="O522">
            <v>0</v>
          </cell>
          <cell r="P522">
            <v>214.95</v>
          </cell>
          <cell r="Q522">
            <v>0</v>
          </cell>
          <cell r="R522">
            <v>0</v>
          </cell>
          <cell r="S522">
            <v>0</v>
          </cell>
          <cell r="T522">
            <v>0</v>
          </cell>
          <cell r="U522">
            <v>6</v>
          </cell>
          <cell r="V522">
            <v>0</v>
          </cell>
          <cell r="W522">
            <v>0</v>
          </cell>
          <cell r="X522">
            <v>0</v>
          </cell>
          <cell r="Y522">
            <v>0</v>
          </cell>
          <cell r="Z522">
            <v>0</v>
          </cell>
          <cell r="AA522">
            <v>0</v>
          </cell>
          <cell r="AB522">
            <v>0</v>
          </cell>
          <cell r="AC522">
            <v>0</v>
          </cell>
          <cell r="AD522">
            <v>1</v>
          </cell>
          <cell r="AE522">
            <v>1</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0</v>
          </cell>
          <cell r="AX522">
            <v>0</v>
          </cell>
          <cell r="AY522">
            <v>0</v>
          </cell>
          <cell r="AZ522">
            <v>0</v>
          </cell>
          <cell r="BA522">
            <v>0</v>
          </cell>
          <cell r="BB522">
            <v>0</v>
          </cell>
          <cell r="BC522">
            <v>0</v>
          </cell>
          <cell r="BD522">
            <v>5</v>
          </cell>
          <cell r="BE522">
            <v>0</v>
          </cell>
          <cell r="BF522">
            <v>0</v>
          </cell>
          <cell r="BG522">
            <v>209.96</v>
          </cell>
          <cell r="BH522">
            <v>0</v>
          </cell>
          <cell r="BI522">
            <v>209.96</v>
          </cell>
          <cell r="BJ522">
            <v>0</v>
          </cell>
        </row>
        <row r="523">
          <cell r="B523" t="str">
            <v>Công trình điều chỉnh chuyển tiếp</v>
          </cell>
          <cell r="C523">
            <v>0</v>
          </cell>
          <cell r="E523">
            <v>0</v>
          </cell>
          <cell r="F523">
            <v>0</v>
          </cell>
          <cell r="G523">
            <v>0</v>
          </cell>
          <cell r="M523">
            <v>0</v>
          </cell>
          <cell r="U523">
            <v>0</v>
          </cell>
          <cell r="AD523">
            <v>0</v>
          </cell>
          <cell r="BG523">
            <v>0</v>
          </cell>
        </row>
        <row r="524">
          <cell r="B524" t="str">
            <v>Phát triển rừng Theo nghị quyết Đại hội Đảng Bộ huyện Nhiệm kỳ 2021-2025</v>
          </cell>
          <cell r="C524">
            <v>210</v>
          </cell>
          <cell r="E524">
            <v>210</v>
          </cell>
          <cell r="F524">
            <v>205</v>
          </cell>
          <cell r="G524">
            <v>0</v>
          </cell>
          <cell r="K524">
            <v>205</v>
          </cell>
          <cell r="M524">
            <v>0</v>
          </cell>
          <cell r="U524">
            <v>0</v>
          </cell>
          <cell r="AD524">
            <v>0</v>
          </cell>
          <cell r="BG524">
            <v>5</v>
          </cell>
          <cell r="BI524">
            <v>5</v>
          </cell>
          <cell r="BK524" t="str">
            <v>2020-2030</v>
          </cell>
          <cell r="BL524" t="str">
            <v>TT Đắk Rve</v>
          </cell>
          <cell r="BN524" t="str">
            <v>RSX</v>
          </cell>
          <cell r="BP524" t="str">
            <v>Quyết định số 135/QĐ-UBND ngày 22/3/2022 của UBND tỉnh phê duyệt quy hoạch sử dụng đất thời kỳ 2021-2030 huyện Kon Rẫy</v>
          </cell>
          <cell r="BU524" t="str">
            <v>HNK, DCS</v>
          </cell>
          <cell r="BZ524">
            <v>1</v>
          </cell>
        </row>
        <row r="525">
          <cell r="B525" t="str">
            <v>Dự án  trồng rừng nguyên liệu và cây ăn trái theo chuỗi giá trị gia tăng</v>
          </cell>
          <cell r="C525">
            <v>25</v>
          </cell>
          <cell r="E525">
            <v>25</v>
          </cell>
          <cell r="F525">
            <v>25</v>
          </cell>
          <cell r="G525">
            <v>0</v>
          </cell>
          <cell r="L525">
            <v>20</v>
          </cell>
          <cell r="M525">
            <v>5</v>
          </cell>
          <cell r="P525">
            <v>5</v>
          </cell>
          <cell r="U525">
            <v>0</v>
          </cell>
          <cell r="AD525">
            <v>0</v>
          </cell>
          <cell r="BG525">
            <v>0</v>
          </cell>
          <cell r="BK525" t="str">
            <v>2020-2030</v>
          </cell>
          <cell r="BL525" t="str">
            <v>TT Đắk Rve</v>
          </cell>
          <cell r="BN525" t="str">
            <v>RSX</v>
          </cell>
          <cell r="BU525" t="str">
            <v>CLN, RSX</v>
          </cell>
          <cell r="BZ525">
            <v>1</v>
          </cell>
        </row>
        <row r="526">
          <cell r="B526" t="str">
            <v>Kế hoạch phát triển Lâm nghiệp theo hướng bền vững trên địa bàn huyện Kon Rẫy. (Số:24/KH-UBND)</v>
          </cell>
          <cell r="C526">
            <v>340</v>
          </cell>
          <cell r="E526">
            <v>340</v>
          </cell>
          <cell r="F526">
            <v>340</v>
          </cell>
          <cell r="G526">
            <v>0</v>
          </cell>
          <cell r="K526">
            <v>320</v>
          </cell>
          <cell r="L526">
            <v>20</v>
          </cell>
          <cell r="M526">
            <v>0</v>
          </cell>
          <cell r="U526">
            <v>0</v>
          </cell>
          <cell r="AD526">
            <v>0</v>
          </cell>
          <cell r="BG526">
            <v>0</v>
          </cell>
          <cell r="BK526" t="str">
            <v>2020-2030</v>
          </cell>
          <cell r="BL526" t="str">
            <v>TT Đắk Rve</v>
          </cell>
          <cell r="BN526" t="str">
            <v>RSX</v>
          </cell>
          <cell r="BU526" t="str">
            <v>HNK, CLN</v>
          </cell>
          <cell r="BZ526">
            <v>1</v>
          </cell>
        </row>
        <row r="527">
          <cell r="B527" t="str">
            <v>Đất rừng phòng hộ theo phương án quản lý rừng bền vững giai đoạn 2021-2030</v>
          </cell>
          <cell r="C527">
            <v>120.54</v>
          </cell>
          <cell r="E527">
            <v>120.54</v>
          </cell>
          <cell r="F527">
            <v>120.54</v>
          </cell>
          <cell r="G527">
            <v>0</v>
          </cell>
          <cell r="K527">
            <v>15</v>
          </cell>
          <cell r="L527">
            <v>45.59</v>
          </cell>
          <cell r="M527">
            <v>59.95</v>
          </cell>
          <cell r="P527">
            <v>59.95</v>
          </cell>
          <cell r="U527">
            <v>0</v>
          </cell>
          <cell r="AD527">
            <v>0</v>
          </cell>
          <cell r="BG527">
            <v>0</v>
          </cell>
          <cell r="BK527" t="str">
            <v>2020-2030</v>
          </cell>
          <cell r="BL527" t="str">
            <v>TT Đắk Rve</v>
          </cell>
          <cell r="BN527" t="str">
            <v>RPH</v>
          </cell>
          <cell r="BU527" t="str">
            <v>HNK, CLN, RSX</v>
          </cell>
          <cell r="BZ527">
            <v>1</v>
          </cell>
        </row>
        <row r="528">
          <cell r="B528" t="str">
            <v>Dự án trồng rừng nguyên liệu sản xuất gắn với chế biến</v>
          </cell>
          <cell r="C528">
            <v>73</v>
          </cell>
          <cell r="E528">
            <v>73</v>
          </cell>
          <cell r="F528">
            <v>70</v>
          </cell>
          <cell r="G528">
            <v>0</v>
          </cell>
          <cell r="L528">
            <v>70</v>
          </cell>
          <cell r="M528">
            <v>0</v>
          </cell>
          <cell r="U528">
            <v>0</v>
          </cell>
          <cell r="AD528">
            <v>0</v>
          </cell>
          <cell r="BG528">
            <v>3</v>
          </cell>
          <cell r="BI528">
            <v>3</v>
          </cell>
          <cell r="BK528" t="str">
            <v>2020-2030</v>
          </cell>
          <cell r="BL528" t="str">
            <v>Xã Đắk Kôi</v>
          </cell>
          <cell r="BN528" t="str">
            <v>RSX</v>
          </cell>
          <cell r="BU528" t="str">
            <v>CLN, DCS</v>
          </cell>
          <cell r="BZ528">
            <v>1</v>
          </cell>
        </row>
        <row r="529">
          <cell r="B529" t="str">
            <v>Kế hoạch phát triển Lâm nghiệp theo hướng bền vững trên địa bàn huyện Kon Rẫy. (Số:24/KH-UBND)</v>
          </cell>
          <cell r="C529">
            <v>101.96000000000001</v>
          </cell>
          <cell r="E529">
            <v>101.96000000000001</v>
          </cell>
          <cell r="F529">
            <v>87</v>
          </cell>
          <cell r="G529">
            <v>0</v>
          </cell>
          <cell r="K529">
            <v>87</v>
          </cell>
          <cell r="M529">
            <v>0</v>
          </cell>
          <cell r="U529">
            <v>0</v>
          </cell>
          <cell r="AD529">
            <v>0</v>
          </cell>
          <cell r="BG529">
            <v>14.96</v>
          </cell>
          <cell r="BI529">
            <v>14.96</v>
          </cell>
          <cell r="BK529" t="str">
            <v>2020-2030</v>
          </cell>
          <cell r="BL529" t="str">
            <v>Xã Đắk Kôi</v>
          </cell>
          <cell r="BN529" t="str">
            <v>RSX</v>
          </cell>
          <cell r="BU529" t="str">
            <v>HNK, DCS</v>
          </cell>
          <cell r="BZ529">
            <v>1</v>
          </cell>
        </row>
        <row r="530">
          <cell r="B530" t="str">
            <v xml:space="preserve">Đất rừng phòng hộ theo phương án quản lý rừng bền vững giai đoạn 2021-2030 </v>
          </cell>
          <cell r="C530">
            <v>1331.1399999999999</v>
          </cell>
          <cell r="E530">
            <v>1331.1399999999999</v>
          </cell>
          <cell r="F530">
            <v>1301.1399999999999</v>
          </cell>
          <cell r="G530">
            <v>0</v>
          </cell>
          <cell r="K530">
            <v>1070</v>
          </cell>
          <cell r="L530">
            <v>231.14</v>
          </cell>
          <cell r="M530">
            <v>0</v>
          </cell>
          <cell r="U530">
            <v>0</v>
          </cell>
          <cell r="AD530">
            <v>0</v>
          </cell>
          <cell r="BG530">
            <v>30</v>
          </cell>
          <cell r="BI530">
            <v>30</v>
          </cell>
          <cell r="BK530" t="str">
            <v>2020-2030</v>
          </cell>
          <cell r="BL530" t="str">
            <v>Xã Đắk Kôi</v>
          </cell>
          <cell r="BN530" t="str">
            <v>RPH</v>
          </cell>
          <cell r="BU530" t="str">
            <v>HNK, CLN, DCS</v>
          </cell>
          <cell r="BZ530">
            <v>1</v>
          </cell>
        </row>
        <row r="531">
          <cell r="B531" t="str">
            <v>Dự án  trồng rừng nguyên liệu và cây ăn trái theo chuỗi giá trị gia tăng</v>
          </cell>
          <cell r="C531">
            <v>180</v>
          </cell>
          <cell r="E531">
            <v>180</v>
          </cell>
          <cell r="F531">
            <v>109</v>
          </cell>
          <cell r="G531">
            <v>0</v>
          </cell>
          <cell r="K531">
            <v>59</v>
          </cell>
          <cell r="M531">
            <v>50</v>
          </cell>
          <cell r="P531">
            <v>50</v>
          </cell>
          <cell r="U531">
            <v>6</v>
          </cell>
          <cell r="AD531">
            <v>1</v>
          </cell>
          <cell r="AE531">
            <v>1</v>
          </cell>
          <cell r="BD531">
            <v>5</v>
          </cell>
          <cell r="BG531">
            <v>65</v>
          </cell>
          <cell r="BI531">
            <v>65</v>
          </cell>
          <cell r="BK531" t="str">
            <v>2020-2030</v>
          </cell>
          <cell r="BL531" t="str">
            <v>Xã Đắk Pne</v>
          </cell>
          <cell r="BN531" t="str">
            <v>RSX</v>
          </cell>
          <cell r="BP531" t="str">
            <v>Quyết định số 135/QĐ-UBND ngày 22/3/2022 của UBND tỉnh phê duyệt quy hoạch sử dụng đất thời kỳ 2021-2030 huyện Kon Rẫy</v>
          </cell>
          <cell r="BU531" t="str">
            <v>HNK, RSX, SON, DCS</v>
          </cell>
          <cell r="BZ531">
            <v>1</v>
          </cell>
        </row>
        <row r="532">
          <cell r="B532" t="str">
            <v>Kế hoạch phát triển Lâm nghiệp theo hướng bền vững trên địa bàn huyện Kon Rẫy. (Số:24/KH-UBND)</v>
          </cell>
          <cell r="C532">
            <v>54.5</v>
          </cell>
          <cell r="E532">
            <v>54.5</v>
          </cell>
          <cell r="F532">
            <v>54.5</v>
          </cell>
          <cell r="G532">
            <v>0</v>
          </cell>
          <cell r="K532">
            <v>54.5</v>
          </cell>
          <cell r="M532">
            <v>0</v>
          </cell>
          <cell r="U532">
            <v>0</v>
          </cell>
          <cell r="AD532">
            <v>0</v>
          </cell>
          <cell r="BG532">
            <v>0</v>
          </cell>
          <cell r="BK532" t="str">
            <v>2020-2030</v>
          </cell>
          <cell r="BL532" t="str">
            <v>Xã Đắk Pne</v>
          </cell>
          <cell r="BN532" t="str">
            <v>RSX</v>
          </cell>
          <cell r="BP532" t="str">
            <v>Quyết định số 135/QĐ-UBND ngày 22/3/2022 của UBND tỉnh phê duyệt quy hoạch sử dụng đất thời kỳ 2021-2030 huyện Kon Rẫy</v>
          </cell>
          <cell r="BU532" t="str">
            <v>HNK</v>
          </cell>
          <cell r="BZ532">
            <v>1</v>
          </cell>
        </row>
        <row r="533">
          <cell r="B533" t="str">
            <v>Vùng trồng cây dược liệu</v>
          </cell>
          <cell r="C533">
            <v>42</v>
          </cell>
          <cell r="E533">
            <v>42</v>
          </cell>
          <cell r="F533">
            <v>42</v>
          </cell>
          <cell r="G533">
            <v>0</v>
          </cell>
          <cell r="K533">
            <v>42</v>
          </cell>
          <cell r="M533">
            <v>0</v>
          </cell>
          <cell r="U533">
            <v>0</v>
          </cell>
          <cell r="AD533">
            <v>0</v>
          </cell>
          <cell r="BG533">
            <v>0</v>
          </cell>
          <cell r="BK533" t="str">
            <v>2020-2030</v>
          </cell>
          <cell r="BL533" t="str">
            <v>Xã Đắk Tơ Lung</v>
          </cell>
          <cell r="BN533" t="str">
            <v>RSX</v>
          </cell>
          <cell r="BP533" t="str">
            <v>Quyết định số 135/QĐ-UBND ngày 22/3/2022 của UBND tỉnh phê duyệt quy hoạch sử dụng đất thời kỳ 2021-2030 huyện Kon Rẫy</v>
          </cell>
          <cell r="BU533" t="str">
            <v>HNK</v>
          </cell>
          <cell r="BZ533">
            <v>1</v>
          </cell>
        </row>
        <row r="534">
          <cell r="B534" t="str">
            <v>Dự án trồng cây dược liệu kết hợp du lịch sinh thái tại xã Đăk Tơ Lung, huyện Kon Rẫy</v>
          </cell>
          <cell r="C534">
            <v>400</v>
          </cell>
          <cell r="D534">
            <v>200</v>
          </cell>
          <cell r="E534">
            <v>200</v>
          </cell>
          <cell r="F534">
            <v>195</v>
          </cell>
          <cell r="G534">
            <v>0</v>
          </cell>
          <cell r="K534">
            <v>50</v>
          </cell>
          <cell r="L534">
            <v>45</v>
          </cell>
          <cell r="M534">
            <v>100</v>
          </cell>
          <cell r="P534">
            <v>100</v>
          </cell>
          <cell r="U534">
            <v>0</v>
          </cell>
          <cell r="AD534">
            <v>0</v>
          </cell>
          <cell r="BG534">
            <v>5</v>
          </cell>
          <cell r="BI534">
            <v>5</v>
          </cell>
          <cell r="BK534" t="str">
            <v>2020-2030</v>
          </cell>
          <cell r="BL534" t="str">
            <v>Xã Đắk Tơ Lung</v>
          </cell>
          <cell r="BN534" t="str">
            <v>RSX</v>
          </cell>
          <cell r="BU534" t="str">
            <v>HNK, CLN, RSX, DCS</v>
          </cell>
          <cell r="BZ534">
            <v>1</v>
          </cell>
        </row>
        <row r="535">
          <cell r="B535" t="str">
            <v>Kế hoạch phát triển Lâm nghiệp theo hướng bền vững trên địa bàn huyện Kon Rẫy. (Số:24/KH-UBND)</v>
          </cell>
          <cell r="C535">
            <v>620.79999999999995</v>
          </cell>
          <cell r="E535">
            <v>620.79999999999995</v>
          </cell>
          <cell r="F535">
            <v>590.79999999999995</v>
          </cell>
          <cell r="G535">
            <v>0</v>
          </cell>
          <cell r="K535">
            <v>590.79999999999995</v>
          </cell>
          <cell r="M535">
            <v>0</v>
          </cell>
          <cell r="U535">
            <v>0</v>
          </cell>
          <cell r="AD535">
            <v>0</v>
          </cell>
          <cell r="BG535">
            <v>30</v>
          </cell>
          <cell r="BI535">
            <v>30</v>
          </cell>
          <cell r="BK535" t="str">
            <v>2020-2030</v>
          </cell>
          <cell r="BL535" t="str">
            <v>Xã Đắk Tơ Lung</v>
          </cell>
          <cell r="BN535" t="str">
            <v>RSX</v>
          </cell>
          <cell r="BU535" t="str">
            <v>HNK, DCS</v>
          </cell>
          <cell r="BZ535">
            <v>1</v>
          </cell>
        </row>
        <row r="536">
          <cell r="B536" t="str">
            <v>Phát triển rừng Theo nghị quyết Đại hội Đảng Bộ huyện Nhiệm kỳ 2021-2025</v>
          </cell>
          <cell r="C536">
            <v>210</v>
          </cell>
          <cell r="E536">
            <v>210</v>
          </cell>
          <cell r="F536">
            <v>205</v>
          </cell>
          <cell r="G536">
            <v>0</v>
          </cell>
          <cell r="K536">
            <v>205</v>
          </cell>
          <cell r="M536">
            <v>0</v>
          </cell>
          <cell r="U536">
            <v>0</v>
          </cell>
          <cell r="AD536">
            <v>0</v>
          </cell>
          <cell r="BG536">
            <v>5</v>
          </cell>
          <cell r="BI536">
            <v>5</v>
          </cell>
          <cell r="BK536" t="str">
            <v>2020-2030</v>
          </cell>
          <cell r="BL536" t="str">
            <v>Xã Đắk Tờ re</v>
          </cell>
          <cell r="BN536" t="str">
            <v>RSX</v>
          </cell>
          <cell r="BP536" t="str">
            <v>Quyết định số 135/QĐ-UBND ngày 22/3/2022 của UBND tỉnh phê duyệt quy hoạch sử dụng đất thời kỳ 2021-2030 huyện Kon Rẫy</v>
          </cell>
          <cell r="BU536" t="str">
            <v>HNK, DCS</v>
          </cell>
          <cell r="BZ536">
            <v>1</v>
          </cell>
        </row>
        <row r="537">
          <cell r="B537" t="str">
            <v>Kế hoạch phát triển Lâm nghiệp theo hướng bền vững trên địa bàn huyện Kon Rẫy. (Số:24/KH-UBND)</v>
          </cell>
          <cell r="C537">
            <v>832.55</v>
          </cell>
          <cell r="E537">
            <v>832.55</v>
          </cell>
          <cell r="F537">
            <v>812.55</v>
          </cell>
          <cell r="G537">
            <v>0</v>
          </cell>
          <cell r="K537">
            <v>737.55</v>
          </cell>
          <cell r="L537">
            <v>75</v>
          </cell>
          <cell r="M537">
            <v>0</v>
          </cell>
          <cell r="U537">
            <v>0</v>
          </cell>
          <cell r="AD537">
            <v>0</v>
          </cell>
          <cell r="BG537">
            <v>20</v>
          </cell>
          <cell r="BI537">
            <v>20</v>
          </cell>
          <cell r="BK537" t="str">
            <v>2020-2030</v>
          </cell>
          <cell r="BL537" t="str">
            <v>Xã Đắk Tờ re</v>
          </cell>
          <cell r="BN537" t="str">
            <v>RSX</v>
          </cell>
          <cell r="BU537" t="str">
            <v>HNK, CLN, DCS</v>
          </cell>
          <cell r="BZ537">
            <v>1</v>
          </cell>
        </row>
        <row r="538">
          <cell r="B538" t="str">
            <v>Kế hoạch phát triển Lâm nghiệp theo hướng bền vững trên địa bàn huyện Kon Rẫy. (Số:24/KH-UBND)</v>
          </cell>
          <cell r="C538">
            <v>76</v>
          </cell>
          <cell r="E538">
            <v>76</v>
          </cell>
          <cell r="F538">
            <v>74</v>
          </cell>
          <cell r="G538">
            <v>0</v>
          </cell>
          <cell r="K538">
            <v>74</v>
          </cell>
          <cell r="M538">
            <v>0</v>
          </cell>
          <cell r="U538">
            <v>0</v>
          </cell>
          <cell r="AD538">
            <v>0</v>
          </cell>
          <cell r="BG538">
            <v>2</v>
          </cell>
          <cell r="BI538">
            <v>2</v>
          </cell>
          <cell r="BK538" t="str">
            <v>2020-2030</v>
          </cell>
          <cell r="BL538" t="str">
            <v>Xã Tân Lập</v>
          </cell>
          <cell r="BN538" t="str">
            <v>RSX</v>
          </cell>
          <cell r="BP538" t="str">
            <v>Quyết định số 135/QĐ-UBND ngày 22/3/2022 của UBND tỉnh phê duyệt quy hoạch sử dụng đất thời kỳ 2021-2030 huyện Kon Rẫy</v>
          </cell>
          <cell r="BU538" t="str">
            <v>HNK, DCS</v>
          </cell>
          <cell r="BZ538">
            <v>1</v>
          </cell>
        </row>
        <row r="539">
          <cell r="B539" t="str">
            <v>Kế hoạch phát triển Lâm nghiệp theo hướng bền vững trên địa bàn huyện Kon Rẫy. (Số:24/KH-UBND)</v>
          </cell>
          <cell r="C539">
            <v>409.97</v>
          </cell>
          <cell r="E539">
            <v>409.97</v>
          </cell>
          <cell r="F539">
            <v>379.97</v>
          </cell>
          <cell r="G539">
            <v>0</v>
          </cell>
          <cell r="K539">
            <v>369.97</v>
          </cell>
          <cell r="L539">
            <v>10</v>
          </cell>
          <cell r="M539">
            <v>0</v>
          </cell>
          <cell r="U539">
            <v>0</v>
          </cell>
          <cell r="AD539">
            <v>0</v>
          </cell>
          <cell r="BG539">
            <v>30</v>
          </cell>
          <cell r="BI539">
            <v>30</v>
          </cell>
          <cell r="BK539" t="str">
            <v>2020-2030</v>
          </cell>
          <cell r="BL539" t="str">
            <v>Xã Đắk Ruồng</v>
          </cell>
          <cell r="BN539" t="str">
            <v>RSX</v>
          </cell>
          <cell r="BP539" t="str">
            <v>Quyết định số 135/QĐ-UBND ngày 22/3/2022 của UBND tỉnh phê duyệt quy hoạch sử dụng đất thời kỳ 2021-2030 huyện Kon Rẫy</v>
          </cell>
          <cell r="BU539" t="str">
            <v>HNK, CLN</v>
          </cell>
          <cell r="BZ539">
            <v>1</v>
          </cell>
        </row>
        <row r="540">
          <cell r="B540" t="str">
            <v>Dự án trồng rừng nguyên liệu sản xuất gắn với chế biến</v>
          </cell>
          <cell r="C540">
            <v>1000</v>
          </cell>
          <cell r="D540">
            <v>1000</v>
          </cell>
          <cell r="E540">
            <v>0</v>
          </cell>
          <cell r="F540">
            <v>0</v>
          </cell>
          <cell r="G540">
            <v>0</v>
          </cell>
          <cell r="M540">
            <v>0</v>
          </cell>
          <cell r="U540">
            <v>0</v>
          </cell>
          <cell r="AD540">
            <v>0</v>
          </cell>
          <cell r="BG540">
            <v>0</v>
          </cell>
          <cell r="BK540" t="str">
            <v>2020-2030</v>
          </cell>
          <cell r="BL540" t="str">
            <v>các Xã Đăk Kôi, Đăk Tơ Lung, Đắk Pne, Tân Lập, Đắk Ruồng</v>
          </cell>
          <cell r="BP540" t="str">
            <v>Quyết định số 135/QĐ-UBND ngày 22/3/2022 của UBND tỉnh phê duyệt quy hoạch sử dụng đất thời kỳ 2021-2030 huyện Kon Rẫy</v>
          </cell>
          <cell r="BU540" t="str">
            <v>HNK;CLN</v>
          </cell>
          <cell r="BZ540">
            <v>1</v>
          </cell>
        </row>
        <row r="541">
          <cell r="B541" t="str">
            <v>Công trình bổ sung mới có CSPL</v>
          </cell>
          <cell r="C541">
            <v>0</v>
          </cell>
          <cell r="E541">
            <v>0</v>
          </cell>
          <cell r="F541">
            <v>0</v>
          </cell>
          <cell r="G541">
            <v>0</v>
          </cell>
          <cell r="M541">
            <v>0</v>
          </cell>
          <cell r="U541">
            <v>0</v>
          </cell>
          <cell r="AD541">
            <v>0</v>
          </cell>
          <cell r="BG541">
            <v>0</v>
          </cell>
        </row>
        <row r="542">
          <cell r="B542" t="str">
            <v>Kế hoạch Cho thuê bổ sung đất lâm nghiệp của Công ty TNHH MTV Nguyên liệu giấy Miền Nam</v>
          </cell>
          <cell r="C542">
            <v>111.58</v>
          </cell>
          <cell r="D542">
            <v>111.58</v>
          </cell>
          <cell r="E542">
            <v>0</v>
          </cell>
          <cell r="F542">
            <v>0</v>
          </cell>
          <cell r="G542">
            <v>0</v>
          </cell>
          <cell r="M542">
            <v>0</v>
          </cell>
          <cell r="U542">
            <v>0</v>
          </cell>
          <cell r="AD542">
            <v>0</v>
          </cell>
          <cell r="BG542">
            <v>0</v>
          </cell>
          <cell r="BK542" t="str">
            <v>2020-2030</v>
          </cell>
          <cell r="BL542" t="str">
            <v>xã Đăk Kôi, Đăk Ruồng, Đăk Tờ Re, Tân Lập, Đăk Tơ Lung</v>
          </cell>
          <cell r="BN542" t="str">
            <v>RSX</v>
          </cell>
          <cell r="BP542" t="str">
            <v>công văn số 4308/UBND - NNTN ngày 06 tháng 12 năm 2021 của UNBD tinh Kon Turn về việc kết luận thanh tra đối với Công ty nguyên liệu giấy miền Nam</v>
          </cell>
          <cell r="BU542" t="str">
            <v>RSX</v>
          </cell>
          <cell r="BV542">
            <v>2023.2023999999999</v>
          </cell>
          <cell r="BZ542">
            <v>1</v>
          </cell>
        </row>
        <row r="543">
          <cell r="B543" t="str">
            <v>Công trình bổ sung mới thiếu CSPL</v>
          </cell>
          <cell r="C543">
            <v>0</v>
          </cell>
          <cell r="E543">
            <v>0</v>
          </cell>
          <cell r="F543">
            <v>0</v>
          </cell>
          <cell r="G543">
            <v>0</v>
          </cell>
          <cell r="M543">
            <v>0</v>
          </cell>
          <cell r="U543">
            <v>0</v>
          </cell>
          <cell r="AD543">
            <v>0</v>
          </cell>
          <cell r="BG543">
            <v>0</v>
          </cell>
        </row>
        <row r="544">
          <cell r="B544" t="str">
            <v>Đất phi nông nghiệp</v>
          </cell>
          <cell r="C544">
            <v>614.63829999999996</v>
          </cell>
          <cell r="D544">
            <v>375.27</v>
          </cell>
          <cell r="E544">
            <v>239.3683</v>
          </cell>
          <cell r="F544">
            <v>235.90000000000003</v>
          </cell>
          <cell r="G544">
            <v>1.97</v>
          </cell>
          <cell r="H544">
            <v>1.97</v>
          </cell>
          <cell r="I544">
            <v>0</v>
          </cell>
          <cell r="J544">
            <v>0</v>
          </cell>
          <cell r="K544">
            <v>110.00999999999999</v>
          </cell>
          <cell r="L544">
            <v>118.44</v>
          </cell>
          <cell r="M544">
            <v>5.4799999999999995</v>
          </cell>
          <cell r="N544">
            <v>0</v>
          </cell>
          <cell r="O544">
            <v>0</v>
          </cell>
          <cell r="P544">
            <v>5.4799999999999995</v>
          </cell>
          <cell r="Q544">
            <v>0</v>
          </cell>
          <cell r="R544">
            <v>0</v>
          </cell>
          <cell r="S544">
            <v>0</v>
          </cell>
          <cell r="T544">
            <v>0</v>
          </cell>
          <cell r="U544">
            <v>5.3682999999999996</v>
          </cell>
          <cell r="V544">
            <v>0</v>
          </cell>
          <cell r="W544">
            <v>0</v>
          </cell>
          <cell r="X544">
            <v>0</v>
          </cell>
          <cell r="Y544">
            <v>0</v>
          </cell>
          <cell r="Z544">
            <v>0</v>
          </cell>
          <cell r="AA544">
            <v>0</v>
          </cell>
          <cell r="AB544">
            <v>0</v>
          </cell>
          <cell r="AC544">
            <v>0</v>
          </cell>
          <cell r="AD544">
            <v>1.01</v>
          </cell>
          <cell r="AE544">
            <v>0.56000000000000005</v>
          </cell>
          <cell r="AF544">
            <v>0.45</v>
          </cell>
          <cell r="AG544">
            <v>0</v>
          </cell>
          <cell r="AH544">
            <v>0</v>
          </cell>
          <cell r="AI544">
            <v>0</v>
          </cell>
          <cell r="AJ544">
            <v>0</v>
          </cell>
          <cell r="AK544">
            <v>0</v>
          </cell>
          <cell r="AL544">
            <v>0</v>
          </cell>
          <cell r="AM544">
            <v>0</v>
          </cell>
          <cell r="AN544">
            <v>0</v>
          </cell>
          <cell r="AO544">
            <v>0</v>
          </cell>
          <cell r="AP544">
            <v>0</v>
          </cell>
          <cell r="AQ544">
            <v>0</v>
          </cell>
          <cell r="AR544">
            <v>0</v>
          </cell>
          <cell r="AS544">
            <v>0</v>
          </cell>
          <cell r="AT544">
            <v>0</v>
          </cell>
          <cell r="AU544">
            <v>0</v>
          </cell>
          <cell r="AV544">
            <v>0</v>
          </cell>
          <cell r="AW544">
            <v>0</v>
          </cell>
          <cell r="AX544">
            <v>0.8899999999999999</v>
          </cell>
          <cell r="AY544">
            <v>0</v>
          </cell>
          <cell r="AZ544">
            <v>1.0883</v>
          </cell>
          <cell r="BA544">
            <v>0</v>
          </cell>
          <cell r="BB544">
            <v>0</v>
          </cell>
          <cell r="BC544">
            <v>0</v>
          </cell>
          <cell r="BD544">
            <v>2.38</v>
          </cell>
          <cell r="BE544">
            <v>0</v>
          </cell>
          <cell r="BF544">
            <v>0</v>
          </cell>
          <cell r="BG544">
            <v>19.220000000000002</v>
          </cell>
          <cell r="BH544">
            <v>0</v>
          </cell>
          <cell r="BI544">
            <v>19.220000000000002</v>
          </cell>
          <cell r="BJ544">
            <v>0</v>
          </cell>
        </row>
        <row r="545">
          <cell r="B545" t="str">
            <v>Đất chuyển mục đích sang đất ở tại nông thôn</v>
          </cell>
          <cell r="C545">
            <v>60.4</v>
          </cell>
          <cell r="D545">
            <v>0</v>
          </cell>
          <cell r="E545">
            <v>60.4</v>
          </cell>
          <cell r="F545">
            <v>60.4</v>
          </cell>
          <cell r="G545">
            <v>0</v>
          </cell>
          <cell r="H545">
            <v>0</v>
          </cell>
          <cell r="I545">
            <v>0</v>
          </cell>
          <cell r="J545">
            <v>0</v>
          </cell>
          <cell r="K545">
            <v>30</v>
          </cell>
          <cell r="L545">
            <v>30.4</v>
          </cell>
          <cell r="M545">
            <v>0</v>
          </cell>
          <cell r="N545">
            <v>0</v>
          </cell>
          <cell r="O545">
            <v>0</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cell r="AQ545">
            <v>0</v>
          </cell>
          <cell r="AR545">
            <v>0</v>
          </cell>
          <cell r="AS545">
            <v>0</v>
          </cell>
          <cell r="AT545">
            <v>0</v>
          </cell>
          <cell r="AU545">
            <v>0</v>
          </cell>
          <cell r="AV545">
            <v>0</v>
          </cell>
          <cell r="AW545">
            <v>0</v>
          </cell>
          <cell r="AX545">
            <v>0</v>
          </cell>
          <cell r="AY545">
            <v>0</v>
          </cell>
          <cell r="AZ545">
            <v>0</v>
          </cell>
          <cell r="BA545">
            <v>0</v>
          </cell>
          <cell r="BB545">
            <v>0</v>
          </cell>
          <cell r="BC545">
            <v>0</v>
          </cell>
          <cell r="BD545">
            <v>0</v>
          </cell>
          <cell r="BE545">
            <v>0</v>
          </cell>
          <cell r="BF545">
            <v>0</v>
          </cell>
          <cell r="BG545">
            <v>0</v>
          </cell>
          <cell r="BH545">
            <v>0</v>
          </cell>
          <cell r="BI545">
            <v>0</v>
          </cell>
          <cell r="BJ545">
            <v>0</v>
          </cell>
        </row>
        <row r="546">
          <cell r="B546" t="str">
            <v>Công trình điều chỉnh chuyển tiếp</v>
          </cell>
          <cell r="C546">
            <v>0</v>
          </cell>
          <cell r="E546">
            <v>0</v>
          </cell>
          <cell r="F546">
            <v>0</v>
          </cell>
          <cell r="G546">
            <v>0</v>
          </cell>
          <cell r="M546">
            <v>0</v>
          </cell>
          <cell r="U546">
            <v>0</v>
          </cell>
          <cell r="AD546">
            <v>0</v>
          </cell>
          <cell r="BG546">
            <v>0</v>
          </cell>
        </row>
        <row r="547">
          <cell r="B547" t="str">
            <v>Chuyển mục đích sử dụng đất từ đất nông nghiệp sang đất ở của hộ gia đình cá nhân</v>
          </cell>
          <cell r="C547">
            <v>10</v>
          </cell>
          <cell r="E547">
            <v>10</v>
          </cell>
          <cell r="F547">
            <v>10</v>
          </cell>
          <cell r="G547">
            <v>0</v>
          </cell>
          <cell r="K547">
            <v>5</v>
          </cell>
          <cell r="L547">
            <v>5</v>
          </cell>
          <cell r="M547">
            <v>0</v>
          </cell>
          <cell r="U547">
            <v>0</v>
          </cell>
          <cell r="AD547">
            <v>0</v>
          </cell>
          <cell r="BG547">
            <v>0</v>
          </cell>
          <cell r="BK547" t="str">
            <v>2020-2030</v>
          </cell>
          <cell r="BL547" t="str">
            <v>Xã Tân Lập</v>
          </cell>
          <cell r="BP547" t="str">
            <v>Quyết định số 135/QĐ-UBND ngày 22/3/2022 của UBND tỉnh phê duyệt quy hoạch sử dụng đất thời kỳ 2021-2030 huyện Kon Rẫy</v>
          </cell>
          <cell r="BU547" t="str">
            <v>HNK, CLN</v>
          </cell>
          <cell r="BZ547">
            <v>1</v>
          </cell>
        </row>
        <row r="548">
          <cell r="B548" t="str">
            <v>Chuyển mục đích sử dụng đất từ đất nông nghiệp sang đất ở của hộ gia đình cá nhân</v>
          </cell>
          <cell r="C548">
            <v>10</v>
          </cell>
          <cell r="E548">
            <v>10</v>
          </cell>
          <cell r="F548">
            <v>10</v>
          </cell>
          <cell r="G548">
            <v>0</v>
          </cell>
          <cell r="K548">
            <v>5</v>
          </cell>
          <cell r="L548">
            <v>5</v>
          </cell>
          <cell r="M548">
            <v>0</v>
          </cell>
          <cell r="U548">
            <v>0</v>
          </cell>
          <cell r="AD548">
            <v>0</v>
          </cell>
          <cell r="BG548">
            <v>0</v>
          </cell>
          <cell r="BK548" t="str">
            <v>2020-2030</v>
          </cell>
          <cell r="BL548" t="str">
            <v>Xã Đắk Ruồng</v>
          </cell>
          <cell r="BP548" t="str">
            <v>Quyết định số 135/QĐ-UBND ngày 22/3/2022 của UBND tỉnh phê duyệt quy hoạch sử dụng đất thời kỳ 2021-2030 huyện Kon Rẫy</v>
          </cell>
          <cell r="BU548" t="str">
            <v>HNK, CLN</v>
          </cell>
          <cell r="BZ548">
            <v>1</v>
          </cell>
        </row>
        <row r="549">
          <cell r="B549" t="str">
            <v>Chuyển mục đích sử dụng đất từ đất nông nghiệp sang đất ở của hộ gia đình cá nhân</v>
          </cell>
          <cell r="C549">
            <v>10</v>
          </cell>
          <cell r="E549">
            <v>10</v>
          </cell>
          <cell r="F549">
            <v>10</v>
          </cell>
          <cell r="G549">
            <v>0</v>
          </cell>
          <cell r="K549">
            <v>5</v>
          </cell>
          <cell r="L549">
            <v>5</v>
          </cell>
          <cell r="M549">
            <v>0</v>
          </cell>
          <cell r="U549">
            <v>0</v>
          </cell>
          <cell r="AD549">
            <v>0</v>
          </cell>
          <cell r="BG549">
            <v>0</v>
          </cell>
          <cell r="BK549" t="str">
            <v>2020-2030</v>
          </cell>
          <cell r="BL549" t="str">
            <v>Xã Đắk Tơ Lung</v>
          </cell>
          <cell r="BP549" t="str">
            <v>Quyết định số 135/QĐ-UBND ngày 22/3/2022 của UBND tỉnh phê duyệt quy hoạch sử dụng đất thời kỳ 2021-2030 huyện Kon Rẫy</v>
          </cell>
          <cell r="BU549" t="str">
            <v>HNK, CLN</v>
          </cell>
          <cell r="BZ549">
            <v>1</v>
          </cell>
        </row>
        <row r="550">
          <cell r="B550" t="str">
            <v>Chuyển mục đích sử dụng đất từ đất nông nghiệp sang đất ở của hộ gia đình cá nhân</v>
          </cell>
          <cell r="C550">
            <v>10</v>
          </cell>
          <cell r="E550">
            <v>10</v>
          </cell>
          <cell r="F550">
            <v>10</v>
          </cell>
          <cell r="G550">
            <v>0</v>
          </cell>
          <cell r="K550">
            <v>5</v>
          </cell>
          <cell r="L550">
            <v>5</v>
          </cell>
          <cell r="M550">
            <v>0</v>
          </cell>
          <cell r="U550">
            <v>0</v>
          </cell>
          <cell r="AD550">
            <v>0</v>
          </cell>
          <cell r="BG550">
            <v>0</v>
          </cell>
          <cell r="BK550" t="str">
            <v>2020-2030</v>
          </cell>
          <cell r="BL550" t="str">
            <v>Xã Đắk Tờ re</v>
          </cell>
          <cell r="BP550" t="str">
            <v>Quyết định số 135/QĐ-UBND ngày 22/3/2022 của UBND tỉnh phê duyệt quy hoạch sử dụng đất thời kỳ 2021-2030 huyện Kon Rẫy</v>
          </cell>
          <cell r="BU550" t="str">
            <v>HNK, CLN</v>
          </cell>
          <cell r="BZ550">
            <v>1</v>
          </cell>
        </row>
        <row r="551">
          <cell r="B551" t="str">
            <v>Chuyển mục đích sử dụng đất từ đất nông nghiệp sang đất ở của hộ gia đình cá nhân</v>
          </cell>
          <cell r="C551">
            <v>10</v>
          </cell>
          <cell r="E551">
            <v>10</v>
          </cell>
          <cell r="F551">
            <v>10</v>
          </cell>
          <cell r="G551">
            <v>0</v>
          </cell>
          <cell r="K551">
            <v>5</v>
          </cell>
          <cell r="L551">
            <v>5</v>
          </cell>
          <cell r="M551">
            <v>0</v>
          </cell>
          <cell r="U551">
            <v>0</v>
          </cell>
          <cell r="AD551">
            <v>0</v>
          </cell>
          <cell r="BG551">
            <v>0</v>
          </cell>
          <cell r="BK551" t="str">
            <v>2020-2030</v>
          </cell>
          <cell r="BL551" t="str">
            <v>Xã Đắk Kôi</v>
          </cell>
          <cell r="BP551" t="str">
            <v>Quyết định số 135/QĐ-UBND ngày 22/3/2022 của UBND tỉnh phê duyệt quy hoạch sử dụng đất thời kỳ 2021-2030 huyện Kon Rẫy</v>
          </cell>
          <cell r="BU551" t="str">
            <v>HNK, CLN</v>
          </cell>
          <cell r="BZ551">
            <v>1</v>
          </cell>
        </row>
        <row r="552">
          <cell r="B552" t="str">
            <v>Chuyển mục đích sử dụng đất từ đất nông nghiệp sang đất ở của hộ gia đình cá nhân</v>
          </cell>
          <cell r="C552">
            <v>10</v>
          </cell>
          <cell r="E552">
            <v>10</v>
          </cell>
          <cell r="F552">
            <v>10</v>
          </cell>
          <cell r="G552">
            <v>0</v>
          </cell>
          <cell r="K552">
            <v>5</v>
          </cell>
          <cell r="L552">
            <v>5</v>
          </cell>
          <cell r="M552">
            <v>0</v>
          </cell>
          <cell r="U552">
            <v>0</v>
          </cell>
          <cell r="AD552">
            <v>0</v>
          </cell>
          <cell r="BG552">
            <v>0</v>
          </cell>
          <cell r="BK552" t="str">
            <v>2020-2030</v>
          </cell>
          <cell r="BL552" t="str">
            <v>Xã Đắk Pne</v>
          </cell>
          <cell r="BP552" t="str">
            <v>Quyết định số 135/QĐ-UBND ngày 22/3/2022 của UBND tỉnh phê duyệt quy hoạch sử dụng đất thời kỳ 2021-2030 huyện Kon Rẫy</v>
          </cell>
          <cell r="BU552" t="str">
            <v>HNK, CLN</v>
          </cell>
          <cell r="BZ552">
            <v>1</v>
          </cell>
        </row>
        <row r="553">
          <cell r="B553" t="str">
            <v>Thực hiện đấu giá các lô đất để thực hiện dự án tại khu vực chợ nông thôn xã Tân Lập (Chợ Tại thôn 3 xã Tân Lập gắn với phát triển khu dân cư, phát triển khu dân cư, phát triển thương mại, dịch vụ; phát triển quỹ đất để đấu giá, tạo nguồn vốn đầu tư cơ sở</v>
          </cell>
          <cell r="C553">
            <v>0.22</v>
          </cell>
          <cell r="E553">
            <v>0.22</v>
          </cell>
          <cell r="F553">
            <v>0.22</v>
          </cell>
          <cell r="G553">
            <v>0</v>
          </cell>
          <cell r="L553">
            <v>0.22</v>
          </cell>
          <cell r="M553">
            <v>0</v>
          </cell>
          <cell r="U553">
            <v>0</v>
          </cell>
          <cell r="AD553">
            <v>0</v>
          </cell>
          <cell r="BG553">
            <v>0</v>
          </cell>
          <cell r="BK553" t="str">
            <v>2020-2030</v>
          </cell>
          <cell r="BL553" t="str">
            <v>Xã Tân Lập</v>
          </cell>
          <cell r="BN553" t="str">
            <v>TMD</v>
          </cell>
          <cell r="BP553" t="str">
            <v>Kế hoạch số 22/KH-UBND ngày 09/02/2021 của UBND huyện Kon Rẫy</v>
          </cell>
          <cell r="BU553" t="str">
            <v>CLN</v>
          </cell>
          <cell r="BV553" t="str">
            <v>2022,2023,2024</v>
          </cell>
          <cell r="BW553" t="str">
            <v>Điều chỉnh tên, diện tích</v>
          </cell>
          <cell r="BX553" t="str">
            <v>Thực hiện đấu giá các lô đất tại khu vực chợ nông thôn xã Tân Lập 0,03 ha</v>
          </cell>
          <cell r="BZ553">
            <v>1</v>
          </cell>
        </row>
        <row r="554">
          <cell r="C554">
            <v>0.18</v>
          </cell>
          <cell r="E554">
            <v>0.18</v>
          </cell>
          <cell r="F554">
            <v>0.18</v>
          </cell>
          <cell r="G554">
            <v>0</v>
          </cell>
          <cell r="L554">
            <v>0.18</v>
          </cell>
          <cell r="M554">
            <v>0</v>
          </cell>
          <cell r="U554">
            <v>0</v>
          </cell>
          <cell r="AD554">
            <v>0</v>
          </cell>
          <cell r="BG554">
            <v>0</v>
          </cell>
          <cell r="BK554" t="str">
            <v>2020-2030</v>
          </cell>
          <cell r="BL554" t="str">
            <v>Xã Tân Lập</v>
          </cell>
          <cell r="BN554" t="str">
            <v>ONT</v>
          </cell>
          <cell r="BU554" t="str">
            <v>CLN</v>
          </cell>
          <cell r="BV554" t="str">
            <v>2022,2023,2024</v>
          </cell>
          <cell r="BZ554">
            <v>1</v>
          </cell>
        </row>
        <row r="555">
          <cell r="B555" t="str">
            <v>Đất chuyển mục đích sang đất ở tại đô thị</v>
          </cell>
          <cell r="C555">
            <v>11.0883</v>
          </cell>
          <cell r="D555">
            <v>0</v>
          </cell>
          <cell r="E555">
            <v>11.0883</v>
          </cell>
          <cell r="F555">
            <v>10</v>
          </cell>
          <cell r="G555">
            <v>0</v>
          </cell>
          <cell r="H555">
            <v>0</v>
          </cell>
          <cell r="I555">
            <v>0</v>
          </cell>
          <cell r="J555">
            <v>0</v>
          </cell>
          <cell r="K555">
            <v>5</v>
          </cell>
          <cell r="L555">
            <v>5</v>
          </cell>
          <cell r="M555">
            <v>0</v>
          </cell>
          <cell r="N555">
            <v>0</v>
          </cell>
          <cell r="O555">
            <v>0</v>
          </cell>
          <cell r="P555">
            <v>0</v>
          </cell>
          <cell r="Q555">
            <v>0</v>
          </cell>
          <cell r="R555">
            <v>0</v>
          </cell>
          <cell r="S555">
            <v>0</v>
          </cell>
          <cell r="T555">
            <v>0</v>
          </cell>
          <cell r="U555">
            <v>1.0883</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0</v>
          </cell>
          <cell r="AX555">
            <v>0</v>
          </cell>
          <cell r="AY555">
            <v>0</v>
          </cell>
          <cell r="AZ555">
            <v>1.0883</v>
          </cell>
          <cell r="BA555">
            <v>0</v>
          </cell>
          <cell r="BB555">
            <v>0</v>
          </cell>
          <cell r="BC555">
            <v>0</v>
          </cell>
          <cell r="BD555">
            <v>0</v>
          </cell>
          <cell r="BE555">
            <v>0</v>
          </cell>
          <cell r="BF555">
            <v>0</v>
          </cell>
          <cell r="BG555">
            <v>0</v>
          </cell>
          <cell r="BH555">
            <v>0</v>
          </cell>
          <cell r="BI555">
            <v>0</v>
          </cell>
          <cell r="BJ555">
            <v>0</v>
          </cell>
        </row>
        <row r="556">
          <cell r="B556" t="str">
            <v>Công trình điều chỉnh chuyển tiếp</v>
          </cell>
          <cell r="C556">
            <v>0</v>
          </cell>
          <cell r="E556">
            <v>0</v>
          </cell>
          <cell r="F556">
            <v>0</v>
          </cell>
          <cell r="G556">
            <v>0</v>
          </cell>
          <cell r="M556">
            <v>0</v>
          </cell>
          <cell r="U556">
            <v>0</v>
          </cell>
          <cell r="AD556">
            <v>0</v>
          </cell>
          <cell r="BG556">
            <v>0</v>
          </cell>
        </row>
        <row r="557">
          <cell r="B557" t="str">
            <v>Chuyển mục đích sử dụng đất từ đất nông nghiệp sang đất ở của hộ gia đình cá nhân</v>
          </cell>
          <cell r="C557">
            <v>10</v>
          </cell>
          <cell r="E557">
            <v>10</v>
          </cell>
          <cell r="F557">
            <v>10</v>
          </cell>
          <cell r="G557">
            <v>0</v>
          </cell>
          <cell r="K557">
            <v>5</v>
          </cell>
          <cell r="L557">
            <v>5</v>
          </cell>
          <cell r="M557">
            <v>0</v>
          </cell>
          <cell r="U557">
            <v>0</v>
          </cell>
          <cell r="AD557">
            <v>0</v>
          </cell>
          <cell r="BG557">
            <v>0</v>
          </cell>
          <cell r="BK557" t="str">
            <v>2020-2030</v>
          </cell>
          <cell r="BL557" t="str">
            <v>TT Đắk Rve</v>
          </cell>
          <cell r="BP557" t="str">
            <v>Quyết định số 135/QĐ-UBND ngày 22/3/2022 của UBND tỉnh phê duyệt quy hoạch sử dụng đất thời kỳ 2021-2030 huyện Kon Rẫy</v>
          </cell>
          <cell r="BU557" t="str">
            <v>HNK, CLN</v>
          </cell>
          <cell r="BZ557">
            <v>1</v>
          </cell>
        </row>
        <row r="558">
          <cell r="B558" t="str">
            <v xml:space="preserve">Đấu giá quyền sử dụng đất các trụ sở cũ tại thị trấn Đắk Rve </v>
          </cell>
          <cell r="C558">
            <v>0.63</v>
          </cell>
          <cell r="E558">
            <v>0.63</v>
          </cell>
          <cell r="F558">
            <v>0</v>
          </cell>
          <cell r="G558">
            <v>0</v>
          </cell>
          <cell r="M558">
            <v>0</v>
          </cell>
          <cell r="U558">
            <v>0.63</v>
          </cell>
          <cell r="AD558">
            <v>0</v>
          </cell>
          <cell r="AZ558">
            <v>0.63</v>
          </cell>
          <cell r="BG558">
            <v>0</v>
          </cell>
          <cell r="BK558" t="str">
            <v>2020-2030</v>
          </cell>
          <cell r="BL558" t="str">
            <v>TT Đắk Rve</v>
          </cell>
          <cell r="BN558" t="str">
            <v>ODT</v>
          </cell>
          <cell r="BP558" t="str">
            <v>Quyết định số 135/QĐ-UBND ngày 22/3/2022 của UBND tỉnh phê duyệt quy hoạch sử dụng đất thời kỳ 2021-2030 huyện Kon Rẫy</v>
          </cell>
          <cell r="BU558" t="str">
            <v>TSC</v>
          </cell>
          <cell r="BV558">
            <v>2022</v>
          </cell>
          <cell r="BZ558">
            <v>1</v>
          </cell>
        </row>
        <row r="559">
          <cell r="B559" t="str">
            <v>Kế hoạch chuyển mục đích từ đất trụ sở sang đất ở (Trụ sở trung tâm dạy nghề- trụ sở tiếp dân cũ)</v>
          </cell>
          <cell r="C559">
            <v>0.01</v>
          </cell>
          <cell r="E559">
            <v>0.01</v>
          </cell>
          <cell r="F559">
            <v>0</v>
          </cell>
          <cell r="G559">
            <v>0</v>
          </cell>
          <cell r="M559">
            <v>0</v>
          </cell>
          <cell r="U559">
            <v>0.01</v>
          </cell>
          <cell r="AD559">
            <v>0</v>
          </cell>
          <cell r="AZ559">
            <v>0.01</v>
          </cell>
          <cell r="BG559">
            <v>0</v>
          </cell>
          <cell r="BK559" t="str">
            <v>2020-2030</v>
          </cell>
          <cell r="BL559" t="str">
            <v>TT Đắk Rve</v>
          </cell>
          <cell r="BN559" t="str">
            <v>ODT</v>
          </cell>
          <cell r="BP559" t="str">
            <v>Quyết định số 14/QĐ-UBND ngày 09/01/2020 của UBND tỉnh Kon Tum; Kế hoạch số 67/KH-UBND ngày 13/5/2022 Của UBND huyện</v>
          </cell>
          <cell r="BU559" t="str">
            <v>TSC</v>
          </cell>
          <cell r="BV559">
            <v>2023.2023999999999</v>
          </cell>
          <cell r="BZ559">
            <v>1</v>
          </cell>
        </row>
        <row r="560">
          <cell r="B560" t="str">
            <v>Kế hoạch chuyển mục đích từ đất trụ sở sang đất ở (Trụ sở Phòng Nông nghiệp và phát triển nông thôn cũ)</v>
          </cell>
          <cell r="C560">
            <v>3.6400000000000002E-2</v>
          </cell>
          <cell r="E560">
            <v>3.6400000000000002E-2</v>
          </cell>
          <cell r="F560">
            <v>0</v>
          </cell>
          <cell r="G560">
            <v>0</v>
          </cell>
          <cell r="M560">
            <v>0</v>
          </cell>
          <cell r="U560">
            <v>3.6400000000000002E-2</v>
          </cell>
          <cell r="AD560">
            <v>0</v>
          </cell>
          <cell r="AZ560">
            <v>3.6400000000000002E-2</v>
          </cell>
          <cell r="BG560">
            <v>0</v>
          </cell>
          <cell r="BK560" t="str">
            <v>2020-2030</v>
          </cell>
          <cell r="BL560" t="str">
            <v>TT Đắk Rve</v>
          </cell>
          <cell r="BN560" t="str">
            <v>ODT</v>
          </cell>
          <cell r="BU560" t="str">
            <v>TSC</v>
          </cell>
          <cell r="BV560">
            <v>2023.2023999999999</v>
          </cell>
          <cell r="BZ560">
            <v>1</v>
          </cell>
        </row>
        <row r="561">
          <cell r="B561" t="str">
            <v>Kế hoạch chuyển mục đích từ đất trụ sở sang đất ở (Thư viện cũ)</v>
          </cell>
          <cell r="C561">
            <v>0.01</v>
          </cell>
          <cell r="E561">
            <v>0.01</v>
          </cell>
          <cell r="F561">
            <v>0</v>
          </cell>
          <cell r="G561">
            <v>0</v>
          </cell>
          <cell r="M561">
            <v>0</v>
          </cell>
          <cell r="U561">
            <v>0.01</v>
          </cell>
          <cell r="AD561">
            <v>0</v>
          </cell>
          <cell r="AZ561">
            <v>0.01</v>
          </cell>
          <cell r="BG561">
            <v>0</v>
          </cell>
          <cell r="BK561" t="str">
            <v>2020-2030</v>
          </cell>
          <cell r="BL561" t="str">
            <v>TT Đắk Rve</v>
          </cell>
          <cell r="BN561" t="str">
            <v>ODT</v>
          </cell>
          <cell r="BU561" t="str">
            <v>TSC</v>
          </cell>
          <cell r="BV561">
            <v>2023.2023999999999</v>
          </cell>
          <cell r="BZ561">
            <v>1</v>
          </cell>
        </row>
        <row r="562">
          <cell r="B562" t="str">
            <v>Kế hoạch chuyển mục đích từ đất trụ sở sang đất ở (Trụ sở phòng văn hóa thông tin cũ)</v>
          </cell>
          <cell r="C562">
            <v>0.17510000000000001</v>
          </cell>
          <cell r="E562">
            <v>0.17510000000000001</v>
          </cell>
          <cell r="F562">
            <v>0</v>
          </cell>
          <cell r="G562">
            <v>0</v>
          </cell>
          <cell r="M562">
            <v>0</v>
          </cell>
          <cell r="U562">
            <v>0.17510000000000001</v>
          </cell>
          <cell r="AD562">
            <v>0</v>
          </cell>
          <cell r="AZ562">
            <v>0.17510000000000001</v>
          </cell>
          <cell r="BG562">
            <v>0</v>
          </cell>
          <cell r="BK562" t="str">
            <v>2020-2030</v>
          </cell>
          <cell r="BL562" t="str">
            <v>TT Đắk Rve</v>
          </cell>
          <cell r="BN562" t="str">
            <v>ODT</v>
          </cell>
          <cell r="BU562" t="str">
            <v>TSC</v>
          </cell>
          <cell r="BV562">
            <v>2023.2023999999999</v>
          </cell>
          <cell r="BZ562">
            <v>1</v>
          </cell>
        </row>
        <row r="563">
          <cell r="B563" t="str">
            <v>Kế hoạch chuyển mục đích từ đất trụ sở sang đất ở (trụ sở Đội quản lý dịch vụ công cũ)</v>
          </cell>
          <cell r="C563">
            <v>6.8199999999999997E-2</v>
          </cell>
          <cell r="E563">
            <v>6.8199999999999997E-2</v>
          </cell>
          <cell r="F563">
            <v>0</v>
          </cell>
          <cell r="G563">
            <v>0</v>
          </cell>
          <cell r="M563">
            <v>0</v>
          </cell>
          <cell r="U563">
            <v>6.8199999999999997E-2</v>
          </cell>
          <cell r="AD563">
            <v>0</v>
          </cell>
          <cell r="AZ563">
            <v>6.8199999999999997E-2</v>
          </cell>
          <cell r="BG563">
            <v>0</v>
          </cell>
          <cell r="BK563" t="str">
            <v>2020-2030</v>
          </cell>
          <cell r="BL563" t="str">
            <v>TT Đắk Rve</v>
          </cell>
          <cell r="BN563" t="str">
            <v>ODT</v>
          </cell>
          <cell r="BU563" t="str">
            <v>TSC</v>
          </cell>
          <cell r="BV563">
            <v>2023.2023999999999</v>
          </cell>
          <cell r="BZ563">
            <v>1</v>
          </cell>
        </row>
        <row r="564">
          <cell r="B564" t="str">
            <v>Kế hoạch chuyển mục đích từ đất trụ sở sang đất ở (Trụ sở phòng giáo dục đào tạo cũ)</v>
          </cell>
          <cell r="C564">
            <v>0.15859999999999999</v>
          </cell>
          <cell r="E564">
            <v>0.15859999999999999</v>
          </cell>
          <cell r="F564">
            <v>0</v>
          </cell>
          <cell r="G564">
            <v>0</v>
          </cell>
          <cell r="M564">
            <v>0</v>
          </cell>
          <cell r="U564">
            <v>0.15859999999999999</v>
          </cell>
          <cell r="AD564">
            <v>0</v>
          </cell>
          <cell r="AZ564">
            <v>0.15859999999999999</v>
          </cell>
          <cell r="BG564">
            <v>0</v>
          </cell>
          <cell r="BK564" t="str">
            <v>2020-2030</v>
          </cell>
          <cell r="BL564" t="str">
            <v>TT Đắk Rve</v>
          </cell>
          <cell r="BN564" t="str">
            <v>ODT</v>
          </cell>
          <cell r="BU564" t="str">
            <v>TSC</v>
          </cell>
          <cell r="BV564">
            <v>2023.2023999999999</v>
          </cell>
          <cell r="BZ564">
            <v>1</v>
          </cell>
        </row>
        <row r="565">
          <cell r="B565" t="str">
            <v xml:space="preserve">Đất thương mại dịch vụ </v>
          </cell>
          <cell r="C565">
            <v>455.4</v>
          </cell>
          <cell r="D565">
            <v>375.27</v>
          </cell>
          <cell r="E565">
            <v>80.13000000000001</v>
          </cell>
          <cell r="F565">
            <v>75.95</v>
          </cell>
          <cell r="G565">
            <v>1.97</v>
          </cell>
          <cell r="H565">
            <v>1.97</v>
          </cell>
          <cell r="I565">
            <v>0</v>
          </cell>
          <cell r="J565">
            <v>0</v>
          </cell>
          <cell r="K565">
            <v>41.17</v>
          </cell>
          <cell r="L565">
            <v>27.330000000000002</v>
          </cell>
          <cell r="M565">
            <v>5.4799999999999995</v>
          </cell>
          <cell r="N565">
            <v>0</v>
          </cell>
          <cell r="O565">
            <v>0</v>
          </cell>
          <cell r="P565">
            <v>5.4799999999999995</v>
          </cell>
          <cell r="Q565">
            <v>0</v>
          </cell>
          <cell r="R565">
            <v>0</v>
          </cell>
          <cell r="S565">
            <v>0</v>
          </cell>
          <cell r="T565">
            <v>0</v>
          </cell>
          <cell r="U565">
            <v>4.09</v>
          </cell>
          <cell r="V565">
            <v>0</v>
          </cell>
          <cell r="W565">
            <v>0</v>
          </cell>
          <cell r="X565">
            <v>0</v>
          </cell>
          <cell r="Y565">
            <v>0</v>
          </cell>
          <cell r="Z565">
            <v>0</v>
          </cell>
          <cell r="AA565">
            <v>0</v>
          </cell>
          <cell r="AB565">
            <v>0</v>
          </cell>
          <cell r="AC565">
            <v>0</v>
          </cell>
          <cell r="AD565">
            <v>1.01</v>
          </cell>
          <cell r="AE565">
            <v>0.56000000000000005</v>
          </cell>
          <cell r="AF565">
            <v>0.45</v>
          </cell>
          <cell r="AG565">
            <v>0</v>
          </cell>
          <cell r="AH565">
            <v>0</v>
          </cell>
          <cell r="AI565">
            <v>0</v>
          </cell>
          <cell r="AJ565">
            <v>0</v>
          </cell>
          <cell r="AK565">
            <v>0</v>
          </cell>
          <cell r="AL565">
            <v>0</v>
          </cell>
          <cell r="AM565">
            <v>0</v>
          </cell>
          <cell r="AN565">
            <v>0</v>
          </cell>
          <cell r="AO565">
            <v>0</v>
          </cell>
          <cell r="AP565">
            <v>0</v>
          </cell>
          <cell r="AQ565">
            <v>0</v>
          </cell>
          <cell r="AR565">
            <v>0</v>
          </cell>
          <cell r="AS565">
            <v>0</v>
          </cell>
          <cell r="AT565">
            <v>0</v>
          </cell>
          <cell r="AU565">
            <v>0</v>
          </cell>
          <cell r="AV565">
            <v>0</v>
          </cell>
          <cell r="AW565">
            <v>0</v>
          </cell>
          <cell r="AX565">
            <v>0.8899999999999999</v>
          </cell>
          <cell r="AY565">
            <v>0</v>
          </cell>
          <cell r="AZ565">
            <v>0</v>
          </cell>
          <cell r="BA565">
            <v>0</v>
          </cell>
          <cell r="BB565">
            <v>0</v>
          </cell>
          <cell r="BC565">
            <v>0</v>
          </cell>
          <cell r="BD565">
            <v>2.19</v>
          </cell>
          <cell r="BE565">
            <v>0</v>
          </cell>
          <cell r="BF565">
            <v>0</v>
          </cell>
          <cell r="BG565">
            <v>0.09</v>
          </cell>
          <cell r="BH565">
            <v>0</v>
          </cell>
          <cell r="BI565">
            <v>0.09</v>
          </cell>
          <cell r="BJ565">
            <v>0</v>
          </cell>
        </row>
        <row r="566">
          <cell r="B566" t="str">
            <v>Công trình điều chỉnh chuyển tiếp</v>
          </cell>
          <cell r="C566">
            <v>0</v>
          </cell>
          <cell r="E566">
            <v>0</v>
          </cell>
          <cell r="F566">
            <v>0</v>
          </cell>
          <cell r="G566">
            <v>0</v>
          </cell>
          <cell r="M566">
            <v>0</v>
          </cell>
          <cell r="U566">
            <v>0</v>
          </cell>
          <cell r="AD566">
            <v>0</v>
          </cell>
          <cell r="BG566">
            <v>0</v>
          </cell>
        </row>
        <row r="567">
          <cell r="B567" t="str">
            <v>Quy hoạch nhà sách, khách sạn, cơ sở thương mại dịch vụ huyện Kon Rẫy</v>
          </cell>
          <cell r="C567">
            <v>0.5</v>
          </cell>
          <cell r="E567">
            <v>0.5</v>
          </cell>
          <cell r="F567">
            <v>0.5</v>
          </cell>
          <cell r="G567">
            <v>0</v>
          </cell>
          <cell r="K567">
            <v>0.3</v>
          </cell>
          <cell r="L567">
            <v>0.2</v>
          </cell>
          <cell r="M567">
            <v>0</v>
          </cell>
          <cell r="U567">
            <v>0</v>
          </cell>
          <cell r="AD567">
            <v>0</v>
          </cell>
          <cell r="BG567">
            <v>0</v>
          </cell>
          <cell r="BK567" t="str">
            <v>2020-2030</v>
          </cell>
          <cell r="BL567" t="str">
            <v>TT Đắk Rve</v>
          </cell>
          <cell r="BN567" t="str">
            <v>TMD</v>
          </cell>
          <cell r="BP567" t="str">
            <v>Quyết định số 135/QĐ-UBND ngày 22/3/2022 của UBND tỉnh phê duyệt quy hoạch sử dụng đất thời kỳ 2021-2030 huyện Kon Rẫy</v>
          </cell>
          <cell r="BU567" t="str">
            <v>HNK, CLN</v>
          </cell>
          <cell r="BZ567">
            <v>1</v>
          </cell>
        </row>
        <row r="568">
          <cell r="B568" t="str">
            <v>Đất thương mại - dịch vụ dự trữ</v>
          </cell>
          <cell r="C568">
            <v>2</v>
          </cell>
          <cell r="E568">
            <v>2</v>
          </cell>
          <cell r="F568">
            <v>2</v>
          </cell>
          <cell r="G568">
            <v>0</v>
          </cell>
          <cell r="K568">
            <v>1</v>
          </cell>
          <cell r="L568">
            <v>1</v>
          </cell>
          <cell r="M568">
            <v>0</v>
          </cell>
          <cell r="U568">
            <v>0</v>
          </cell>
          <cell r="AD568">
            <v>0</v>
          </cell>
          <cell r="BG568">
            <v>0</v>
          </cell>
          <cell r="BK568" t="str">
            <v>2020-2030</v>
          </cell>
          <cell r="BL568" t="str">
            <v>TT Đắk Rve</v>
          </cell>
          <cell r="BN568" t="str">
            <v>TMD</v>
          </cell>
          <cell r="BU568" t="str">
            <v>HNK, CLN</v>
          </cell>
          <cell r="BZ568">
            <v>1</v>
          </cell>
        </row>
        <row r="569">
          <cell r="B569" t="str">
            <v>Dự án phát triển du lịch sinh thái khu vực hai bên đường đèo Măng Đen</v>
          </cell>
          <cell r="C569">
            <v>275.27</v>
          </cell>
          <cell r="D569">
            <v>267.27</v>
          </cell>
          <cell r="E569">
            <v>8</v>
          </cell>
          <cell r="F569">
            <v>8</v>
          </cell>
          <cell r="G569">
            <v>0</v>
          </cell>
          <cell r="K569">
            <v>7.5</v>
          </cell>
          <cell r="L569">
            <v>0.5</v>
          </cell>
          <cell r="M569">
            <v>0</v>
          </cell>
          <cell r="U569">
            <v>0</v>
          </cell>
          <cell r="AD569">
            <v>0</v>
          </cell>
          <cell r="BG569">
            <v>0</v>
          </cell>
          <cell r="BK569" t="str">
            <v>2020-2030</v>
          </cell>
          <cell r="BL569" t="str">
            <v>TT Đắk Rve</v>
          </cell>
          <cell r="BU569" t="str">
            <v>HNK, CLN</v>
          </cell>
          <cell r="BZ569">
            <v>1</v>
          </cell>
        </row>
        <row r="570">
          <cell r="B570" t="str">
            <v>Trạm thu mua nông sản</v>
          </cell>
          <cell r="C570">
            <v>0.8</v>
          </cell>
          <cell r="E570">
            <v>0.8</v>
          </cell>
          <cell r="F570">
            <v>0.8</v>
          </cell>
          <cell r="G570">
            <v>0</v>
          </cell>
          <cell r="K570">
            <v>0.8</v>
          </cell>
          <cell r="M570">
            <v>0</v>
          </cell>
          <cell r="U570">
            <v>0</v>
          </cell>
          <cell r="AD570">
            <v>0</v>
          </cell>
          <cell r="BG570">
            <v>0</v>
          </cell>
          <cell r="BK570" t="str">
            <v>2020-2030</v>
          </cell>
          <cell r="BL570" t="str">
            <v>TT Đắk Rve</v>
          </cell>
          <cell r="BN570" t="str">
            <v>TMD</v>
          </cell>
          <cell r="BP570" t="str">
            <v>Quyết định số 135/QĐ-UBND ngày 22/3/2022 của UBND tỉnh phê duyệt quy hoạch sử dụng đất thời kỳ 2021-2030 huyện Kon Rẫy</v>
          </cell>
          <cell r="BU570" t="str">
            <v>HNK</v>
          </cell>
          <cell r="BV570">
            <v>2022</v>
          </cell>
          <cell r="BW570" t="str">
            <v>Đổi mã loại đất từ SKC sang TMD</v>
          </cell>
          <cell r="BZ570">
            <v>1</v>
          </cell>
        </row>
        <row r="571">
          <cell r="B571" t="str">
            <v>Quy hoạch nhà sách, khách sạn, cơ sở thương mại dịch vụ huyện Kon Rẫy</v>
          </cell>
          <cell r="C571">
            <v>0.5</v>
          </cell>
          <cell r="E571">
            <v>0.5</v>
          </cell>
          <cell r="F571">
            <v>0.5</v>
          </cell>
          <cell r="G571">
            <v>0</v>
          </cell>
          <cell r="K571">
            <v>0.5</v>
          </cell>
          <cell r="M571">
            <v>0</v>
          </cell>
          <cell r="U571">
            <v>0</v>
          </cell>
          <cell r="AD571">
            <v>0</v>
          </cell>
          <cell r="BG571">
            <v>0</v>
          </cell>
          <cell r="BK571" t="str">
            <v>2020-2030</v>
          </cell>
          <cell r="BL571" t="str">
            <v>Xã Đắk Kôi</v>
          </cell>
          <cell r="BN571" t="str">
            <v>TMD</v>
          </cell>
          <cell r="BP571" t="str">
            <v>Quyết định số 135/QĐ-UBND ngày 22/3/2022 của UBND tỉnh phê duyệt quy hoạch sử dụng đất thời kỳ 2021-2030 huyện Kon Rẫy</v>
          </cell>
          <cell r="BU571" t="str">
            <v>HNK</v>
          </cell>
          <cell r="BZ571">
            <v>1</v>
          </cell>
        </row>
        <row r="572">
          <cell r="B572" t="str">
            <v>Khu du lịch sinh thái thác thôn 1, thôn 7 Xã Đăk Kôi</v>
          </cell>
          <cell r="C572">
            <v>20</v>
          </cell>
          <cell r="D572">
            <v>12</v>
          </cell>
          <cell r="E572">
            <v>8</v>
          </cell>
          <cell r="F572">
            <v>7.64</v>
          </cell>
          <cell r="G572">
            <v>0.52</v>
          </cell>
          <cell r="H572">
            <v>0.52</v>
          </cell>
          <cell r="K572">
            <v>2.94</v>
          </cell>
          <cell r="M572">
            <v>4.18</v>
          </cell>
          <cell r="P572">
            <v>4.18</v>
          </cell>
          <cell r="U572">
            <v>0.27</v>
          </cell>
          <cell r="AD572">
            <v>0.27</v>
          </cell>
          <cell r="AF572">
            <v>0.27</v>
          </cell>
          <cell r="BG572">
            <v>0.09</v>
          </cell>
          <cell r="BI572">
            <v>0.09</v>
          </cell>
          <cell r="BK572" t="str">
            <v>2020-2030</v>
          </cell>
          <cell r="BL572" t="str">
            <v>Xã Đắk Kôi</v>
          </cell>
          <cell r="BP572" t="str">
            <v>Quyết định số 135/QĐ-UBND ngày 22/3/2022 của UBND tỉnh phê duyệt quy hoạch sử dụng đất thời kỳ 2021-2030 huyện Kon Rẫy;  Quyết định số 1756/QĐ-TTg ngày 21/12/2023 của Thủ tướng Chính phủ về việc phê duyệt Quy hoạch tỉnh Kon Tum thời kỳ 2021-2030, tầm nhìn</v>
          </cell>
          <cell r="BU572" t="str">
            <v>LUA, HNK, RSX, DTL, DCS</v>
          </cell>
          <cell r="BZ572">
            <v>1</v>
          </cell>
        </row>
        <row r="573">
          <cell r="B573" t="str">
            <v>Khu du lịch sinh thái suối nước nóng Đắk Kôi</v>
          </cell>
          <cell r="C573">
            <v>10</v>
          </cell>
          <cell r="D573">
            <v>6</v>
          </cell>
          <cell r="E573">
            <v>4</v>
          </cell>
          <cell r="F573">
            <v>1.47</v>
          </cell>
          <cell r="G573">
            <v>0.45</v>
          </cell>
          <cell r="H573">
            <v>0.45</v>
          </cell>
          <cell r="K573">
            <v>1.02</v>
          </cell>
          <cell r="M573">
            <v>0</v>
          </cell>
          <cell r="U573">
            <v>2.5300000000000002</v>
          </cell>
          <cell r="AD573">
            <v>0.74</v>
          </cell>
          <cell r="AE573">
            <v>0.56000000000000005</v>
          </cell>
          <cell r="AF573">
            <v>0.18</v>
          </cell>
          <cell r="BD573">
            <v>1.79</v>
          </cell>
          <cell r="BG573">
            <v>0</v>
          </cell>
          <cell r="BK573" t="str">
            <v>2020-2030</v>
          </cell>
          <cell r="BL573" t="str">
            <v>Xã Đắk Kôi</v>
          </cell>
          <cell r="BN573" t="str">
            <v>TMD</v>
          </cell>
          <cell r="BU573" t="str">
            <v>LUA, HNK, DGT, DTL, SON</v>
          </cell>
          <cell r="BZ573">
            <v>1</v>
          </cell>
        </row>
        <row r="574">
          <cell r="B574" t="str">
            <v>Trạm thu mua nông sản</v>
          </cell>
          <cell r="C574">
            <v>0.9</v>
          </cell>
          <cell r="E574">
            <v>0.9</v>
          </cell>
          <cell r="F574">
            <v>0.9</v>
          </cell>
          <cell r="G574">
            <v>0</v>
          </cell>
          <cell r="K574">
            <v>0.9</v>
          </cell>
          <cell r="M574">
            <v>0</v>
          </cell>
          <cell r="U574">
            <v>0</v>
          </cell>
          <cell r="AD574">
            <v>0</v>
          </cell>
          <cell r="BG574">
            <v>0</v>
          </cell>
          <cell r="BK574" t="str">
            <v>2020-2030</v>
          </cell>
          <cell r="BL574" t="str">
            <v>Xã Đắk Kôi</v>
          </cell>
          <cell r="BN574" t="str">
            <v>TMD</v>
          </cell>
          <cell r="BP574" t="str">
            <v>Quyết định số 135/QĐ-UBND ngày 22/3/2022 của UBND tỉnh phê duyệt quy hoạch sử dụng đất thời kỳ 2021-2030 huyện Kon Rẫy</v>
          </cell>
          <cell r="BU574" t="str">
            <v>HNK</v>
          </cell>
          <cell r="BV574">
            <v>2023</v>
          </cell>
          <cell r="BW574" t="str">
            <v>Đổi mã loại đất từ SKC sang TMD</v>
          </cell>
          <cell r="BZ574">
            <v>1</v>
          </cell>
        </row>
        <row r="575">
          <cell r="B575" t="str">
            <v>Quy hoạch nhà sách, khách sạn, cơ sở thương mại dịch vụ huyện Kon Rẫy</v>
          </cell>
          <cell r="C575">
            <v>0.5</v>
          </cell>
          <cell r="E575">
            <v>0.5</v>
          </cell>
          <cell r="F575">
            <v>0.5</v>
          </cell>
          <cell r="G575">
            <v>0</v>
          </cell>
          <cell r="K575">
            <v>0.3</v>
          </cell>
          <cell r="L575">
            <v>0.2</v>
          </cell>
          <cell r="M575">
            <v>0</v>
          </cell>
          <cell r="U575">
            <v>0</v>
          </cell>
          <cell r="AD575">
            <v>0</v>
          </cell>
          <cell r="BG575">
            <v>0</v>
          </cell>
          <cell r="BK575" t="str">
            <v>2020-2030</v>
          </cell>
          <cell r="BL575" t="str">
            <v>Xã Đắk Ruồng</v>
          </cell>
          <cell r="BN575" t="str">
            <v>TMD</v>
          </cell>
          <cell r="BP575" t="str">
            <v>Quyết định số 135/QĐ-UBND ngày 22/3/2022 của UBND tỉnh phê duyệt quy hoạch sử dụng đất thời kỳ 2021-2030 huyện Kon Rẫy</v>
          </cell>
          <cell r="BU575" t="str">
            <v>HNK, CLN</v>
          </cell>
          <cell r="BZ575">
            <v>1</v>
          </cell>
        </row>
        <row r="576">
          <cell r="B576" t="str">
            <v>Trạm xăng dầu</v>
          </cell>
          <cell r="C576">
            <v>0.19</v>
          </cell>
          <cell r="E576">
            <v>0.19</v>
          </cell>
          <cell r="F576">
            <v>0.19</v>
          </cell>
          <cell r="G576">
            <v>0</v>
          </cell>
          <cell r="K576">
            <v>0.19</v>
          </cell>
          <cell r="M576">
            <v>0</v>
          </cell>
          <cell r="U576">
            <v>0</v>
          </cell>
          <cell r="AD576">
            <v>0</v>
          </cell>
          <cell r="BG576">
            <v>0</v>
          </cell>
          <cell r="BK576" t="str">
            <v>2020-2030</v>
          </cell>
          <cell r="BL576" t="str">
            <v>Xã Đắk Ruồng</v>
          </cell>
          <cell r="BN576" t="str">
            <v>TMD</v>
          </cell>
          <cell r="BU576" t="str">
            <v>HNK</v>
          </cell>
          <cell r="BZ576">
            <v>1</v>
          </cell>
        </row>
        <row r="577">
          <cell r="B577" t="str">
            <v xml:space="preserve">Khu du lịch nghỉ dưỡng suối nước Đăk Toa </v>
          </cell>
          <cell r="C577">
            <v>34.489999999999995</v>
          </cell>
          <cell r="D577">
            <v>26.999999999999993</v>
          </cell>
          <cell r="E577">
            <v>7.49</v>
          </cell>
          <cell r="F577">
            <v>7.49</v>
          </cell>
          <cell r="G577">
            <v>1</v>
          </cell>
          <cell r="H577">
            <v>1</v>
          </cell>
          <cell r="K577">
            <v>4.49</v>
          </cell>
          <cell r="L577">
            <v>2</v>
          </cell>
          <cell r="M577">
            <v>0</v>
          </cell>
          <cell r="U577">
            <v>0</v>
          </cell>
          <cell r="AD577">
            <v>0</v>
          </cell>
          <cell r="BG577">
            <v>0</v>
          </cell>
          <cell r="BK577" t="str">
            <v>2020-2030</v>
          </cell>
          <cell r="BL577" t="str">
            <v>Xã Đắk Ruồng</v>
          </cell>
          <cell r="BP577" t="str">
            <v>Quyết định số 135/QĐ-UBND ngày 22/3/2022 của UBND tỉnh phê duyệt quy hoạch sử dụng đất thời kỳ 2021-2030 huyện Kon Rẫy;  Quyết định số 1756/QĐ-TTg ngày 21/12/2023 của Thủ tướng Chính phủ về việc phê duyệt Quy hoạch tỉnh Kon Tum thời kỳ 2021-2030, tầm nhìn</v>
          </cell>
          <cell r="BU577" t="str">
            <v>LUA, HNK, CLN</v>
          </cell>
          <cell r="BZ577">
            <v>1</v>
          </cell>
        </row>
        <row r="578">
          <cell r="B578" t="str">
            <v>Trạm thu mua nông sản</v>
          </cell>
          <cell r="C578">
            <v>2</v>
          </cell>
          <cell r="E578">
            <v>2</v>
          </cell>
          <cell r="F578">
            <v>2</v>
          </cell>
          <cell r="G578">
            <v>0</v>
          </cell>
          <cell r="K578">
            <v>1</v>
          </cell>
          <cell r="L578">
            <v>1</v>
          </cell>
          <cell r="M578">
            <v>0</v>
          </cell>
          <cell r="U578">
            <v>0</v>
          </cell>
          <cell r="AD578">
            <v>0</v>
          </cell>
          <cell r="BG578">
            <v>0</v>
          </cell>
          <cell r="BK578" t="str">
            <v>2020-2030</v>
          </cell>
          <cell r="BL578" t="str">
            <v>Xã Đắk Ruồng</v>
          </cell>
          <cell r="BN578" t="str">
            <v>TMD</v>
          </cell>
          <cell r="BP578" t="str">
            <v>Quyết định số 135/QĐ-UBND ngày 22/3/2022 của UBND tỉnh phê duyệt quy hoạch sử dụng đất thời kỳ 2021-2030 huyện Kon Rẫy</v>
          </cell>
          <cell r="BU578" t="str">
            <v>HNK, CLN</v>
          </cell>
          <cell r="BV578">
            <v>2022</v>
          </cell>
          <cell r="BW578" t="str">
            <v>Đổi mã loại đất từ SKC sang TMD</v>
          </cell>
          <cell r="BZ578">
            <v>1</v>
          </cell>
        </row>
        <row r="579">
          <cell r="B579" t="str">
            <v xml:space="preserve">Xây dựng khu giết mổ gia súc, gia cầm tập trung </v>
          </cell>
          <cell r="C579">
            <v>2</v>
          </cell>
          <cell r="E579">
            <v>2</v>
          </cell>
          <cell r="F579">
            <v>2</v>
          </cell>
          <cell r="G579">
            <v>0</v>
          </cell>
          <cell r="K579">
            <v>2</v>
          </cell>
          <cell r="M579">
            <v>0</v>
          </cell>
          <cell r="U579">
            <v>0</v>
          </cell>
          <cell r="AD579">
            <v>0</v>
          </cell>
          <cell r="BG579">
            <v>0</v>
          </cell>
          <cell r="BK579" t="str">
            <v>2020-2030</v>
          </cell>
          <cell r="BL579" t="str">
            <v>Xã Đắk Ruồng</v>
          </cell>
          <cell r="BN579" t="str">
            <v>TMD</v>
          </cell>
          <cell r="BP579" t="str">
            <v>Quyết định số 135/QĐ-UBND ngày 22/3/2022 của UBND tỉnh phê duyệt quy hoạch sử dụng đất thời kỳ 2021-2030 huyện Kon Rẫy</v>
          </cell>
          <cell r="BU579" t="str">
            <v>HNK</v>
          </cell>
          <cell r="BV579">
            <v>2022</v>
          </cell>
          <cell r="BW579" t="str">
            <v>Đổi mã loại đất từ SKC sang TMD</v>
          </cell>
          <cell r="BZ579">
            <v>1</v>
          </cell>
        </row>
        <row r="580">
          <cell r="B580" t="str">
            <v>Khu Du lịch sinh thái ven hồ Thủy điện Đắk Pne</v>
          </cell>
          <cell r="C580">
            <v>27</v>
          </cell>
          <cell r="D580">
            <v>23</v>
          </cell>
          <cell r="E580">
            <v>4</v>
          </cell>
          <cell r="F580">
            <v>4</v>
          </cell>
          <cell r="G580">
            <v>0</v>
          </cell>
          <cell r="K580">
            <v>1.3</v>
          </cell>
          <cell r="L580">
            <v>2.7</v>
          </cell>
          <cell r="M580">
            <v>0</v>
          </cell>
          <cell r="U580">
            <v>0</v>
          </cell>
          <cell r="AD580">
            <v>0</v>
          </cell>
          <cell r="BG580">
            <v>0</v>
          </cell>
          <cell r="BK580" t="str">
            <v>2020-2030</v>
          </cell>
          <cell r="BL580" t="str">
            <v>Xã Đắk Pne</v>
          </cell>
          <cell r="BN580" t="str">
            <v>TMD</v>
          </cell>
          <cell r="BP580" t="str">
            <v>Quyết định số 135/QĐ-UBND ngày 22/3/2022 của UBND tỉnh phê duyệt quy hoạch sử dụng đất thời kỳ 2021-2030 huyện Kon Rẫy</v>
          </cell>
          <cell r="BU580" t="str">
            <v>HNK, CLN</v>
          </cell>
          <cell r="BZ580">
            <v>1</v>
          </cell>
        </row>
        <row r="581">
          <cell r="B581" t="str">
            <v>Quy hoạch nhà ở kết hợp, thương mại dịch vụ Xã Đăk Pne</v>
          </cell>
          <cell r="C581">
            <v>0.5</v>
          </cell>
          <cell r="E581">
            <v>0.5</v>
          </cell>
          <cell r="F581">
            <v>0.5</v>
          </cell>
          <cell r="G581">
            <v>0</v>
          </cell>
          <cell r="K581">
            <v>0.3</v>
          </cell>
          <cell r="L581">
            <v>0.2</v>
          </cell>
          <cell r="M581">
            <v>0</v>
          </cell>
          <cell r="U581">
            <v>0</v>
          </cell>
          <cell r="AD581">
            <v>0</v>
          </cell>
          <cell r="BG581">
            <v>0</v>
          </cell>
          <cell r="BK581" t="str">
            <v>2020-2030</v>
          </cell>
          <cell r="BL581" t="str">
            <v>Xã Đắk Pne</v>
          </cell>
          <cell r="BN581" t="str">
            <v>TMD</v>
          </cell>
          <cell r="BU581" t="str">
            <v>HNK, CLN</v>
          </cell>
          <cell r="BZ581">
            <v>1</v>
          </cell>
        </row>
        <row r="582">
          <cell r="B582" t="str">
            <v>Đất thương mại - dịch vụ dự trữ</v>
          </cell>
          <cell r="C582">
            <v>2.5</v>
          </cell>
          <cell r="E582">
            <v>2.5</v>
          </cell>
          <cell r="F582">
            <v>2.5</v>
          </cell>
          <cell r="G582">
            <v>0</v>
          </cell>
          <cell r="K582">
            <v>1</v>
          </cell>
          <cell r="L582">
            <v>1.5</v>
          </cell>
          <cell r="M582">
            <v>0</v>
          </cell>
          <cell r="U582">
            <v>0</v>
          </cell>
          <cell r="AD582">
            <v>0</v>
          </cell>
          <cell r="BG582">
            <v>0</v>
          </cell>
          <cell r="BK582" t="str">
            <v>2020-2030</v>
          </cell>
          <cell r="BL582" t="str">
            <v>Xã Đắk Pne</v>
          </cell>
          <cell r="BU582" t="str">
            <v>HNK, CLN</v>
          </cell>
          <cell r="BZ582">
            <v>1</v>
          </cell>
        </row>
        <row r="583">
          <cell r="B583" t="str">
            <v>Trạm thu mua nông sản</v>
          </cell>
          <cell r="C583">
            <v>0.71</v>
          </cell>
          <cell r="E583">
            <v>0.71</v>
          </cell>
          <cell r="F583">
            <v>0</v>
          </cell>
          <cell r="G583">
            <v>0</v>
          </cell>
          <cell r="M583">
            <v>0</v>
          </cell>
          <cell r="U583">
            <v>0.71</v>
          </cell>
          <cell r="AD583">
            <v>0</v>
          </cell>
          <cell r="AX583">
            <v>0.71</v>
          </cell>
          <cell r="BG583">
            <v>0</v>
          </cell>
          <cell r="BK583" t="str">
            <v>2020-2030</v>
          </cell>
          <cell r="BL583" t="str">
            <v>Xã Đắk Pne</v>
          </cell>
          <cell r="BN583" t="str">
            <v>TMD</v>
          </cell>
          <cell r="BP583" t="str">
            <v>Quyết định số 135/QĐ-UBND ngày 22/3/2022 của UBND tỉnh phê duyệt quy hoạch sử dụng đất thời kỳ 2021-2030 huyện Kon Rẫy</v>
          </cell>
          <cell r="BU583" t="str">
            <v>ONT</v>
          </cell>
          <cell r="BV583">
            <v>2022</v>
          </cell>
          <cell r="BW583" t="str">
            <v>Đổi mã loại đất từ SKC sang TMD</v>
          </cell>
          <cell r="BZ583">
            <v>1</v>
          </cell>
        </row>
        <row r="584">
          <cell r="B584" t="str">
            <v>Quy hoạch nhà sách, khách sạn, cơ sở thương mại dịch vụ huyện Kon Rẫy</v>
          </cell>
          <cell r="C584">
            <v>0.5</v>
          </cell>
          <cell r="E584">
            <v>0.5</v>
          </cell>
          <cell r="F584">
            <v>0.5</v>
          </cell>
          <cell r="G584">
            <v>0</v>
          </cell>
          <cell r="K584">
            <v>0.3</v>
          </cell>
          <cell r="L584">
            <v>0.2</v>
          </cell>
          <cell r="M584">
            <v>0</v>
          </cell>
          <cell r="U584">
            <v>0</v>
          </cell>
          <cell r="AD584">
            <v>0</v>
          </cell>
          <cell r="BG584">
            <v>0</v>
          </cell>
          <cell r="BK584" t="str">
            <v>2020-2030</v>
          </cell>
          <cell r="BL584" t="str">
            <v>Xã Đắk Tờ re</v>
          </cell>
          <cell r="BN584" t="str">
            <v>TMD</v>
          </cell>
          <cell r="BP584" t="str">
            <v>Quyết định số 135/QĐ-UBND ngày 22/3/2022 của UBND tỉnh phê duyệt quy hoạch sử dụng đất thời kỳ 2021-2030 huyện Kon Rẫy</v>
          </cell>
          <cell r="BU584" t="str">
            <v>HNK, CLN</v>
          </cell>
          <cell r="BZ584">
            <v>1</v>
          </cell>
        </row>
        <row r="585">
          <cell r="B585" t="str">
            <v>Đất thương mại - dịch vụ dự trữ</v>
          </cell>
          <cell r="C585">
            <v>2.5</v>
          </cell>
          <cell r="E585">
            <v>2.5</v>
          </cell>
          <cell r="F585">
            <v>2.5</v>
          </cell>
          <cell r="G585">
            <v>0</v>
          </cell>
          <cell r="K585">
            <v>1</v>
          </cell>
          <cell r="L585">
            <v>1.5</v>
          </cell>
          <cell r="M585">
            <v>0</v>
          </cell>
          <cell r="U585">
            <v>0</v>
          </cell>
          <cell r="AD585">
            <v>0</v>
          </cell>
          <cell r="BG585">
            <v>0</v>
          </cell>
          <cell r="BK585" t="str">
            <v>2020-2030</v>
          </cell>
          <cell r="BL585" t="str">
            <v>Xã Đắk Tờ re</v>
          </cell>
          <cell r="BU585" t="str">
            <v>HNK, CLN</v>
          </cell>
          <cell r="BZ585">
            <v>1</v>
          </cell>
        </row>
        <row r="586">
          <cell r="B586" t="str">
            <v>Quy hoạch đất du lịch</v>
          </cell>
          <cell r="C586">
            <v>29.990000000000002</v>
          </cell>
          <cell r="D586">
            <v>25</v>
          </cell>
          <cell r="E586">
            <v>4.99</v>
          </cell>
          <cell r="F586">
            <v>4.99</v>
          </cell>
          <cell r="G586">
            <v>0</v>
          </cell>
          <cell r="L586">
            <v>4.99</v>
          </cell>
          <cell r="M586">
            <v>0</v>
          </cell>
          <cell r="U586">
            <v>0</v>
          </cell>
          <cell r="AD586">
            <v>0</v>
          </cell>
          <cell r="BG586">
            <v>0</v>
          </cell>
          <cell r="BK586" t="str">
            <v>2020-2030</v>
          </cell>
          <cell r="BL586" t="str">
            <v>Xã Đắk Tờ re</v>
          </cell>
          <cell r="BU586" t="str">
            <v>CLN</v>
          </cell>
          <cell r="BZ586">
            <v>1</v>
          </cell>
        </row>
        <row r="587">
          <cell r="B587" t="str">
            <v>Trạm thu mua nông sản</v>
          </cell>
          <cell r="C587">
            <v>4</v>
          </cell>
          <cell r="E587">
            <v>4</v>
          </cell>
          <cell r="F587">
            <v>4</v>
          </cell>
          <cell r="G587">
            <v>0</v>
          </cell>
          <cell r="K587">
            <v>2</v>
          </cell>
          <cell r="L587">
            <v>2</v>
          </cell>
          <cell r="M587">
            <v>0</v>
          </cell>
          <cell r="U587">
            <v>0</v>
          </cell>
          <cell r="AD587">
            <v>0</v>
          </cell>
          <cell r="BG587">
            <v>0</v>
          </cell>
          <cell r="BK587" t="str">
            <v>2020-2030</v>
          </cell>
          <cell r="BL587" t="str">
            <v>Xã Đắk Tờ re</v>
          </cell>
          <cell r="BP587" t="str">
            <v>Quyết định số 135/QĐ-UBND ngày 22/3/2022 của UBND tỉnh phê duyệt quy hoạch sử dụng đất thời kỳ 2021-2030 huyện Kon Rẫy</v>
          </cell>
          <cell r="BU587" t="str">
            <v>HNK, CLN</v>
          </cell>
          <cell r="BV587">
            <v>2022</v>
          </cell>
          <cell r="BW587" t="str">
            <v>Đổi mã loại đất từ SKC sang TMD</v>
          </cell>
          <cell r="BZ587">
            <v>1</v>
          </cell>
        </row>
        <row r="588">
          <cell r="B588" t="str">
            <v>Trạm thu mua nông sản</v>
          </cell>
          <cell r="C588">
            <v>0.7</v>
          </cell>
          <cell r="E588">
            <v>0.7</v>
          </cell>
          <cell r="F588">
            <v>0.52</v>
          </cell>
          <cell r="G588">
            <v>0</v>
          </cell>
          <cell r="L588">
            <v>0.52</v>
          </cell>
          <cell r="M588">
            <v>0</v>
          </cell>
          <cell r="U588">
            <v>0.18</v>
          </cell>
          <cell r="AD588">
            <v>0</v>
          </cell>
          <cell r="AX588">
            <v>0.18</v>
          </cell>
          <cell r="BG588">
            <v>0</v>
          </cell>
          <cell r="BK588" t="str">
            <v>2020-2030</v>
          </cell>
          <cell r="BL588" t="str">
            <v>Xã Đắk Tờ re</v>
          </cell>
          <cell r="BN588" t="str">
            <v>TMD</v>
          </cell>
          <cell r="BP588" t="str">
            <v>Quyết định số 135/QĐ-UBND ngày 22/3/2022 của UBND tỉnh phê duyệt quy hoạch sử dụng đất thời kỳ 2021-2030 huyện Kon Rẫy</v>
          </cell>
          <cell r="BU588" t="str">
            <v>CLN, ONT</v>
          </cell>
          <cell r="BV588">
            <v>2022</v>
          </cell>
          <cell r="BW588" t="str">
            <v>Đổi mã loại đất từ SKC sang TMD</v>
          </cell>
          <cell r="BZ588">
            <v>1</v>
          </cell>
        </row>
        <row r="589">
          <cell r="B589" t="str">
            <v>Quy hoạch nhà sách, khách sạn, cơ sở thương mại dịch vụ huyện Kon Rẫy</v>
          </cell>
          <cell r="C589">
            <v>0.64</v>
          </cell>
          <cell r="E589">
            <v>0.64</v>
          </cell>
          <cell r="F589">
            <v>0.64</v>
          </cell>
          <cell r="G589">
            <v>0</v>
          </cell>
          <cell r="K589">
            <v>0.3</v>
          </cell>
          <cell r="L589">
            <v>0.34</v>
          </cell>
          <cell r="M589">
            <v>0</v>
          </cell>
          <cell r="U589">
            <v>0</v>
          </cell>
          <cell r="AD589">
            <v>0</v>
          </cell>
          <cell r="BG589">
            <v>0</v>
          </cell>
          <cell r="BK589" t="str">
            <v>2020-2030</v>
          </cell>
          <cell r="BL589" t="str">
            <v>Xã Tân Lập</v>
          </cell>
          <cell r="BN589" t="str">
            <v>TMD</v>
          </cell>
          <cell r="BP589" t="str">
            <v>Quyết định số 135/QĐ-UBND ngày 22/3/2022 của UBND tỉnh phê duyệt quy hoạch sử dụng đất thời kỳ 2021-2030 huyện Kon Rẫy</v>
          </cell>
          <cell r="BU589" t="str">
            <v>HNK, CLN</v>
          </cell>
          <cell r="BZ589">
            <v>1</v>
          </cell>
        </row>
        <row r="590">
          <cell r="B590" t="str">
            <v>Đất thương mại - dịch vụ dự trữ</v>
          </cell>
          <cell r="C590">
            <v>2.9</v>
          </cell>
          <cell r="E590">
            <v>2.9</v>
          </cell>
          <cell r="F590">
            <v>2.9</v>
          </cell>
          <cell r="G590">
            <v>0</v>
          </cell>
          <cell r="K590">
            <v>1.4</v>
          </cell>
          <cell r="L590">
            <v>1.5</v>
          </cell>
          <cell r="M590">
            <v>0</v>
          </cell>
          <cell r="U590">
            <v>0</v>
          </cell>
          <cell r="AD590">
            <v>0</v>
          </cell>
          <cell r="BG590">
            <v>0</v>
          </cell>
          <cell r="BK590" t="str">
            <v>2020-2030</v>
          </cell>
          <cell r="BL590" t="str">
            <v>Xã Tân Lập</v>
          </cell>
          <cell r="BN590" t="str">
            <v>TMD</v>
          </cell>
          <cell r="BU590" t="str">
            <v>HNK, CLN</v>
          </cell>
          <cell r="BZ590">
            <v>1</v>
          </cell>
        </row>
        <row r="591">
          <cell r="B591" t="str">
            <v>Quy hoạch siêu thị</v>
          </cell>
          <cell r="C591">
            <v>1.31</v>
          </cell>
          <cell r="E591">
            <v>1.31</v>
          </cell>
          <cell r="F591">
            <v>1.31</v>
          </cell>
          <cell r="G591">
            <v>0</v>
          </cell>
          <cell r="K591">
            <v>0.93</v>
          </cell>
          <cell r="L591">
            <v>0.38</v>
          </cell>
          <cell r="M591">
            <v>0</v>
          </cell>
          <cell r="U591">
            <v>0</v>
          </cell>
          <cell r="AD591">
            <v>0</v>
          </cell>
          <cell r="BG591">
            <v>0</v>
          </cell>
          <cell r="BK591" t="str">
            <v>2020-2030</v>
          </cell>
          <cell r="BL591" t="str">
            <v>Xã Tân Lập</v>
          </cell>
          <cell r="BN591" t="str">
            <v>TMD</v>
          </cell>
          <cell r="BU591" t="str">
            <v>CLN</v>
          </cell>
          <cell r="BZ591">
            <v>1</v>
          </cell>
        </row>
        <row r="592">
          <cell r="B592" t="str">
            <v>Trạm thu mua nông sản</v>
          </cell>
          <cell r="C592">
            <v>3</v>
          </cell>
          <cell r="E592">
            <v>3</v>
          </cell>
          <cell r="F592">
            <v>3</v>
          </cell>
          <cell r="G592">
            <v>0</v>
          </cell>
          <cell r="K592">
            <v>1</v>
          </cell>
          <cell r="L592">
            <v>2</v>
          </cell>
          <cell r="M592">
            <v>0</v>
          </cell>
          <cell r="U592">
            <v>0</v>
          </cell>
          <cell r="AD592">
            <v>0</v>
          </cell>
          <cell r="BG592">
            <v>0</v>
          </cell>
          <cell r="BK592" t="str">
            <v>2020-2030</v>
          </cell>
          <cell r="BL592" t="str">
            <v>Xã Tân Lập</v>
          </cell>
          <cell r="BP592" t="str">
            <v>Quyết định số 135/QĐ-UBND ngày 22/3/2022 của UBND tỉnh phê duyệt quy hoạch sử dụng đất thời kỳ 2021-2030 huyện Kon Rẫy</v>
          </cell>
          <cell r="BU592" t="str">
            <v>HNK, CLN</v>
          </cell>
          <cell r="BW592" t="str">
            <v>Đổi mã loại đất từ SKC sang TMD</v>
          </cell>
          <cell r="BZ592">
            <v>1</v>
          </cell>
        </row>
        <row r="593">
          <cell r="B593" t="str">
            <v>Dự án Khu du lịch cộng đồng kết hợp du lịch sinh thái Thác Kon Bring - xã Đăk Tơ Lung - huyện Kon Rẫy</v>
          </cell>
          <cell r="C593">
            <v>20</v>
          </cell>
          <cell r="D593">
            <v>15</v>
          </cell>
          <cell r="E593">
            <v>5</v>
          </cell>
          <cell r="F593">
            <v>4.5999999999999996</v>
          </cell>
          <cell r="G593">
            <v>0</v>
          </cell>
          <cell r="K593">
            <v>1.7</v>
          </cell>
          <cell r="L593">
            <v>1.6</v>
          </cell>
          <cell r="M593">
            <v>1.3</v>
          </cell>
          <cell r="P593">
            <v>1.3</v>
          </cell>
          <cell r="U593">
            <v>0.4</v>
          </cell>
          <cell r="AD593">
            <v>0</v>
          </cell>
          <cell r="BD593">
            <v>0.4</v>
          </cell>
          <cell r="BG593">
            <v>0</v>
          </cell>
          <cell r="BK593" t="str">
            <v>2020-2030</v>
          </cell>
          <cell r="BL593" t="str">
            <v>Xã Đắk Tơ Lung</v>
          </cell>
          <cell r="BP593" t="str">
            <v>Quyết định số 135/QĐ-UBND ngày 22/3/2022 của UBND tỉnh phê duyệt quy hoạch sử dụng đất thời kỳ 2021-2030 huyện Kon Rẫy</v>
          </cell>
          <cell r="BU593" t="str">
            <v>HNK, CLN, RSX, SON</v>
          </cell>
          <cell r="BZ593">
            <v>1</v>
          </cell>
        </row>
        <row r="594">
          <cell r="B594" t="str">
            <v>Trạm thu mua nông sản</v>
          </cell>
          <cell r="C594">
            <v>4</v>
          </cell>
          <cell r="E594">
            <v>4</v>
          </cell>
          <cell r="F594">
            <v>4</v>
          </cell>
          <cell r="G594">
            <v>0</v>
          </cell>
          <cell r="K594">
            <v>2</v>
          </cell>
          <cell r="L594">
            <v>2</v>
          </cell>
          <cell r="M594">
            <v>0</v>
          </cell>
          <cell r="U594">
            <v>0</v>
          </cell>
          <cell r="AD594">
            <v>0</v>
          </cell>
          <cell r="BG594">
            <v>0</v>
          </cell>
          <cell r="BK594" t="str">
            <v>2020-2030</v>
          </cell>
          <cell r="BL594" t="str">
            <v>Xã Đắk Tơ Lung</v>
          </cell>
          <cell r="BP594" t="str">
            <v>Quyết định số 135/QĐ-UBND ngày 22/3/2022 của UBND tỉnh phê duyệt quy hoạch sử dụng đất thời kỳ 2021-2030 huyện Kon Rẫy</v>
          </cell>
          <cell r="BU594" t="str">
            <v>HNK, CLN</v>
          </cell>
          <cell r="BV594">
            <v>2022</v>
          </cell>
          <cell r="BW594" t="str">
            <v>Đổi mã loại đất từ SKC sang TMD</v>
          </cell>
          <cell r="BZ594">
            <v>1</v>
          </cell>
        </row>
        <row r="595">
          <cell r="B595" t="str">
            <v>Công trình bổ sung mới có CSPL</v>
          </cell>
          <cell r="C595">
            <v>0</v>
          </cell>
          <cell r="E595">
            <v>0</v>
          </cell>
          <cell r="F595">
            <v>0</v>
          </cell>
          <cell r="G595">
            <v>0</v>
          </cell>
          <cell r="M595">
            <v>0</v>
          </cell>
          <cell r="U595">
            <v>0</v>
          </cell>
          <cell r="AD595">
            <v>0</v>
          </cell>
          <cell r="BG595">
            <v>0</v>
          </cell>
        </row>
        <row r="596">
          <cell r="B596" t="str">
            <v>Khu du lịch sinh thái Nước Nhê thôn 1 xã Đăk Tơ Lung</v>
          </cell>
          <cell r="C596">
            <v>6</v>
          </cell>
          <cell r="E596">
            <v>6</v>
          </cell>
          <cell r="F596">
            <v>6</v>
          </cell>
          <cell r="G596">
            <v>0</v>
          </cell>
          <cell r="K596">
            <v>5</v>
          </cell>
          <cell r="L596">
            <v>1</v>
          </cell>
          <cell r="M596">
            <v>0</v>
          </cell>
          <cell r="U596">
            <v>0</v>
          </cell>
          <cell r="AD596">
            <v>0</v>
          </cell>
          <cell r="BG596">
            <v>0</v>
          </cell>
          <cell r="BK596" t="str">
            <v>2020-2030</v>
          </cell>
          <cell r="BL596" t="str">
            <v>Xã Đắk Tơ Lung</v>
          </cell>
          <cell r="BP596" t="str">
            <v>Quyết định số 1756/QĐ-TTg ngày 21/12/2023 của Thủ tướng Chính phủ về việc phê duyệt Quy hoạch tỉnh Kon Tum thời kỳ 2021-2030, tầm nhìn đến năm 2050;</v>
          </cell>
          <cell r="BU596" t="str">
            <v>HNK;CLN</v>
          </cell>
          <cell r="BZ596">
            <v>1</v>
          </cell>
        </row>
        <row r="597">
          <cell r="B597" t="str">
            <v>Công trình bổ sung mới thiếu CSPL</v>
          </cell>
          <cell r="C597">
            <v>0</v>
          </cell>
          <cell r="E597">
            <v>0</v>
          </cell>
          <cell r="F597">
            <v>0</v>
          </cell>
          <cell r="G597">
            <v>0</v>
          </cell>
          <cell r="M597">
            <v>0</v>
          </cell>
          <cell r="U597">
            <v>0</v>
          </cell>
          <cell r="AD597">
            <v>0</v>
          </cell>
          <cell r="BG597">
            <v>0</v>
          </cell>
        </row>
        <row r="598">
          <cell r="B598" t="str">
            <v>Đất cơ sở sản xuất phi nông nghiệp</v>
          </cell>
          <cell r="C598">
            <v>87.75</v>
          </cell>
          <cell r="D598">
            <v>0</v>
          </cell>
          <cell r="E598">
            <v>87.75</v>
          </cell>
          <cell r="F598">
            <v>87.55</v>
          </cell>
          <cell r="G598">
            <v>0</v>
          </cell>
          <cell r="H598">
            <v>0</v>
          </cell>
          <cell r="I598">
            <v>0</v>
          </cell>
          <cell r="J598">
            <v>0</v>
          </cell>
          <cell r="K598">
            <v>31.839999999999996</v>
          </cell>
          <cell r="L598">
            <v>55.709999999999994</v>
          </cell>
          <cell r="M598">
            <v>0</v>
          </cell>
          <cell r="N598">
            <v>0</v>
          </cell>
          <cell r="O598">
            <v>0</v>
          </cell>
          <cell r="P598">
            <v>0</v>
          </cell>
          <cell r="Q598">
            <v>0</v>
          </cell>
          <cell r="R598">
            <v>0</v>
          </cell>
          <cell r="S598">
            <v>0</v>
          </cell>
          <cell r="T598">
            <v>0</v>
          </cell>
          <cell r="U598">
            <v>0.19</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R598">
            <v>0</v>
          </cell>
          <cell r="AS598">
            <v>0</v>
          </cell>
          <cell r="AT598">
            <v>0</v>
          </cell>
          <cell r="AU598">
            <v>0</v>
          </cell>
          <cell r="AV598">
            <v>0</v>
          </cell>
          <cell r="AW598">
            <v>0</v>
          </cell>
          <cell r="AX598">
            <v>0</v>
          </cell>
          <cell r="AY598">
            <v>0</v>
          </cell>
          <cell r="AZ598">
            <v>0</v>
          </cell>
          <cell r="BA598">
            <v>0</v>
          </cell>
          <cell r="BB598">
            <v>0</v>
          </cell>
          <cell r="BC598">
            <v>0</v>
          </cell>
          <cell r="BD598">
            <v>0.19</v>
          </cell>
          <cell r="BE598">
            <v>0</v>
          </cell>
          <cell r="BF598">
            <v>0</v>
          </cell>
          <cell r="BG598">
            <v>0.01</v>
          </cell>
          <cell r="BH598">
            <v>0</v>
          </cell>
          <cell r="BI598">
            <v>0.01</v>
          </cell>
          <cell r="BJ598">
            <v>0</v>
          </cell>
        </row>
        <row r="599">
          <cell r="B599" t="str">
            <v>Công trình điều chỉnh chuyển tiếp</v>
          </cell>
          <cell r="C599">
            <v>0</v>
          </cell>
          <cell r="E599">
            <v>0</v>
          </cell>
          <cell r="F599">
            <v>0</v>
          </cell>
          <cell r="G599">
            <v>0</v>
          </cell>
          <cell r="M599">
            <v>0</v>
          </cell>
          <cell r="U599">
            <v>0</v>
          </cell>
          <cell r="AD599">
            <v>0</v>
          </cell>
          <cell r="BG599">
            <v>0</v>
          </cell>
        </row>
        <row r="600">
          <cell r="B600" t="str">
            <v>Quy hoạch nhà máy sản xuất vật liệu xây dựng không nung</v>
          </cell>
          <cell r="C600">
            <v>5</v>
          </cell>
          <cell r="E600">
            <v>5</v>
          </cell>
          <cell r="F600">
            <v>5</v>
          </cell>
          <cell r="G600">
            <v>0</v>
          </cell>
          <cell r="K600">
            <v>0.5</v>
          </cell>
          <cell r="L600">
            <v>4.5</v>
          </cell>
          <cell r="M600">
            <v>0</v>
          </cell>
          <cell r="U600">
            <v>0</v>
          </cell>
          <cell r="AD600">
            <v>0</v>
          </cell>
          <cell r="BG600">
            <v>0</v>
          </cell>
          <cell r="BK600" t="str">
            <v>2020-2030</v>
          </cell>
          <cell r="BL600" t="str">
            <v>TT Đắk Rve</v>
          </cell>
          <cell r="BN600" t="str">
            <v>SKC</v>
          </cell>
          <cell r="BP600" t="str">
            <v>Quyết định số 842/QĐ-UBND ngày 9/09/2021 của UBND tỉnh Kon Tum về việc chấp thuận chủ trương đầu tư</v>
          </cell>
          <cell r="BU600" t="str">
            <v>HNK, CLN</v>
          </cell>
          <cell r="BV600" t="str">
            <v>2022,2023,2024</v>
          </cell>
          <cell r="BZ600">
            <v>1</v>
          </cell>
        </row>
        <row r="601">
          <cell r="B601" t="str">
            <v>Bãi tập kết cát và xây dựng công trình tạm cho dự án khai thác cát làm vật liệu xây dựng thông thường tại vị trí số 2 thuộc thôn 11 và thôn 12 Xã Đăk Ruồng huyện Kon Rẫy, tỉnh Kon Tum + Bãi tập kết và các công trình phụ trợ (số liệu quy hoạch 139)</v>
          </cell>
          <cell r="C601">
            <v>1.5</v>
          </cell>
          <cell r="E601">
            <v>1.5</v>
          </cell>
          <cell r="F601">
            <v>1.3</v>
          </cell>
          <cell r="G601">
            <v>0</v>
          </cell>
          <cell r="K601">
            <v>1</v>
          </cell>
          <cell r="L601">
            <v>0.3</v>
          </cell>
          <cell r="M601">
            <v>0</v>
          </cell>
          <cell r="U601">
            <v>0.19</v>
          </cell>
          <cell r="AD601">
            <v>0</v>
          </cell>
          <cell r="BD601">
            <v>0.19</v>
          </cell>
          <cell r="BG601">
            <v>0.01</v>
          </cell>
          <cell r="BI601">
            <v>0.01</v>
          </cell>
          <cell r="BK601" t="str">
            <v>2020-2030</v>
          </cell>
          <cell r="BL601" t="str">
            <v>Xã Đắk Ruồng</v>
          </cell>
          <cell r="BN601" t="str">
            <v>SKC</v>
          </cell>
          <cell r="BP601" t="str">
            <v>Quyết định số 135/QĐ-UBND ngày 22/3/2022 của UBND tỉnh phê duyệt quy hoạch sử dụng đất thời kỳ 2021-2030 huyện Kon Rẫy</v>
          </cell>
          <cell r="BU601" t="str">
            <v>HNK, CLN, SON, DCS</v>
          </cell>
          <cell r="BW601" t="str">
            <v>Đổi mã loại đất SKX sang SKS theo điều 9 Luật đất đai 2024</v>
          </cell>
          <cell r="BZ601">
            <v>1</v>
          </cell>
        </row>
        <row r="602">
          <cell r="B602" t="str">
            <v>Đất cơ sở sản xuất kinh doanh phi nông nghiệp dự trữ</v>
          </cell>
          <cell r="C602">
            <v>9</v>
          </cell>
          <cell r="E602">
            <v>9</v>
          </cell>
          <cell r="F602">
            <v>9</v>
          </cell>
          <cell r="G602">
            <v>0</v>
          </cell>
          <cell r="K602">
            <v>5</v>
          </cell>
          <cell r="L602">
            <v>4</v>
          </cell>
          <cell r="M602">
            <v>0</v>
          </cell>
          <cell r="U602">
            <v>0</v>
          </cell>
          <cell r="AD602">
            <v>0</v>
          </cell>
          <cell r="BG602">
            <v>0</v>
          </cell>
          <cell r="BK602" t="str">
            <v>2020-2030</v>
          </cell>
          <cell r="BL602" t="str">
            <v>TT Đắk Rve</v>
          </cell>
          <cell r="BP602" t="str">
            <v>Quyết định số 135/QĐ-UBND ngày 22/3/2022 của UBND tỉnh phê duyệt quy hoạch sử dụng đất thời kỳ 2021-2030 huyện Kon Rẫy</v>
          </cell>
          <cell r="BU602" t="str">
            <v>HNK, CLN</v>
          </cell>
          <cell r="BZ602">
            <v>1</v>
          </cell>
        </row>
        <row r="603">
          <cell r="B603" t="str">
            <v xml:space="preserve">Đất sản xuất kinh doanh Hợp tác xã (Thôn 1, thôn 4, Thôn 8) </v>
          </cell>
          <cell r="C603">
            <v>3</v>
          </cell>
          <cell r="E603">
            <v>3</v>
          </cell>
          <cell r="F603">
            <v>3</v>
          </cell>
          <cell r="G603">
            <v>0</v>
          </cell>
          <cell r="K603">
            <v>2.5</v>
          </cell>
          <cell r="L603">
            <v>0.5</v>
          </cell>
          <cell r="M603">
            <v>0</v>
          </cell>
          <cell r="U603">
            <v>0</v>
          </cell>
          <cell r="AD603">
            <v>0</v>
          </cell>
          <cell r="BG603">
            <v>0</v>
          </cell>
          <cell r="BK603" t="str">
            <v>2020-2030</v>
          </cell>
          <cell r="BL603" t="str">
            <v>Xã Đắk Kôi</v>
          </cell>
          <cell r="BP603" t="str">
            <v>Quyết định số 135/QĐ-UBND ngày 22/3/2022 của UBND tỉnh phê duyệt quy hoạch sử dụng đất thời kỳ 2021-2030 huyện Kon Rẫy</v>
          </cell>
          <cell r="BU603" t="str">
            <v>HNK, CLN</v>
          </cell>
          <cell r="BZ603">
            <v>1</v>
          </cell>
        </row>
        <row r="604">
          <cell r="B604" t="str">
            <v xml:space="preserve">Đất sản xuất kinh doanh Hợp tác xã </v>
          </cell>
          <cell r="C604">
            <v>1</v>
          </cell>
          <cell r="E604">
            <v>1</v>
          </cell>
          <cell r="F604">
            <v>1</v>
          </cell>
          <cell r="G604">
            <v>0</v>
          </cell>
          <cell r="K604">
            <v>0.5</v>
          </cell>
          <cell r="L604">
            <v>0.5</v>
          </cell>
          <cell r="M604">
            <v>0</v>
          </cell>
          <cell r="U604">
            <v>0</v>
          </cell>
          <cell r="AD604">
            <v>0</v>
          </cell>
          <cell r="BG604">
            <v>0</v>
          </cell>
          <cell r="BK604" t="str">
            <v>2020-2030</v>
          </cell>
          <cell r="BL604" t="str">
            <v>Xã Đắk Pne</v>
          </cell>
          <cell r="BN604" t="str">
            <v>SKC</v>
          </cell>
          <cell r="BP604" t="str">
            <v>Quyết định số 135/QĐ-UBND ngày 22/3/2022 của UBND tỉnh phê duyệt quy hoạch sử dụng đất thời kỳ 2021-2030 huyện Kon Rẫy</v>
          </cell>
          <cell r="BU604" t="str">
            <v>HNK, CLN</v>
          </cell>
          <cell r="BZ604">
            <v>1</v>
          </cell>
        </row>
        <row r="605">
          <cell r="B605" t="str">
            <v>Đất sản xuất kinh doanh trong khu quy hoạch chi tiết mở rộng đô thị</v>
          </cell>
          <cell r="C605">
            <v>20</v>
          </cell>
          <cell r="E605">
            <v>20</v>
          </cell>
          <cell r="F605">
            <v>20</v>
          </cell>
          <cell r="G605">
            <v>0</v>
          </cell>
          <cell r="K605">
            <v>10</v>
          </cell>
          <cell r="L605">
            <v>10</v>
          </cell>
          <cell r="M605">
            <v>0</v>
          </cell>
          <cell r="U605">
            <v>0</v>
          </cell>
          <cell r="AD605">
            <v>0</v>
          </cell>
          <cell r="BG605">
            <v>0</v>
          </cell>
          <cell r="BK605" t="str">
            <v>2020-2030</v>
          </cell>
          <cell r="BL605" t="str">
            <v>Xã Đắk Ruồng</v>
          </cell>
          <cell r="BN605" t="str">
            <v>SKC</v>
          </cell>
          <cell r="BP605" t="str">
            <v>Quyết định số 135/QĐ-UBND ngày 22/3/2022 của UBND tỉnh phê duyệt quy hoạch sử dụng đất thời kỳ 2021-2030 huyện Kon Rẫy</v>
          </cell>
          <cell r="BU605" t="str">
            <v>HNK, CLN</v>
          </cell>
          <cell r="BZ605">
            <v>1</v>
          </cell>
        </row>
        <row r="606">
          <cell r="B606" t="str">
            <v>Đất sản xuất kinh doanh Hợp tác xã trên địa bàn huyện</v>
          </cell>
          <cell r="C606">
            <v>0.56000000000000005</v>
          </cell>
          <cell r="E606">
            <v>0.56000000000000005</v>
          </cell>
          <cell r="F606">
            <v>0.56000000000000005</v>
          </cell>
          <cell r="G606">
            <v>0</v>
          </cell>
          <cell r="K606">
            <v>0.06</v>
          </cell>
          <cell r="L606">
            <v>0.5</v>
          </cell>
          <cell r="M606">
            <v>0</v>
          </cell>
          <cell r="U606">
            <v>0</v>
          </cell>
          <cell r="AD606">
            <v>0</v>
          </cell>
          <cell r="BG606">
            <v>0</v>
          </cell>
          <cell r="BK606" t="str">
            <v>2020-2030</v>
          </cell>
          <cell r="BL606" t="str">
            <v>Xã Đắk Ruồng</v>
          </cell>
          <cell r="BN606" t="str">
            <v>SKC</v>
          </cell>
          <cell r="BP606" t="str">
            <v>Quyết định số 135/QĐ-UBND ngày 22/3/2022 của UBND tỉnh phê duyệt quy hoạch sử dụng đất thời kỳ 2021-2030 huyện Kon Rẫy</v>
          </cell>
          <cell r="BU606" t="str">
            <v>HNK, CLN</v>
          </cell>
          <cell r="BZ606">
            <v>1</v>
          </cell>
        </row>
        <row r="607">
          <cell r="B607" t="str">
            <v>Đất sản xuất kinh doanh Hợp tác xã NN Đăk Tơ Lung</v>
          </cell>
          <cell r="C607">
            <v>1</v>
          </cell>
          <cell r="E607">
            <v>1</v>
          </cell>
          <cell r="F607">
            <v>1</v>
          </cell>
          <cell r="G607">
            <v>0</v>
          </cell>
          <cell r="K607">
            <v>0.5</v>
          </cell>
          <cell r="L607">
            <v>0.5</v>
          </cell>
          <cell r="M607">
            <v>0</v>
          </cell>
          <cell r="U607">
            <v>0</v>
          </cell>
          <cell r="AD607">
            <v>0</v>
          </cell>
          <cell r="BG607">
            <v>0</v>
          </cell>
          <cell r="BK607" t="str">
            <v>2020-2030</v>
          </cell>
          <cell r="BL607" t="str">
            <v>Xã Đắk Tơ Lung</v>
          </cell>
          <cell r="BN607" t="str">
            <v>SKC</v>
          </cell>
          <cell r="BP607" t="str">
            <v>Quyết định số 135/QĐ-UBND ngày 22/3/2022 của UBND tỉnh phê duyệt quy hoạch sử dụng đất thời kỳ 2021-2030 huyện Kon Rẫy</v>
          </cell>
          <cell r="BU607" t="str">
            <v>HNK, CLN</v>
          </cell>
          <cell r="BV607">
            <v>2022</v>
          </cell>
          <cell r="BZ607">
            <v>1</v>
          </cell>
        </row>
        <row r="608">
          <cell r="B608" t="str">
            <v>Đất sản xuất kinh doanh Hợp tác xã</v>
          </cell>
          <cell r="C608">
            <v>1</v>
          </cell>
          <cell r="E608">
            <v>1</v>
          </cell>
          <cell r="F608">
            <v>1</v>
          </cell>
          <cell r="G608">
            <v>0</v>
          </cell>
          <cell r="K608">
            <v>0.5</v>
          </cell>
          <cell r="L608">
            <v>0.5</v>
          </cell>
          <cell r="M608">
            <v>0</v>
          </cell>
          <cell r="U608">
            <v>0</v>
          </cell>
          <cell r="AD608">
            <v>0</v>
          </cell>
          <cell r="BG608">
            <v>0</v>
          </cell>
          <cell r="BK608" t="str">
            <v>2020-2030</v>
          </cell>
          <cell r="BL608" t="str">
            <v>Xã Đắk Tờ re</v>
          </cell>
          <cell r="BN608" t="str">
            <v>SKC</v>
          </cell>
          <cell r="BP608" t="str">
            <v>Quyết định số 135/QĐ-UBND ngày 22/3/2022 của UBND tỉnh phê duyệt quy hoạch sử dụng đất thời kỳ 2021-2030 huyện Kon Rẫy</v>
          </cell>
          <cell r="BU608" t="str">
            <v>HNK, CLN</v>
          </cell>
          <cell r="BZ608">
            <v>1</v>
          </cell>
        </row>
        <row r="609">
          <cell r="B609" t="str">
            <v>Đất sản xuất kinh doanh trong khu quy hoạch chi tiết mở rộng đô thị</v>
          </cell>
          <cell r="C609">
            <v>42.91</v>
          </cell>
          <cell r="E609">
            <v>42.91</v>
          </cell>
          <cell r="F609">
            <v>42.91</v>
          </cell>
          <cell r="G609">
            <v>0</v>
          </cell>
          <cell r="K609">
            <v>10</v>
          </cell>
          <cell r="L609">
            <v>32.909999999999997</v>
          </cell>
          <cell r="M609">
            <v>0</v>
          </cell>
          <cell r="U609">
            <v>0</v>
          </cell>
          <cell r="AD609">
            <v>0</v>
          </cell>
          <cell r="BG609">
            <v>0</v>
          </cell>
          <cell r="BK609" t="str">
            <v>2020-2030</v>
          </cell>
          <cell r="BL609" t="str">
            <v>Xã Tân Lập</v>
          </cell>
          <cell r="BP609" t="str">
            <v>Quyết định số 135/QĐ-UBND ngày 22/3/2022 của UBND tỉnh phê duyệt quy hoạch sử dụng đất thời kỳ 2021-2030 huyện Kon Rẫy</v>
          </cell>
          <cell r="BU609" t="str">
            <v>HNK, CLN</v>
          </cell>
          <cell r="BZ609">
            <v>1</v>
          </cell>
        </row>
        <row r="610">
          <cell r="B610" t="str">
            <v>Đất sản xuất kinh doanh Hợp tác xã trên địa bàn huyện</v>
          </cell>
          <cell r="C610">
            <v>1</v>
          </cell>
          <cell r="E610">
            <v>1</v>
          </cell>
          <cell r="F610">
            <v>1</v>
          </cell>
          <cell r="G610">
            <v>0</v>
          </cell>
          <cell r="K610">
            <v>0.5</v>
          </cell>
          <cell r="L610">
            <v>0.5</v>
          </cell>
          <cell r="M610">
            <v>0</v>
          </cell>
          <cell r="U610">
            <v>0</v>
          </cell>
          <cell r="AD610">
            <v>0</v>
          </cell>
          <cell r="BG610">
            <v>0</v>
          </cell>
          <cell r="BK610" t="str">
            <v>2020-2030</v>
          </cell>
          <cell r="BL610" t="str">
            <v>Xã Tân Lập</v>
          </cell>
          <cell r="BN610" t="str">
            <v>SKC</v>
          </cell>
          <cell r="BP610" t="str">
            <v>Quyết định số 135/QĐ-UBND ngày 22/3/2022 của UBND tỉnh phê duyệt quy hoạch sử dụng đất thời kỳ 2021-2030 huyện Kon Rẫy</v>
          </cell>
          <cell r="BU610" t="str">
            <v>HNK, CLN</v>
          </cell>
          <cell r="BZ610">
            <v>1</v>
          </cell>
        </row>
        <row r="611">
          <cell r="B611" t="str">
            <v>Xưởng chế biến lâm sản và đấu giá quyền sử dụng đất để cho thuê đất sử dụng vào mục đích xây dựng Xưởng chế biến lâm sản</v>
          </cell>
          <cell r="C611">
            <v>1.4</v>
          </cell>
          <cell r="E611">
            <v>1.4</v>
          </cell>
          <cell r="F611">
            <v>1.4</v>
          </cell>
          <cell r="G611">
            <v>0</v>
          </cell>
          <cell r="K611">
            <v>0.4</v>
          </cell>
          <cell r="L611">
            <v>1</v>
          </cell>
          <cell r="M611">
            <v>0</v>
          </cell>
          <cell r="U611">
            <v>0</v>
          </cell>
          <cell r="AD611">
            <v>0</v>
          </cell>
          <cell r="BG611">
            <v>0</v>
          </cell>
          <cell r="BK611" t="str">
            <v>2020-2030</v>
          </cell>
          <cell r="BL611" t="str">
            <v>Xã Tân Lập</v>
          </cell>
          <cell r="BN611" t="str">
            <v>SKC</v>
          </cell>
          <cell r="BP611" t="str">
            <v>Quyết định số 135/QĐ-UBND ngày 22/3/2022 của UBND tỉnh phê duyệt quy hoạch sử dụng đất thời kỳ 2021-2030 huyện Kon Rẫy</v>
          </cell>
          <cell r="BU611" t="str">
            <v>HNK, CLN</v>
          </cell>
          <cell r="BV611">
            <v>2022</v>
          </cell>
          <cell r="BZ611">
            <v>1</v>
          </cell>
        </row>
        <row r="612">
          <cell r="B612" t="str">
            <v>Công trình bổ sung mới có CSPL</v>
          </cell>
          <cell r="C612">
            <v>0</v>
          </cell>
          <cell r="E612">
            <v>0</v>
          </cell>
          <cell r="F612">
            <v>0</v>
          </cell>
          <cell r="G612">
            <v>0</v>
          </cell>
          <cell r="M612">
            <v>0</v>
          </cell>
          <cell r="U612">
            <v>0</v>
          </cell>
          <cell r="AD612">
            <v>0</v>
          </cell>
          <cell r="BG612">
            <v>0</v>
          </cell>
        </row>
        <row r="613">
          <cell r="B613" t="str">
            <v>Hợp tác xã thị trấn Đăk Rve</v>
          </cell>
          <cell r="C613">
            <v>0.38</v>
          </cell>
          <cell r="E613">
            <v>0.38</v>
          </cell>
          <cell r="F613">
            <v>0.38</v>
          </cell>
          <cell r="G613">
            <v>0</v>
          </cell>
          <cell r="K613">
            <v>0.38</v>
          </cell>
          <cell r="M613">
            <v>0</v>
          </cell>
          <cell r="U613">
            <v>0</v>
          </cell>
          <cell r="AD613">
            <v>0</v>
          </cell>
          <cell r="BG613">
            <v>0</v>
          </cell>
          <cell r="BK613" t="str">
            <v>2020-2030</v>
          </cell>
          <cell r="BL613" t="str">
            <v>TT Đắk Rve</v>
          </cell>
          <cell r="BN613" t="str">
            <v>SKC</v>
          </cell>
          <cell r="BP613" t="str">
            <v>KHSDĐ 2024</v>
          </cell>
          <cell r="BU613" t="str">
            <v>HNK</v>
          </cell>
          <cell r="BV613">
            <v>2023.2023999999999</v>
          </cell>
          <cell r="BZ613">
            <v>1</v>
          </cell>
        </row>
        <row r="614">
          <cell r="B614" t="str">
            <v>Đất sản xuất vật liệu xây dựng, làm đồ gốm</v>
          </cell>
          <cell r="C614">
            <v>0</v>
          </cell>
          <cell r="D614">
            <v>0</v>
          </cell>
          <cell r="E614">
            <v>0</v>
          </cell>
          <cell r="F614">
            <v>2</v>
          </cell>
          <cell r="G614">
            <v>0</v>
          </cell>
          <cell r="H614">
            <v>0</v>
          </cell>
          <cell r="I614">
            <v>0</v>
          </cell>
          <cell r="J614">
            <v>0</v>
          </cell>
          <cell r="K614">
            <v>2</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0</v>
          </cell>
          <cell r="AR614">
            <v>0</v>
          </cell>
          <cell r="AS614">
            <v>0</v>
          </cell>
          <cell r="AT614">
            <v>0</v>
          </cell>
          <cell r="AU614">
            <v>0</v>
          </cell>
          <cell r="AV614">
            <v>0</v>
          </cell>
          <cell r="AW614">
            <v>0</v>
          </cell>
          <cell r="AX614">
            <v>0</v>
          </cell>
          <cell r="AY614">
            <v>0</v>
          </cell>
          <cell r="AZ614">
            <v>0</v>
          </cell>
          <cell r="BA614">
            <v>0</v>
          </cell>
          <cell r="BB614">
            <v>0</v>
          </cell>
          <cell r="BC614">
            <v>0</v>
          </cell>
          <cell r="BD614">
            <v>0</v>
          </cell>
          <cell r="BE614">
            <v>0</v>
          </cell>
          <cell r="BF614">
            <v>0</v>
          </cell>
          <cell r="BG614">
            <v>0</v>
          </cell>
          <cell r="BH614">
            <v>0</v>
          </cell>
          <cell r="BI614">
            <v>0</v>
          </cell>
          <cell r="BJ614">
            <v>0</v>
          </cell>
        </row>
        <row r="615">
          <cell r="F615">
            <v>2</v>
          </cell>
          <cell r="G615">
            <v>0</v>
          </cell>
          <cell r="K615">
            <v>2</v>
          </cell>
        </row>
        <row r="616">
          <cell r="B616" t="str">
            <v xml:space="preserve">Tổng cộng: </v>
          </cell>
          <cell r="C616" t="e">
            <v>#REF!</v>
          </cell>
          <cell r="D616" t="e">
            <v>#REF!</v>
          </cell>
          <cell r="E616" t="e">
            <v>#REF!</v>
          </cell>
          <cell r="F616" t="e">
            <v>#REF!</v>
          </cell>
          <cell r="G616" t="e">
            <v>#REF!</v>
          </cell>
          <cell r="H616" t="e">
            <v>#REF!</v>
          </cell>
          <cell r="I616" t="e">
            <v>#REF!</v>
          </cell>
          <cell r="J616" t="e">
            <v>#REF!</v>
          </cell>
          <cell r="K616" t="e">
            <v>#REF!</v>
          </cell>
          <cell r="L616" t="e">
            <v>#REF!</v>
          </cell>
          <cell r="M616" t="e">
            <v>#REF!</v>
          </cell>
          <cell r="N616" t="e">
            <v>#REF!</v>
          </cell>
          <cell r="O616" t="e">
            <v>#REF!</v>
          </cell>
          <cell r="P616" t="e">
            <v>#REF!</v>
          </cell>
          <cell r="Q616" t="e">
            <v>#REF!</v>
          </cell>
          <cell r="R616" t="e">
            <v>#REF!</v>
          </cell>
          <cell r="S616" t="e">
            <v>#REF!</v>
          </cell>
          <cell r="T616" t="e">
            <v>#REF!</v>
          </cell>
          <cell r="U616" t="e">
            <v>#REF!</v>
          </cell>
          <cell r="V616" t="e">
            <v>#REF!</v>
          </cell>
          <cell r="W616" t="e">
            <v>#REF!</v>
          </cell>
          <cell r="X616" t="e">
            <v>#REF!</v>
          </cell>
          <cell r="Y616" t="e">
            <v>#REF!</v>
          </cell>
          <cell r="Z616" t="e">
            <v>#REF!</v>
          </cell>
          <cell r="AA616" t="e">
            <v>#REF!</v>
          </cell>
          <cell r="AB616" t="e">
            <v>#REF!</v>
          </cell>
          <cell r="AC616" t="e">
            <v>#REF!</v>
          </cell>
          <cell r="AD616" t="e">
            <v>#REF!</v>
          </cell>
          <cell r="AE616" t="e">
            <v>#REF!</v>
          </cell>
          <cell r="AF616" t="e">
            <v>#REF!</v>
          </cell>
          <cell r="AG616" t="e">
            <v>#REF!</v>
          </cell>
          <cell r="AH616" t="e">
            <v>#REF!</v>
          </cell>
          <cell r="AI616" t="e">
            <v>#REF!</v>
          </cell>
          <cell r="AJ616" t="e">
            <v>#REF!</v>
          </cell>
          <cell r="AK616" t="e">
            <v>#REF!</v>
          </cell>
          <cell r="AL616" t="e">
            <v>#REF!</v>
          </cell>
          <cell r="AM616" t="e">
            <v>#REF!</v>
          </cell>
          <cell r="AN616" t="e">
            <v>#REF!</v>
          </cell>
          <cell r="AO616" t="e">
            <v>#REF!</v>
          </cell>
          <cell r="AP616" t="e">
            <v>#REF!</v>
          </cell>
          <cell r="AQ616" t="e">
            <v>#REF!</v>
          </cell>
          <cell r="AR616" t="e">
            <v>#REF!</v>
          </cell>
          <cell r="AS616" t="e">
            <v>#REF!</v>
          </cell>
          <cell r="AT616" t="e">
            <v>#REF!</v>
          </cell>
          <cell r="AU616" t="e">
            <v>#REF!</v>
          </cell>
          <cell r="AV616" t="e">
            <v>#REF!</v>
          </cell>
          <cell r="AW616" t="e">
            <v>#REF!</v>
          </cell>
          <cell r="AX616" t="e">
            <v>#REF!</v>
          </cell>
          <cell r="AY616" t="e">
            <v>#REF!</v>
          </cell>
          <cell r="AZ616" t="e">
            <v>#REF!</v>
          </cell>
          <cell r="BA616" t="e">
            <v>#REF!</v>
          </cell>
          <cell r="BB616" t="e">
            <v>#REF!</v>
          </cell>
          <cell r="BC616" t="e">
            <v>#REF!</v>
          </cell>
          <cell r="BD616" t="e">
            <v>#REF!</v>
          </cell>
          <cell r="BE616" t="e">
            <v>#REF!</v>
          </cell>
          <cell r="BF616" t="e">
            <v>#REF!</v>
          </cell>
          <cell r="BG616" t="e">
            <v>#REF!</v>
          </cell>
          <cell r="BH616" t="e">
            <v>#REF!</v>
          </cell>
          <cell r="BI616" t="e">
            <v>#REF!</v>
          </cell>
          <cell r="BJ616" t="e">
            <v>#REF!</v>
          </cell>
        </row>
        <row r="624">
          <cell r="BK624" t="str">
            <v>TT Đắk Rve</v>
          </cell>
          <cell r="BL624" t="str">
            <v>TT Đắk Rve</v>
          </cell>
        </row>
        <row r="625">
          <cell r="BK625" t="str">
            <v>Xã Tân Lập</v>
          </cell>
          <cell r="BL625" t="str">
            <v>Xã Đắk Kôi</v>
          </cell>
        </row>
        <row r="626">
          <cell r="BK626" t="str">
            <v>Xã Đắk Tờ re</v>
          </cell>
          <cell r="BL626" t="str">
            <v>Xã Tân Lập</v>
          </cell>
        </row>
        <row r="627">
          <cell r="BK627" t="str">
            <v>Xã Đắk Ruồng</v>
          </cell>
          <cell r="BL627" t="str">
            <v>Xã Đắk Ruồng</v>
          </cell>
        </row>
        <row r="628">
          <cell r="BL628" t="str">
            <v>Xã Đắk Tờ re</v>
          </cell>
        </row>
        <row r="629">
          <cell r="BL629" t="str">
            <v>Xã Đắk Pne</v>
          </cell>
        </row>
        <row r="630">
          <cell r="BK630" t="str">
            <v>Xã Đắk Tơ Lung</v>
          </cell>
          <cell r="BL630" t="str">
            <v>Xã Đắk Tơ Lung</v>
          </cell>
        </row>
        <row r="631">
          <cell r="BK631" t="str">
            <v>Xã Đắk Ruồng</v>
          </cell>
        </row>
        <row r="632">
          <cell r="BK632" t="str">
            <v>Xã Đắk Kôi</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KH2025 IN"/>
      <sheetName val="KH2025"/>
      <sheetName val="Sheet1"/>
      <sheetName val="BS"/>
    </sheetNames>
    <sheetDataSet>
      <sheetData sheetId="0" refreshError="1">
        <row r="8">
          <cell r="B8" t="str">
            <v>Thao trường huấn luyện cấp Xã Đăk Kôi (ĐQH17)</v>
          </cell>
          <cell r="C8" t="str">
            <v>CQP</v>
          </cell>
          <cell r="D8">
            <v>2.8</v>
          </cell>
          <cell r="E8"/>
          <cell r="F8">
            <v>2.8</v>
          </cell>
          <cell r="G8" t="str">
            <v>HNK</v>
          </cell>
          <cell r="H8" t="str">
            <v>Xã Đăk Kôi</v>
          </cell>
          <cell r="I8" t="str">
            <v>Công văn 45/BCH-TM ngày 17/1/2022 của ban chỉ huy quân sự tỉnh Kon Tum</v>
          </cell>
          <cell r="J8" t="str">
            <v>2022,2023,2024</v>
          </cell>
          <cell r="K8"/>
          <cell r="L8" t="str">
            <v>X</v>
          </cell>
          <cell r="M8"/>
          <cell r="N8" t="str">
            <v>26-DK</v>
          </cell>
          <cell r="O8" t="str">
            <v>PHỤC VỤ CÔNG TÁC CẤP GCNQSD ĐẤT</v>
          </cell>
          <cell r="X8">
            <v>1</v>
          </cell>
        </row>
        <row r="9">
          <cell r="B9" t="str">
            <v>Xây mới Trụ sở làm việc Ban chỉ huy quân sự xã Đăk Pne</v>
          </cell>
          <cell r="C9" t="str">
            <v>CQP</v>
          </cell>
          <cell r="D9">
            <v>0.1</v>
          </cell>
          <cell r="E9"/>
          <cell r="F9">
            <v>0.1</v>
          </cell>
          <cell r="G9" t="str">
            <v>DCS</v>
          </cell>
          <cell r="H9" t="str">
            <v>Xã Đăk Pne</v>
          </cell>
          <cell r="I9" t="str">
            <v>Nghị quyết số 55/NQ-HĐND ngày 19/12/2023 của HĐND huyện phe duyệt Kế hoạch thực hiện các Chương trình Mục tiêu quốc gia năm 2024 trên địa bàn huyện</v>
          </cell>
          <cell r="J9">
            <v>2024</v>
          </cell>
          <cell r="K9"/>
          <cell r="L9" t="str">
            <v>X</v>
          </cell>
          <cell r="M9"/>
          <cell r="N9" t="str">
            <v>33-DPN</v>
          </cell>
          <cell r="O9" t="str">
            <v>PHỤC VỤ CÔNG TÁC CẤP GCNQSD ĐẤT</v>
          </cell>
          <cell r="X9">
            <v>1</v>
          </cell>
        </row>
        <row r="10">
          <cell r="B10" t="str">
            <v>TB, TTHL Ban CHQS huyện</v>
          </cell>
          <cell r="C10" t="str">
            <v>CQP</v>
          </cell>
          <cell r="D10">
            <v>114</v>
          </cell>
          <cell r="E10"/>
          <cell r="F10">
            <v>114</v>
          </cell>
          <cell r="G10" t="str">
            <v>LUA, HNK, CLN, RSX, SON</v>
          </cell>
          <cell r="H10" t="str">
            <v>Xã Đăk Tơ Lung</v>
          </cell>
          <cell r="I10" t="str">
            <v>Quyết định 1133/QĐ- QK ngày 16/7/2022 của Quân Khu 5; Quyết định số 2701/QĐ-BTL ngày 26/11/2015 của Quân khu 5</v>
          </cell>
          <cell r="J10" t="str">
            <v>2022, 2023, 2024</v>
          </cell>
          <cell r="K10"/>
          <cell r="L10" t="str">
            <v>X</v>
          </cell>
          <cell r="M10"/>
          <cell r="N10" t="str">
            <v>16-DTLu</v>
          </cell>
          <cell r="O10" t="str">
            <v>Có chuyển đổi đất rừng</v>
          </cell>
          <cell r="X10">
            <v>1</v>
          </cell>
        </row>
        <row r="11">
          <cell r="B11" t="str">
            <v>Xây mới Trụ sở làm việc Ban chỉ huy quân sự xã Đăk Tơ Lung</v>
          </cell>
          <cell r="C11" t="str">
            <v>CQP</v>
          </cell>
          <cell r="D11">
            <v>0.12</v>
          </cell>
          <cell r="E11"/>
          <cell r="F11">
            <v>0.12</v>
          </cell>
          <cell r="G11" t="str">
            <v>CLN</v>
          </cell>
          <cell r="H11" t="str">
            <v>Xã Đăk Tơ Lung</v>
          </cell>
          <cell r="I11" t="str">
            <v>Nghị quyết số 11/NQ-HĐND ngày 09/5/2023 của HĐND huyện về việc phân bổ chi tiết vốn đầu tư phát triển (đợt 2)</v>
          </cell>
          <cell r="J11">
            <v>2024</v>
          </cell>
          <cell r="K11"/>
          <cell r="L11" t="str">
            <v>X</v>
          </cell>
          <cell r="M11"/>
          <cell r="N11" t="str">
            <v>23-DTLu</v>
          </cell>
          <cell r="O11" t="str">
            <v>PHỤC VỤ CÔNG TÁC CẤP GCNQSD ĐẤT</v>
          </cell>
          <cell r="X11">
            <v>1</v>
          </cell>
        </row>
        <row r="12">
          <cell r="B12" t="str">
            <v xml:space="preserve"> Kho vũ khí đạn/Bộ CHQS tỉnh Kon Tum</v>
          </cell>
          <cell r="C12" t="str">
            <v>CQP</v>
          </cell>
          <cell r="D12">
            <v>36</v>
          </cell>
          <cell r="E12"/>
          <cell r="F12">
            <v>36</v>
          </cell>
          <cell r="G12" t="str">
            <v>HNK,CLN,RSX</v>
          </cell>
          <cell r="H12" t="str">
            <v>Xã Đăk Tờ Re</v>
          </cell>
          <cell r="I12" t="str">
            <v>Công văn 45/BCH-TM ngày 17/1/2022 của ban chỉ huy quân sự tỉnh Kon Tum; quyết định số 607/QĐ-QK ngày 27/4/2022 của Quân khu 5 về việc Phê duyệt quy hoạch vị trí đóng quân Đại đội Kho vũ khí đạn/Bộ CHQS tỉnh Kon Tum;  Quyết định số 1756/QĐ-TTg ngày 21/12/2</v>
          </cell>
          <cell r="J12">
            <v>2023.2023999999999</v>
          </cell>
          <cell r="K12"/>
          <cell r="L12"/>
          <cell r="M12"/>
          <cell r="N12" t="str">
            <v>24-DTR</v>
          </cell>
          <cell r="O12" t="str">
            <v>Có chuyển đổi đất rừng</v>
          </cell>
          <cell r="X12">
            <v>1</v>
          </cell>
        </row>
        <row r="13">
          <cell r="B13" t="str">
            <v>Căn cứ chiến đấu mô phỏng tỉnh Kon Tum</v>
          </cell>
          <cell r="C13" t="str">
            <v>CQP</v>
          </cell>
          <cell r="D13">
            <v>37</v>
          </cell>
          <cell r="E13"/>
          <cell r="F13">
            <v>37</v>
          </cell>
          <cell r="G13" t="str">
            <v>HNK, CLN</v>
          </cell>
          <cell r="H13" t="str">
            <v>Xã Đăk Tờ Re</v>
          </cell>
          <cell r="I13" t="str">
            <v>Công văn 45/BCH-TM ngày 17/1/2022 của ban chỉ huy quân sự tỉnh Kon Tum; quyết định số 266/QĐ-QK ngày 22/02/2022 của Quân khu 5 về việc Phê duyệt quy hoạch vị trí xây dựng căn cứ chiến đấu mô phỏng tỉnh Kon Tum; Quyết định số 1756/QĐ-TTg ngày 21/12/2023 củ</v>
          </cell>
          <cell r="J13">
            <v>2023.2023999999999</v>
          </cell>
          <cell r="K13"/>
          <cell r="L13" t="str">
            <v>X</v>
          </cell>
          <cell r="M13"/>
          <cell r="N13" t="str">
            <v>25-DTR</v>
          </cell>
          <cell r="O13" t="str">
            <v>Có chuyển đổi đất rừng</v>
          </cell>
          <cell r="X13">
            <v>1</v>
          </cell>
        </row>
        <row r="14">
          <cell r="B14" t="str">
            <v>Công trình bổ sung mới</v>
          </cell>
          <cell r="C14"/>
          <cell r="D14"/>
          <cell r="E14"/>
          <cell r="F14">
            <v>0</v>
          </cell>
          <cell r="G14"/>
          <cell r="H14"/>
          <cell r="I14"/>
          <cell r="J14"/>
          <cell r="K14"/>
          <cell r="L14"/>
          <cell r="M14"/>
          <cell r="N14"/>
          <cell r="O14"/>
        </row>
        <row r="15">
          <cell r="B15" t="str">
            <v>Xây mới Trụ sở làm việc Ban chỉ huy quân sự xã Đăk Tờ Re</v>
          </cell>
          <cell r="C15" t="str">
            <v>CQP</v>
          </cell>
          <cell r="D15">
            <v>0.1</v>
          </cell>
          <cell r="E15"/>
          <cell r="F15">
            <v>0.1</v>
          </cell>
          <cell r="G15" t="str">
            <v>TSC</v>
          </cell>
          <cell r="H15" t="str">
            <v>Xã Đăk Tờ Re</v>
          </cell>
          <cell r="I15" t="str">
            <v>Nghị quyết số 11/NQ-HĐND ngày 09/5/2023 của HĐND huyện về việc phân bổ chi tiết vốn đầu tư phát triển (đợt 2)</v>
          </cell>
          <cell r="J15"/>
          <cell r="K15"/>
          <cell r="L15" t="str">
            <v>X</v>
          </cell>
          <cell r="M15"/>
          <cell r="N15" t="str">
            <v>40-DTR</v>
          </cell>
          <cell r="O15" t="str">
            <v>phục vụ công tác cấp GCNQSD đất</v>
          </cell>
          <cell r="X15">
            <v>1</v>
          </cell>
        </row>
        <row r="16">
          <cell r="B16" t="str">
            <v>Xây mới Trụ sở làm việc Ban chỉ huy quân sự xã Tân Lập</v>
          </cell>
          <cell r="C16" t="str">
            <v>CQP</v>
          </cell>
          <cell r="D16">
            <v>0.1</v>
          </cell>
          <cell r="E16"/>
          <cell r="F16">
            <v>0.1</v>
          </cell>
          <cell r="G16" t="str">
            <v>CLN</v>
          </cell>
          <cell r="H16" t="str">
            <v>Xã Tân Lập</v>
          </cell>
          <cell r="I16" t="str">
            <v>Nghị quyết số 11/NQ-HĐND ngày 09/5/2023 của HĐND huyện về việc phân bổ chi tiết vốn đầu tư phát triển (đợt 2)</v>
          </cell>
          <cell r="J16"/>
          <cell r="K16"/>
          <cell r="L16" t="str">
            <v>X</v>
          </cell>
          <cell r="M16"/>
          <cell r="N16" t="str">
            <v>33-TL</v>
          </cell>
          <cell r="O16" t="str">
            <v>PHỤ VỤ CẤP GCNQSD ĐẤT</v>
          </cell>
          <cell r="Q16" t="str">
            <v>CG</v>
          </cell>
          <cell r="X16">
            <v>1</v>
          </cell>
        </row>
        <row r="17">
          <cell r="B17" t="str">
            <v>Công trình, dự án mục đích, an ninh</v>
          </cell>
          <cell r="C17"/>
          <cell r="D17"/>
          <cell r="E17"/>
          <cell r="F17">
            <v>0</v>
          </cell>
          <cell r="G17"/>
          <cell r="H17"/>
          <cell r="I17"/>
          <cell r="J17"/>
          <cell r="K17"/>
          <cell r="L17"/>
          <cell r="M17"/>
          <cell r="N17"/>
          <cell r="O17"/>
        </row>
        <row r="18">
          <cell r="B18" t="str">
            <v>Công trình điều chỉnh chuyển tiếp</v>
          </cell>
          <cell r="C18"/>
          <cell r="D18"/>
          <cell r="E18"/>
          <cell r="F18">
            <v>0</v>
          </cell>
          <cell r="G18"/>
          <cell r="H18"/>
          <cell r="I18"/>
          <cell r="J18"/>
          <cell r="K18"/>
          <cell r="L18"/>
          <cell r="M18"/>
          <cell r="N18"/>
          <cell r="O18"/>
        </row>
        <row r="19">
          <cell r="B19" t="str">
            <v>Trụ sở Công an Tân Lập</v>
          </cell>
          <cell r="C19" t="str">
            <v>CAN</v>
          </cell>
          <cell r="D19">
            <v>0.1</v>
          </cell>
          <cell r="E19"/>
          <cell r="F19">
            <v>0.1</v>
          </cell>
          <cell r="G19" t="str">
            <v>CLN</v>
          </cell>
          <cell r="H19" t="str">
            <v>Xã Tân Lập</v>
          </cell>
          <cell r="I19" t="str">
            <v xml:space="preserve">Nghị quyết 37/NQ-HĐND ngày 13/7/2023 của HĐND tỉnh; Công văn 2666/CAT-PH10 ngày 10/8/2023 của công an tỉnh về việc đăng ký danh mục công trình năm 2024; </v>
          </cell>
          <cell r="J19">
            <v>2023.2023999999999</v>
          </cell>
          <cell r="K19"/>
          <cell r="L19" t="str">
            <v>X</v>
          </cell>
          <cell r="M19"/>
          <cell r="N19" t="str">
            <v>33-TL</v>
          </cell>
          <cell r="O19" t="str">
            <v>PHỤ VỤ CẤP GCNQSD ĐẤT</v>
          </cell>
          <cell r="Q19" t="str">
            <v>CG</v>
          </cell>
          <cell r="X19">
            <v>1</v>
          </cell>
        </row>
        <row r="20">
          <cell r="B20" t="str">
            <v>Trụ sở Công an Xã Đăk Ruồng</v>
          </cell>
          <cell r="C20" t="str">
            <v>CAN</v>
          </cell>
          <cell r="D20">
            <v>0.1</v>
          </cell>
          <cell r="E20"/>
          <cell r="F20">
            <v>0.1</v>
          </cell>
          <cell r="G20" t="str">
            <v>CLN</v>
          </cell>
          <cell r="H20" t="str">
            <v>Xã Đăk Ruồng</v>
          </cell>
          <cell r="I20" t="str">
            <v xml:space="preserve">Nghị quyết 37/NQ-HĐND ngày 13/7/2023 của HĐND tỉnh; Công văn 2666/CAT-PH10 ngày 10/8/2023 của công an tỉnh về việc đăng ký danh mục công trình năm 2024; </v>
          </cell>
          <cell r="J20">
            <v>2023.2023999999999</v>
          </cell>
          <cell r="K20"/>
          <cell r="L20" t="str">
            <v>X</v>
          </cell>
          <cell r="M20"/>
          <cell r="N20" t="str">
            <v>26-DR</v>
          </cell>
          <cell r="O20" t="str">
            <v>PHỤ VỤ CẤP GCNQSD ĐẤT</v>
          </cell>
          <cell r="X20">
            <v>1</v>
          </cell>
        </row>
        <row r="21">
          <cell r="B21" t="str">
            <v>Công trình bổ sung mới</v>
          </cell>
          <cell r="C21"/>
          <cell r="D21"/>
          <cell r="E21"/>
          <cell r="F21">
            <v>0</v>
          </cell>
          <cell r="G21"/>
          <cell r="H21"/>
          <cell r="I21"/>
          <cell r="J21"/>
          <cell r="K21"/>
          <cell r="L21"/>
          <cell r="M21"/>
          <cell r="N21"/>
          <cell r="O21"/>
        </row>
        <row r="22">
          <cell r="B22" t="str">
            <v>Công  trình,  dự  án  để  phát  triển kinh tế - xã hội vì lợi ích quốc gia, công cộng</v>
          </cell>
          <cell r="C22"/>
          <cell r="D22"/>
          <cell r="E22"/>
          <cell r="F22">
            <v>0</v>
          </cell>
          <cell r="G22"/>
          <cell r="H22"/>
          <cell r="I22"/>
          <cell r="J22"/>
          <cell r="K22"/>
          <cell r="L22"/>
          <cell r="M22"/>
          <cell r="N22"/>
          <cell r="O22"/>
        </row>
        <row r="23">
          <cell r="B23" t="str">
            <v>Công trình,  dự án quan trọng  quốc gia  do  Quốc  hội  quyết  định  chủ trương đầu tư mà phải thu hồi đất</v>
          </cell>
          <cell r="C23"/>
          <cell r="D23"/>
          <cell r="E23"/>
          <cell r="F23">
            <v>0</v>
          </cell>
          <cell r="G23"/>
          <cell r="H23"/>
          <cell r="I23"/>
          <cell r="J23"/>
          <cell r="K23"/>
          <cell r="L23"/>
          <cell r="M23"/>
          <cell r="N23"/>
          <cell r="O23"/>
        </row>
        <row r="24">
          <cell r="B24" t="str">
            <v>Công trình, dự án do Thủ tướng Chính phủ chấp thuận, quyết định đầu tư mà phải thu hồi đất</v>
          </cell>
          <cell r="C24"/>
          <cell r="D24"/>
          <cell r="E24"/>
          <cell r="F24">
            <v>0</v>
          </cell>
          <cell r="G24"/>
          <cell r="H24"/>
          <cell r="I24"/>
          <cell r="J24"/>
          <cell r="K24"/>
          <cell r="L24"/>
          <cell r="M24"/>
          <cell r="N24"/>
          <cell r="O24"/>
        </row>
        <row r="25">
          <cell r="B25" t="str">
            <v>Các công trình, dự án còn lại</v>
          </cell>
          <cell r="C25"/>
          <cell r="D25"/>
          <cell r="E25"/>
          <cell r="F25">
            <v>0</v>
          </cell>
          <cell r="G25"/>
          <cell r="H25"/>
          <cell r="I25"/>
          <cell r="J25"/>
          <cell r="K25"/>
          <cell r="L25"/>
          <cell r="M25"/>
          <cell r="N25"/>
          <cell r="O25"/>
        </row>
        <row r="26">
          <cell r="B26" t="str">
            <v>Công trình, dự án do Hội đồng nhân dân cấp tỉnh chấp thuận mà phải thu hồi đất</v>
          </cell>
          <cell r="C26"/>
          <cell r="D26"/>
          <cell r="E26"/>
          <cell r="F26">
            <v>0</v>
          </cell>
          <cell r="G26"/>
          <cell r="H26"/>
          <cell r="I26"/>
          <cell r="J26"/>
          <cell r="K26"/>
          <cell r="L26"/>
          <cell r="M26"/>
          <cell r="N26"/>
          <cell r="O26"/>
        </row>
        <row r="27">
          <cell r="B27" t="str">
            <v>Khu nông nghiệp ứng dụng công nghệ cao</v>
          </cell>
          <cell r="C27"/>
          <cell r="D27"/>
          <cell r="E27"/>
          <cell r="F27"/>
          <cell r="G27"/>
          <cell r="H27"/>
          <cell r="I27"/>
          <cell r="J27"/>
          <cell r="K27"/>
          <cell r="L27"/>
          <cell r="M27"/>
          <cell r="N27"/>
          <cell r="O27"/>
        </row>
        <row r="28">
          <cell r="B28" t="str">
            <v>Công trình điều chỉnh chuyển tiếp</v>
          </cell>
          <cell r="C28"/>
          <cell r="D28"/>
          <cell r="E28"/>
          <cell r="F28">
            <v>0</v>
          </cell>
          <cell r="G28"/>
          <cell r="H28"/>
          <cell r="I28"/>
          <cell r="J28"/>
          <cell r="K28"/>
          <cell r="L28"/>
          <cell r="M28"/>
          <cell r="N28"/>
          <cell r="O28"/>
        </row>
        <row r="29">
          <cell r="B29" t="str">
            <v>Dự án Trồng cây ăn quả công nghệ cao tại huyện Kon Rẫy, tỉnh Kon Tum của công ty TNHH nông nghiệp sạch Tây Nguyên</v>
          </cell>
          <cell r="C29" t="str">
            <v>CLN</v>
          </cell>
          <cell r="D29">
            <v>460.25</v>
          </cell>
          <cell r="E29"/>
          <cell r="F29">
            <v>460.25</v>
          </cell>
          <cell r="G29" t="str">
            <v>LUA, HNK, CLN, DCS</v>
          </cell>
          <cell r="H29" t="str">
            <v>Xã Đăk Tơ Lung</v>
          </cell>
          <cell r="I29" t="str">
            <v xml:space="preserve"> Quyết định số 327/QĐ -UBND ngày 20/06/2023 của UBND tỉnh Kon Tum</v>
          </cell>
          <cell r="J29" t="str">
            <v>2022,2023,2024</v>
          </cell>
          <cell r="K29"/>
          <cell r="L29" t="str">
            <v>X</v>
          </cell>
          <cell r="M29"/>
          <cell r="N29"/>
          <cell r="O29"/>
          <cell r="X29">
            <v>1</v>
          </cell>
        </row>
        <row r="30">
          <cell r="B30"/>
          <cell r="C30" t="str">
            <v>DGT; SON</v>
          </cell>
          <cell r="D30">
            <v>12.75</v>
          </cell>
          <cell r="E30">
            <v>12.75</v>
          </cell>
          <cell r="F30">
            <v>0</v>
          </cell>
          <cell r="G30"/>
          <cell r="H30" t="str">
            <v>Xã Đăk Tơ Lung</v>
          </cell>
          <cell r="I30"/>
          <cell r="J30" t="str">
            <v>2022,2023,2024</v>
          </cell>
          <cell r="K30"/>
          <cell r="L30" t="str">
            <v>X</v>
          </cell>
          <cell r="M30"/>
          <cell r="N30"/>
          <cell r="O30"/>
          <cell r="X30">
            <v>1</v>
          </cell>
        </row>
        <row r="31">
          <cell r="B31"/>
          <cell r="C31" t="str">
            <v>PNK</v>
          </cell>
          <cell r="D31">
            <v>7.29</v>
          </cell>
          <cell r="E31"/>
          <cell r="F31">
            <v>7.29</v>
          </cell>
          <cell r="G31" t="str">
            <v>HNK</v>
          </cell>
          <cell r="H31" t="str">
            <v>Xã Đăk Tơ Lung</v>
          </cell>
          <cell r="I31"/>
          <cell r="J31" t="str">
            <v>2022,2023,2024</v>
          </cell>
          <cell r="K31"/>
          <cell r="L31" t="str">
            <v>X</v>
          </cell>
          <cell r="M31"/>
          <cell r="N31"/>
          <cell r="O31"/>
          <cell r="X31">
            <v>1</v>
          </cell>
        </row>
        <row r="32">
          <cell r="B32" t="str">
            <v>Công trình bổ sung mới</v>
          </cell>
          <cell r="C32"/>
          <cell r="D32">
            <v>0</v>
          </cell>
          <cell r="E32"/>
          <cell r="F32">
            <v>0</v>
          </cell>
          <cell r="G32"/>
          <cell r="H32"/>
          <cell r="I32"/>
          <cell r="J32"/>
          <cell r="K32"/>
          <cell r="L32"/>
          <cell r="M32"/>
          <cell r="N32"/>
          <cell r="O32"/>
        </row>
        <row r="33">
          <cell r="B33" t="str">
            <v>Đất xây dựng trụ sở cơ quan</v>
          </cell>
          <cell r="C33"/>
          <cell r="D33"/>
          <cell r="E33"/>
          <cell r="F33">
            <v>0</v>
          </cell>
          <cell r="G33"/>
          <cell r="H33"/>
          <cell r="I33"/>
          <cell r="J33"/>
          <cell r="K33"/>
          <cell r="L33"/>
          <cell r="M33"/>
          <cell r="N33"/>
          <cell r="O33"/>
        </row>
        <row r="34">
          <cell r="B34" t="str">
            <v>Công trình điều chỉnh chuyển tiếp</v>
          </cell>
          <cell r="C34"/>
          <cell r="D34"/>
          <cell r="E34"/>
          <cell r="F34">
            <v>0</v>
          </cell>
          <cell r="G34"/>
          <cell r="H34"/>
          <cell r="I34"/>
          <cell r="J34"/>
          <cell r="K34"/>
          <cell r="L34"/>
          <cell r="M34"/>
          <cell r="N34"/>
          <cell r="O34"/>
        </row>
        <row r="35">
          <cell r="B35" t="str">
            <v>Xây dựng Hạt Kiểm lâm Kon Rẫy, thuộc dự án "Nâng cao năng lực phòng cháy, chữa cháy rừng cho lực lượng kiểm lâm tỉnh Kon Tum giai đoạn 2021 - 2025".(Đất trụ sở khu quy hoạch chung thị trấn huyện lỵ)</v>
          </cell>
          <cell r="C35" t="str">
            <v>TSC</v>
          </cell>
          <cell r="D35">
            <v>0.30000000000000004</v>
          </cell>
          <cell r="E35"/>
          <cell r="F35">
            <v>0.30000000000000004</v>
          </cell>
          <cell r="G35" t="str">
            <v>HNK, CLN</v>
          </cell>
          <cell r="H35" t="str">
            <v>Xã Tân Lập</v>
          </cell>
          <cell r="I35" t="str">
            <v>Quyết định số 875/QĐ-UBND ngày 30 tháng 12 năm 2022 của Ủy ban nhân dân tỉnh về việc giao chi tiết kế hoạch đầu tư nguồn vốn ngân sách trung ương năm 2023; Nghị quyết số 73/NQ-HĐND ngày 10/12/2023 HĐND tỉnh về danh mục thu hồi đất năm2024</v>
          </cell>
          <cell r="J35">
            <v>2024</v>
          </cell>
          <cell r="K35"/>
          <cell r="L35" t="str">
            <v>X</v>
          </cell>
          <cell r="M35"/>
          <cell r="N35"/>
          <cell r="O35"/>
          <cell r="P35"/>
          <cell r="Q35"/>
          <cell r="R35"/>
          <cell r="S35"/>
          <cell r="T35"/>
          <cell r="U35"/>
          <cell r="V35"/>
          <cell r="W35"/>
          <cell r="X35">
            <v>1</v>
          </cell>
        </row>
        <row r="36">
          <cell r="B36" t="str">
            <v>Đất  xây dựng cơ sở văn hóa</v>
          </cell>
          <cell r="C36"/>
          <cell r="D36"/>
          <cell r="E36"/>
          <cell r="F36">
            <v>0</v>
          </cell>
          <cell r="G36"/>
          <cell r="H36"/>
          <cell r="I36"/>
          <cell r="J36"/>
          <cell r="K36"/>
          <cell r="L36"/>
          <cell r="M36"/>
          <cell r="N36"/>
          <cell r="O36"/>
        </row>
        <row r="37">
          <cell r="B37" t="str">
            <v>Đất xây dựng cơ sở giáo dục và đào tạo</v>
          </cell>
          <cell r="C37"/>
          <cell r="D37"/>
          <cell r="E37"/>
          <cell r="F37">
            <v>0</v>
          </cell>
          <cell r="G37"/>
          <cell r="H37"/>
          <cell r="I37"/>
          <cell r="J37"/>
          <cell r="K37"/>
          <cell r="L37"/>
          <cell r="M37"/>
          <cell r="N37"/>
          <cell r="O37"/>
        </row>
        <row r="38">
          <cell r="B38" t="str">
            <v>Công trình điều chỉnh chuyển tiếp</v>
          </cell>
          <cell r="C38"/>
          <cell r="D38"/>
          <cell r="E38"/>
          <cell r="F38">
            <v>0</v>
          </cell>
          <cell r="G38"/>
          <cell r="H38"/>
          <cell r="I38"/>
          <cell r="J38"/>
          <cell r="K38"/>
          <cell r="L38"/>
          <cell r="M38"/>
          <cell r="N38"/>
          <cell r="O38"/>
        </row>
        <row r="39">
          <cell r="B39" t="str">
            <v>Trường mầm non xã Đăk Tơ Lung</v>
          </cell>
          <cell r="C39" t="str">
            <v>DGD</v>
          </cell>
          <cell r="D39">
            <v>0.06</v>
          </cell>
          <cell r="E39"/>
          <cell r="F39">
            <v>0.06</v>
          </cell>
          <cell r="G39" t="str">
            <v>CLN</v>
          </cell>
          <cell r="H39" t="str">
            <v>Xã Đăk Tơ Lung</v>
          </cell>
          <cell r="I39" t="str">
            <v>Nghị quyết số 45/NQ-HĐND ngày 16/12/2021 HĐND huyện Kon Rẫy</v>
          </cell>
          <cell r="J39">
            <v>2024</v>
          </cell>
          <cell r="K39"/>
          <cell r="L39"/>
          <cell r="M39"/>
          <cell r="N39" t="str">
            <v>15-DTLu</v>
          </cell>
          <cell r="O39"/>
          <cell r="P39"/>
          <cell r="Q39"/>
          <cell r="R39"/>
          <cell r="S39"/>
          <cell r="T39"/>
          <cell r="U39"/>
          <cell r="V39"/>
          <cell r="W39"/>
          <cell r="X39">
            <v>1</v>
          </cell>
        </row>
        <row r="40">
          <cell r="B40" t="str">
            <v>Mở Rộng Trường Mầm Non Tân Lập (điểm trường chính)</v>
          </cell>
          <cell r="C40" t="str">
            <v>DGD</v>
          </cell>
          <cell r="D40">
            <v>0.1</v>
          </cell>
          <cell r="E40"/>
          <cell r="F40">
            <v>0.1</v>
          </cell>
          <cell r="G40" t="str">
            <v>CLN</v>
          </cell>
          <cell r="H40" t="str">
            <v>Xã Tân Lập</v>
          </cell>
          <cell r="I40" t="str">
            <v>Nghị quyết số 45/NQ-HĐND ngày 16/12/2021 HĐND huyện Kon Rẫy</v>
          </cell>
          <cell r="J40">
            <v>2023.2023999999999</v>
          </cell>
          <cell r="K40"/>
          <cell r="L40" t="str">
            <v>X</v>
          </cell>
          <cell r="M40"/>
          <cell r="N40" t="str">
            <v>57-TL</v>
          </cell>
          <cell r="O40"/>
          <cell r="Q40" t="str">
            <v>C</v>
          </cell>
          <cell r="X40">
            <v>1</v>
          </cell>
        </row>
        <row r="41">
          <cell r="B41" t="str">
            <v>Mở Rộng Trường THCS (điểm trường chính)</v>
          </cell>
          <cell r="C41" t="str">
            <v>DGD</v>
          </cell>
          <cell r="D41">
            <v>0.1</v>
          </cell>
          <cell r="E41"/>
          <cell r="F41">
            <v>0.1</v>
          </cell>
          <cell r="G41" t="str">
            <v>HNK</v>
          </cell>
          <cell r="H41" t="str">
            <v>Xã Tân Lập</v>
          </cell>
          <cell r="I41" t="str">
            <v>Nghị quyết số 45/NQ-HĐND ngày 16/12/2021 HĐND huyện Kon Rẫy</v>
          </cell>
          <cell r="J41">
            <v>2023.2023999999999</v>
          </cell>
          <cell r="K41"/>
          <cell r="L41" t="str">
            <v>X</v>
          </cell>
          <cell r="M41"/>
          <cell r="N41"/>
          <cell r="O41"/>
          <cell r="P41"/>
          <cell r="Q41" t="str">
            <v>C</v>
          </cell>
          <cell r="R41"/>
          <cell r="S41"/>
          <cell r="T41"/>
          <cell r="U41"/>
          <cell r="V41"/>
          <cell r="W41"/>
          <cell r="X41">
            <v>1</v>
          </cell>
        </row>
        <row r="42">
          <cell r="B42" t="str">
            <v>Mở Rộng Trường Tiểu học (điểm trường chính)</v>
          </cell>
          <cell r="C42" t="str">
            <v>DGD</v>
          </cell>
          <cell r="D42">
            <v>0.1</v>
          </cell>
          <cell r="E42"/>
          <cell r="F42">
            <v>0.1</v>
          </cell>
          <cell r="G42" t="str">
            <v>HNK</v>
          </cell>
          <cell r="H42" t="str">
            <v>Xã Tân Lập</v>
          </cell>
          <cell r="I42" t="str">
            <v>Nghị quyết số 45/NQ-HĐND ngày 16/12/2021 HĐND huyện Kon Rẫy</v>
          </cell>
          <cell r="J42">
            <v>2023.2023999999999</v>
          </cell>
          <cell r="K42"/>
          <cell r="L42" t="str">
            <v>X</v>
          </cell>
          <cell r="M42"/>
          <cell r="N42"/>
          <cell r="O42"/>
          <cell r="P42"/>
          <cell r="Q42" t="str">
            <v>C</v>
          </cell>
          <cell r="R42"/>
          <cell r="S42"/>
          <cell r="T42"/>
          <cell r="U42"/>
          <cell r="V42"/>
          <cell r="W42"/>
          <cell r="X42">
            <v>1</v>
          </cell>
        </row>
        <row r="43">
          <cell r="B43" t="str">
            <v>Công trình bổ sung mới</v>
          </cell>
          <cell r="C43"/>
          <cell r="D43">
            <v>0</v>
          </cell>
          <cell r="E43"/>
          <cell r="F43">
            <v>0</v>
          </cell>
          <cell r="G43"/>
          <cell r="H43"/>
          <cell r="I43"/>
          <cell r="J43"/>
          <cell r="K43"/>
          <cell r="L43"/>
          <cell r="M43"/>
          <cell r="N43"/>
          <cell r="O43"/>
        </row>
        <row r="44">
          <cell r="B44" t="str">
            <v>Đất xây dựng cơ sở thể dục, thể thao</v>
          </cell>
          <cell r="C44"/>
          <cell r="D44"/>
          <cell r="E44"/>
          <cell r="F44">
            <v>0</v>
          </cell>
          <cell r="G44"/>
          <cell r="H44"/>
          <cell r="I44"/>
          <cell r="J44"/>
          <cell r="K44"/>
          <cell r="L44"/>
          <cell r="M44"/>
          <cell r="N44"/>
          <cell r="O44"/>
        </row>
        <row r="45">
          <cell r="B45" t="str">
            <v>Công trình bổ sung mới</v>
          </cell>
          <cell r="C45"/>
          <cell r="D45">
            <v>0</v>
          </cell>
          <cell r="E45"/>
          <cell r="F45">
            <v>0</v>
          </cell>
          <cell r="G45"/>
          <cell r="H45"/>
          <cell r="I45"/>
          <cell r="J45"/>
          <cell r="K45"/>
          <cell r="L45"/>
          <cell r="M45"/>
          <cell r="N45"/>
          <cell r="O45"/>
        </row>
        <row r="46">
          <cell r="B46" t="str">
            <v>Sân bóng chuyền thôn 5</v>
          </cell>
          <cell r="C46" t="str">
            <v>DTT</v>
          </cell>
          <cell r="D46">
            <v>0</v>
          </cell>
          <cell r="E46"/>
          <cell r="F46">
            <v>0</v>
          </cell>
          <cell r="G46"/>
          <cell r="H46" t="str">
            <v>TT Đăk Rve</v>
          </cell>
          <cell r="I46" t="str">
            <v xml:space="preserve">Nghị quyết số 11/NQ-HĐND ngày 09/5/2023 của HĐND huyện về việc phân bổ chi tiết vốn đầu tư phát triển (đợt 2) </v>
          </cell>
          <cell r="J46"/>
          <cell r="K46"/>
          <cell r="L46"/>
          <cell r="M46"/>
          <cell r="N46"/>
          <cell r="O46"/>
          <cell r="P46"/>
          <cell r="Q46"/>
          <cell r="R46"/>
          <cell r="S46"/>
          <cell r="T46"/>
          <cell r="U46"/>
          <cell r="V46"/>
          <cell r="W46"/>
          <cell r="X46">
            <v>1</v>
          </cell>
        </row>
        <row r="47">
          <cell r="B47" t="str">
            <v>Đất cơ sở sản xuất phi nông nghiệp</v>
          </cell>
          <cell r="C47"/>
          <cell r="D47"/>
          <cell r="E47"/>
          <cell r="F47">
            <v>0</v>
          </cell>
          <cell r="G47"/>
          <cell r="H47"/>
          <cell r="I47"/>
          <cell r="J47"/>
          <cell r="K47"/>
          <cell r="L47"/>
          <cell r="M47"/>
          <cell r="N47"/>
          <cell r="O47"/>
        </row>
        <row r="48">
          <cell r="B48" t="str">
            <v>Công trình điều chỉnh chuyển tiếp</v>
          </cell>
          <cell r="C48"/>
          <cell r="D48"/>
          <cell r="E48"/>
          <cell r="F48">
            <v>0</v>
          </cell>
          <cell r="G48"/>
          <cell r="H48"/>
          <cell r="I48"/>
          <cell r="J48"/>
          <cell r="K48"/>
          <cell r="L48"/>
          <cell r="M48"/>
          <cell r="N48"/>
          <cell r="O48"/>
        </row>
        <row r="49">
          <cell r="B49" t="str">
            <v>Quy hoạch nhà máy sản xuất vật liệu xây dựng không nung</v>
          </cell>
          <cell r="C49" t="str">
            <v>SKC</v>
          </cell>
          <cell r="D49">
            <v>5</v>
          </cell>
          <cell r="E49"/>
          <cell r="F49">
            <v>5</v>
          </cell>
          <cell r="G49" t="str">
            <v>HNK, CLN</v>
          </cell>
          <cell r="H49" t="str">
            <v>TT Đăk Rve</v>
          </cell>
          <cell r="I49" t="str">
            <v>Quyết định số 842/QĐ-UBND ngày 9/09/2021 của UBND tỉnh Kon Tum về việc chấp thuận chủ trương đầu tư</v>
          </cell>
          <cell r="J49" t="str">
            <v>2022,2023,2024</v>
          </cell>
          <cell r="K49"/>
          <cell r="L49" t="str">
            <v>X</v>
          </cell>
          <cell r="M49"/>
          <cell r="N49" t="str">
            <v>42-TT</v>
          </cell>
          <cell r="O49"/>
          <cell r="X49">
            <v>1</v>
          </cell>
        </row>
        <row r="50">
          <cell r="B50" t="str">
            <v>Đất sử dụng cho hoạt động khoáng sản</v>
          </cell>
          <cell r="C50"/>
          <cell r="D50"/>
          <cell r="E50"/>
          <cell r="F50">
            <v>0</v>
          </cell>
          <cell r="G50"/>
          <cell r="H50"/>
          <cell r="I50"/>
          <cell r="J50"/>
          <cell r="K50"/>
          <cell r="L50"/>
          <cell r="M50"/>
          <cell r="N50"/>
          <cell r="O50"/>
        </row>
        <row r="51">
          <cell r="B51" t="str">
            <v>Công trình điều chỉnh chuyển tiếp</v>
          </cell>
          <cell r="C51"/>
          <cell r="D51"/>
          <cell r="E51"/>
          <cell r="F51">
            <v>0</v>
          </cell>
          <cell r="G51"/>
          <cell r="H51"/>
          <cell r="I51"/>
          <cell r="J51"/>
          <cell r="K51"/>
          <cell r="L51"/>
          <cell r="M51"/>
          <cell r="N51"/>
          <cell r="O51"/>
        </row>
        <row r="52">
          <cell r="B52" t="str">
            <v>Dự án khai thác mỏ cát làm vật liệu xây dựng thông thường và bãi tập kết tại vị trí 2 thôn 12 và thôn 14 Xã Đăk Ruồng (Công ty Cổ phần Sinh Lợi Kon Tum)</v>
          </cell>
          <cell r="C52" t="str">
            <v>SKS</v>
          </cell>
          <cell r="D52">
            <v>0.3</v>
          </cell>
          <cell r="E52"/>
          <cell r="F52">
            <v>0.3</v>
          </cell>
          <cell r="G52" t="str">
            <v>HNK</v>
          </cell>
          <cell r="H52" t="str">
            <v>Xã Đăk Ruồng</v>
          </cell>
          <cell r="I52" t="str">
            <v>Giấy phép số 701/GP-UBND ngày 27/7/2020 của UBND tỉnh Kon Tum</v>
          </cell>
          <cell r="J52">
            <v>2023.2023999999999</v>
          </cell>
          <cell r="K52"/>
          <cell r="L52" t="str">
            <v>X</v>
          </cell>
          <cell r="M52"/>
          <cell r="N52"/>
          <cell r="O52"/>
          <cell r="P52"/>
          <cell r="Q52"/>
          <cell r="R52"/>
          <cell r="S52"/>
          <cell r="T52"/>
          <cell r="U52"/>
          <cell r="V52"/>
          <cell r="W52"/>
          <cell r="X52">
            <v>1</v>
          </cell>
        </row>
        <row r="53">
          <cell r="B53"/>
          <cell r="C53" t="str">
            <v>SON</v>
          </cell>
          <cell r="D53">
            <v>1.82</v>
          </cell>
          <cell r="E53">
            <v>1.82</v>
          </cell>
          <cell r="F53">
            <v>0</v>
          </cell>
          <cell r="G53"/>
          <cell r="H53" t="str">
            <v>Xã Đăk Ruồng</v>
          </cell>
          <cell r="I53"/>
          <cell r="J53">
            <v>2023.2023999999999</v>
          </cell>
          <cell r="K53"/>
          <cell r="L53" t="str">
            <v>X</v>
          </cell>
          <cell r="M53"/>
          <cell r="N53"/>
          <cell r="O53"/>
          <cell r="P53"/>
          <cell r="Q53"/>
          <cell r="R53"/>
          <cell r="S53"/>
          <cell r="T53"/>
          <cell r="U53"/>
          <cell r="V53"/>
          <cell r="W53"/>
          <cell r="X53">
            <v>1</v>
          </cell>
        </row>
        <row r="54">
          <cell r="B54" t="str">
            <v>Mỏ cát làm vật liệu xây dựng thông thường và bãi tập kết khoáng sản và công trình phụ trợ thuộc thôn 1, xã Đăk Tơ Lung (số hiệu quy hoạch BS02)</v>
          </cell>
          <cell r="C54" t="str">
            <v>SKS</v>
          </cell>
          <cell r="D54">
            <v>0.5</v>
          </cell>
          <cell r="E54"/>
          <cell r="F54">
            <v>0.5</v>
          </cell>
          <cell r="G54" t="str">
            <v>HNK</v>
          </cell>
          <cell r="H54" t="str">
            <v>Xã Đăk Tơ Lung</v>
          </cell>
          <cell r="I54" t="str">
            <v>Quyết định số 166/QĐ-UBND  ngày 4/4/2022 của UBND tỉnh Kon Tum</v>
          </cell>
          <cell r="J54">
            <v>2023.2023999999999</v>
          </cell>
          <cell r="K54"/>
          <cell r="L54" t="str">
            <v>X</v>
          </cell>
          <cell r="M54"/>
          <cell r="N54" t="str">
            <v>12-DTLu</v>
          </cell>
          <cell r="O54"/>
          <cell r="P54"/>
          <cell r="Q54"/>
          <cell r="R54"/>
          <cell r="S54"/>
          <cell r="T54"/>
          <cell r="U54"/>
          <cell r="V54"/>
          <cell r="W54"/>
          <cell r="X54">
            <v>1</v>
          </cell>
        </row>
        <row r="55">
          <cell r="B55"/>
          <cell r="C55" t="str">
            <v>SON</v>
          </cell>
          <cell r="D55">
            <v>1.5</v>
          </cell>
          <cell r="E55">
            <v>1.5</v>
          </cell>
          <cell r="F55"/>
          <cell r="G55"/>
          <cell r="H55" t="str">
            <v>Xã Đăk Tơ Lung</v>
          </cell>
          <cell r="I55"/>
          <cell r="J55">
            <v>2023.2023999999999</v>
          </cell>
          <cell r="K55"/>
          <cell r="L55" t="str">
            <v>X</v>
          </cell>
          <cell r="M55"/>
          <cell r="N55"/>
          <cell r="O55"/>
          <cell r="P55"/>
          <cell r="Q55"/>
          <cell r="R55"/>
          <cell r="S55"/>
          <cell r="T55"/>
          <cell r="U55"/>
          <cell r="V55"/>
          <cell r="W55"/>
          <cell r="X55">
            <v>1</v>
          </cell>
        </row>
        <row r="56">
          <cell r="B56" t="str">
            <v>Quy hoach mỏ Đồng</v>
          </cell>
          <cell r="C56" t="str">
            <v>SKS</v>
          </cell>
          <cell r="D56">
            <v>36.419999999999995</v>
          </cell>
          <cell r="E56"/>
          <cell r="F56">
            <v>36.419999999999995</v>
          </cell>
          <cell r="G56" t="str">
            <v>LUA, HNK, CLN, RSX, DGT</v>
          </cell>
          <cell r="H56" t="str">
            <v>Xã Đăk Tơ Lung</v>
          </cell>
          <cell r="I56" t="str">
            <v>Văn bản số 457-CV/TU ngày 04/3/2022 Ban cán sự đảng bộ tỉnh Kon Tum</v>
          </cell>
          <cell r="J56" t="str">
            <v>2022, 2023, 2024</v>
          </cell>
          <cell r="K56"/>
          <cell r="L56" t="str">
            <v>X</v>
          </cell>
          <cell r="M56"/>
          <cell r="N56" t="str">
            <v>17-DTLu</v>
          </cell>
          <cell r="O56"/>
          <cell r="X56">
            <v>1</v>
          </cell>
        </row>
        <row r="57">
          <cell r="B57"/>
          <cell r="C57" t="str">
            <v>SON</v>
          </cell>
          <cell r="D57">
            <v>3.58</v>
          </cell>
          <cell r="E57">
            <v>3.58</v>
          </cell>
          <cell r="F57"/>
          <cell r="G57"/>
          <cell r="H57" t="str">
            <v>Xã Đăk Tơ Lung</v>
          </cell>
          <cell r="I57"/>
          <cell r="J57"/>
          <cell r="K57"/>
          <cell r="L57" t="str">
            <v>X</v>
          </cell>
          <cell r="M57"/>
          <cell r="N57"/>
          <cell r="O57"/>
          <cell r="X57">
            <v>1</v>
          </cell>
        </row>
        <row r="58">
          <cell r="B58" t="str">
            <v>Dự án đầu tư khai thác khoáng sản cát, sạn, sỏi làm vật liệu xây dựng thông thường và bãi tập kết tại vị trí 1- thôn 3 và thôn 6, xã Tân Lập, huyện Kon Rẫy, tỉnh Kon Tum (SHQH 137) Công ty TNHH MTV Xuất nhập Khẩu Hoàng Khánh Trâm</v>
          </cell>
          <cell r="C58" t="str">
            <v>SKS</v>
          </cell>
          <cell r="D58">
            <v>0.17</v>
          </cell>
          <cell r="E58"/>
          <cell r="F58">
            <v>0.17</v>
          </cell>
          <cell r="G58" t="str">
            <v>HNK</v>
          </cell>
          <cell r="H58" t="str">
            <v>Xã Tân Lập</v>
          </cell>
          <cell r="I58" t="str">
            <v xml:space="preserve"> Quyết định số 731//QĐ-UBND  ngày 12/8/2021 của UBND tỉnh Kon Tum</v>
          </cell>
          <cell r="J58">
            <v>2023.2023999999999</v>
          </cell>
          <cell r="K58"/>
          <cell r="L58" t="str">
            <v>X</v>
          </cell>
          <cell r="M58"/>
          <cell r="N58"/>
          <cell r="O58"/>
          <cell r="P58"/>
          <cell r="Q58"/>
          <cell r="R58"/>
          <cell r="S58"/>
          <cell r="T58"/>
          <cell r="U58"/>
          <cell r="V58"/>
          <cell r="W58"/>
          <cell r="X58">
            <v>1</v>
          </cell>
        </row>
        <row r="59">
          <cell r="B59"/>
          <cell r="C59" t="str">
            <v>SON</v>
          </cell>
          <cell r="D59">
            <v>1</v>
          </cell>
          <cell r="E59">
            <v>1</v>
          </cell>
          <cell r="F59">
            <v>0</v>
          </cell>
          <cell r="G59"/>
          <cell r="H59" t="str">
            <v>Xã Tân Lập</v>
          </cell>
          <cell r="I59"/>
          <cell r="J59"/>
          <cell r="K59"/>
          <cell r="L59" t="str">
            <v>X</v>
          </cell>
          <cell r="M59"/>
          <cell r="N59"/>
          <cell r="O59"/>
          <cell r="P59"/>
          <cell r="Q59"/>
          <cell r="R59"/>
          <cell r="S59"/>
          <cell r="T59"/>
          <cell r="U59"/>
          <cell r="V59"/>
          <cell r="W59"/>
          <cell r="X59">
            <v>1</v>
          </cell>
        </row>
        <row r="60">
          <cell r="B60" t="str">
            <v>Khoáng sản cát làm VLXD thông thường: tại thôn 1, xã Đăk Tơ Lung - Số hiệu BS02 (vị trí 1)</v>
          </cell>
          <cell r="C60">
            <v>2</v>
          </cell>
          <cell r="D60">
            <v>2</v>
          </cell>
          <cell r="E60">
            <v>0</v>
          </cell>
          <cell r="G60" t="str">
            <v>SON</v>
          </cell>
          <cell r="H60" t="str">
            <v>Xã Đăk Tơ Lung</v>
          </cell>
          <cell r="I60" t="str">
            <v>Quyết định số 166/QĐ-UBND  ngày 4/4/2022 của UBND tỉnh Kon Tum; Quyết định số 483/QĐ-UBND ngày 31/7/2024 của UBND tỉnh về việc cập nhật, điều chỉnh tên, địa điểm, vị trí các dự án</v>
          </cell>
          <cell r="J60"/>
          <cell r="K60"/>
          <cell r="L60"/>
          <cell r="M60"/>
          <cell r="N60"/>
          <cell r="O60"/>
          <cell r="P60"/>
          <cell r="Q60"/>
          <cell r="R60"/>
          <cell r="S60"/>
          <cell r="T60"/>
          <cell r="U60"/>
          <cell r="V60"/>
          <cell r="W60"/>
          <cell r="X60">
            <v>1</v>
          </cell>
        </row>
        <row r="61">
          <cell r="B61" t="str">
            <v>Cát xây dựng SHQH BS03, thôn 10 (3,6 ha)</v>
          </cell>
          <cell r="C61">
            <v>3.6</v>
          </cell>
          <cell r="D61">
            <v>3.6</v>
          </cell>
          <cell r="E61">
            <v>0</v>
          </cell>
          <cell r="G61" t="str">
            <v>SON (SKS)</v>
          </cell>
          <cell r="H61" t="str">
            <v>Xã Đăk Tờ Re</v>
          </cell>
          <cell r="I61" t="str">
            <v xml:space="preserve"> Quyết định số 1756/QĐ-TTg ngày 21/12/2023 của Thủ tướng Chính phủ về việc phê duyệt Quy hoạch tỉnh Kon Tum thời kỳ 2021-2030, tầm nhìn đến năm 2050;</v>
          </cell>
          <cell r="J61"/>
          <cell r="K61"/>
          <cell r="L61"/>
          <cell r="M61"/>
          <cell r="N61"/>
          <cell r="O61"/>
          <cell r="P61"/>
          <cell r="Q61"/>
          <cell r="R61"/>
          <cell r="S61"/>
          <cell r="T61"/>
          <cell r="U61"/>
          <cell r="V61"/>
          <cell r="W61"/>
          <cell r="X61">
            <v>1</v>
          </cell>
        </row>
        <row r="62">
          <cell r="B62" t="str">
            <v>Khoáng sản cát làm VLXD thông thường: thôn 13 xã Đăk Ruồng và thôn 3, xã Tân Lập - Số hiệu QH 138</v>
          </cell>
          <cell r="C62">
            <v>2.5</v>
          </cell>
          <cell r="D62">
            <v>2.5</v>
          </cell>
          <cell r="E62">
            <v>0</v>
          </cell>
          <cell r="G62" t="str">
            <v>SKS</v>
          </cell>
          <cell r="H62" t="str">
            <v>Xã Đăk Ruồng và Tân Lập</v>
          </cell>
          <cell r="I62" t="str">
            <v>Quyết định số 483/QĐ-UBND ngày 31/7/2024 của UBND tỉnh về việc cập nhật, điều chỉnh tên, địa điểm, vị trí các dự án; NQ số 24/NQ-HĐND ngày 14/7/2023 của HĐND huyện bổ sung dự án</v>
          </cell>
          <cell r="J62"/>
          <cell r="K62"/>
          <cell r="L62"/>
          <cell r="M62"/>
          <cell r="N62"/>
          <cell r="O62"/>
          <cell r="P62"/>
          <cell r="Q62"/>
          <cell r="R62"/>
          <cell r="S62"/>
          <cell r="T62"/>
          <cell r="U62"/>
          <cell r="V62"/>
          <cell r="W62"/>
          <cell r="X62">
            <v>1</v>
          </cell>
        </row>
        <row r="63">
          <cell r="B63" t="str">
            <v>Khoáng sản cát làm VLXD thông thường: thôn 13 xã Đăk Ruồng và thôn 3, xã Tân Lập - Số hiệu QH 138</v>
          </cell>
          <cell r="C63">
            <v>2</v>
          </cell>
          <cell r="D63">
            <v>2</v>
          </cell>
          <cell r="E63">
            <v>0</v>
          </cell>
          <cell r="G63" t="str">
            <v>SKS</v>
          </cell>
          <cell r="H63" t="str">
            <v>Xã Đăk Ruồng và Tân Lập</v>
          </cell>
          <cell r="I63" t="str">
            <v>Quyết định số 483/QĐ-UBND ngày 31/7/2024 của UBND tỉnh về việc cập nhật, điều chỉnh tên, địa điểm, vị trí các dự án</v>
          </cell>
          <cell r="J63"/>
          <cell r="K63"/>
          <cell r="L63"/>
          <cell r="M63"/>
          <cell r="N63"/>
          <cell r="O63"/>
          <cell r="P63"/>
          <cell r="Q63"/>
          <cell r="R63"/>
          <cell r="S63"/>
          <cell r="T63"/>
          <cell r="U63"/>
          <cell r="V63"/>
          <cell r="W63"/>
          <cell r="X63">
            <v>1</v>
          </cell>
        </row>
        <row r="64">
          <cell r="B64" t="str">
            <v>Khoáng sản cát làm VLXD thông thường: tại thôn 10, 11 xã Đăk Ruồng - Số hiệu QH 139</v>
          </cell>
          <cell r="C64">
            <v>5</v>
          </cell>
          <cell r="D64">
            <v>5</v>
          </cell>
          <cell r="E64">
            <v>0</v>
          </cell>
          <cell r="G64" t="str">
            <v>SKS</v>
          </cell>
          <cell r="H64" t="str">
            <v>Xã Đăk Ruồng</v>
          </cell>
          <cell r="I64" t="str">
            <v>Quyết định số 483/QĐ-UBND ngày 31/7/2024 của UBND tỉnh về việc cập nhật, điều chỉnh tên, địa điểm, vị trí các dự án</v>
          </cell>
          <cell r="J64"/>
          <cell r="K64"/>
          <cell r="L64"/>
          <cell r="M64"/>
          <cell r="N64"/>
          <cell r="O64"/>
          <cell r="P64"/>
          <cell r="Q64"/>
          <cell r="R64"/>
          <cell r="S64"/>
          <cell r="T64"/>
          <cell r="U64"/>
          <cell r="V64"/>
          <cell r="W64"/>
          <cell r="X64">
            <v>1</v>
          </cell>
        </row>
        <row r="65">
          <cell r="B65" t="str">
            <v>Dự án khai thác cát làm vật liệu xây dựng thông thường tại điểm mỏ thuộc thôn 5, thị trấn Đăk Rve (SHQH 135) - Công ty TNHH MTV Thiên Đạt Kon Rẫy</v>
          </cell>
          <cell r="C65" t="str">
            <v>SON</v>
          </cell>
          <cell r="D65">
            <v>0.97</v>
          </cell>
          <cell r="E65">
            <v>0.97</v>
          </cell>
          <cell r="F65"/>
          <cell r="G65"/>
          <cell r="H65" t="str">
            <v>TT Đăk Rve</v>
          </cell>
          <cell r="I65" t="str">
            <v>Quyết định số 164/QĐ-UBND ngày 04/04/2022 của UBND tỉnh Kon Tum</v>
          </cell>
          <cell r="J65">
            <v>2023.2023999999999</v>
          </cell>
          <cell r="K65"/>
          <cell r="L65" t="str">
            <v>X</v>
          </cell>
          <cell r="M65"/>
          <cell r="N65"/>
          <cell r="O65"/>
          <cell r="P65"/>
          <cell r="Q65"/>
          <cell r="R65"/>
          <cell r="S65"/>
          <cell r="T65"/>
          <cell r="U65"/>
          <cell r="V65"/>
          <cell r="W65"/>
          <cell r="X65">
            <v>1</v>
          </cell>
        </row>
        <row r="66">
          <cell r="B66" t="str">
            <v>Công trình bổ sung mới</v>
          </cell>
          <cell r="C66"/>
          <cell r="D66">
            <v>0</v>
          </cell>
          <cell r="E66"/>
          <cell r="F66">
            <v>0</v>
          </cell>
          <cell r="G66"/>
          <cell r="H66"/>
          <cell r="I66"/>
          <cell r="J66"/>
          <cell r="K66"/>
          <cell r="L66"/>
          <cell r="M66"/>
          <cell r="N66"/>
          <cell r="O66"/>
        </row>
        <row r="67">
          <cell r="B67" t="str">
            <v>Đất công trình giao thông</v>
          </cell>
          <cell r="C67"/>
          <cell r="D67"/>
          <cell r="E67"/>
          <cell r="F67">
            <v>0</v>
          </cell>
          <cell r="G67"/>
          <cell r="H67"/>
          <cell r="I67"/>
          <cell r="J67"/>
          <cell r="K67"/>
          <cell r="L67"/>
          <cell r="M67"/>
          <cell r="N67"/>
          <cell r="O67"/>
        </row>
        <row r="68">
          <cell r="B68" t="str">
            <v>Công trình điều chỉnh chuyển tiếp</v>
          </cell>
          <cell r="C68"/>
          <cell r="D68"/>
          <cell r="E68"/>
          <cell r="F68">
            <v>0</v>
          </cell>
          <cell r="G68"/>
          <cell r="H68"/>
          <cell r="I68"/>
          <cell r="J68"/>
          <cell r="K68"/>
          <cell r="L68"/>
          <cell r="M68"/>
          <cell r="N68"/>
          <cell r="O68"/>
        </row>
        <row r="69">
          <cell r="B69" t="str">
            <v>Đường giao thông trung tâm thị trấn huyện lỵ Kon Rẫy (Khu Thương mại-Giáo dục-Dân cư phía Tây)</v>
          </cell>
          <cell r="C69" t="str">
            <v>SON</v>
          </cell>
          <cell r="D69">
            <v>0.4</v>
          </cell>
          <cell r="E69">
            <v>0.4</v>
          </cell>
          <cell r="F69">
            <v>0</v>
          </cell>
          <cell r="G69"/>
          <cell r="H69" t="str">
            <v>Xã Đăk Ruồng</v>
          </cell>
          <cell r="I69" t="str">
            <v>Quyết định số 1133/QĐ-UBND ngày 14/10/2022 của UBND huyện Kon Rẫy về việc điều chỉnh kế hoạch vốn, bổ sung nguồn kinh phí từ nguồn tăng thu ngân sách huyện năm 2021 (kinh phí 7.000 triệu đồng)</v>
          </cell>
          <cell r="J69" t="str">
            <v>2022, 2023, 2024</v>
          </cell>
          <cell r="K69"/>
          <cell r="L69" t="str">
            <v>X</v>
          </cell>
          <cell r="M69"/>
          <cell r="N69"/>
          <cell r="O69"/>
          <cell r="X69">
            <v>1</v>
          </cell>
        </row>
        <row r="70">
          <cell r="B70"/>
          <cell r="C70" t="str">
            <v>DGT</v>
          </cell>
          <cell r="D70">
            <v>9.6000000000000014</v>
          </cell>
          <cell r="E70"/>
          <cell r="F70">
            <v>9.6000000000000014</v>
          </cell>
          <cell r="G70" t="str">
            <v>LUA, HNK, CLN, ONT</v>
          </cell>
          <cell r="H70" t="str">
            <v>Xã Đăk Ruồng</v>
          </cell>
          <cell r="I70"/>
          <cell r="J70"/>
          <cell r="K70"/>
          <cell r="L70" t="str">
            <v>X</v>
          </cell>
          <cell r="M70"/>
          <cell r="N70" t="str">
            <v>34-DR</v>
          </cell>
          <cell r="O70"/>
          <cell r="X70">
            <v>1</v>
          </cell>
        </row>
        <row r="71">
          <cell r="B71" t="str">
            <v>Đường vào ban chỉ huy quân sự huyện Kon Rẫy</v>
          </cell>
          <cell r="C71" t="str">
            <v>DGT</v>
          </cell>
          <cell r="D71">
            <v>1.2</v>
          </cell>
          <cell r="E71">
            <v>1.2</v>
          </cell>
          <cell r="F71">
            <v>0</v>
          </cell>
          <cell r="G71"/>
          <cell r="H71" t="str">
            <v>Xã Đăk Ruồng</v>
          </cell>
          <cell r="I71" t="str">
            <v>Quyết định số 337/QĐ-UBND ngày 16/9/2019 của UBND huyện</v>
          </cell>
          <cell r="J71">
            <v>2023.2023999999999</v>
          </cell>
          <cell r="K71"/>
          <cell r="L71" t="str">
            <v>X</v>
          </cell>
          <cell r="M71"/>
          <cell r="N71"/>
          <cell r="O71"/>
          <cell r="P71"/>
          <cell r="Q71"/>
          <cell r="R71"/>
          <cell r="S71"/>
          <cell r="T71"/>
          <cell r="U71"/>
          <cell r="V71"/>
          <cell r="W71"/>
          <cell r="X71">
            <v>1</v>
          </cell>
        </row>
        <row r="72">
          <cell r="B72" t="str">
            <v>Đường từ tỉnh lộ 677 đi vào khu dân cư ông A Nó (thôn 9)</v>
          </cell>
          <cell r="C72" t="str">
            <v>DGT</v>
          </cell>
          <cell r="D72">
            <v>1</v>
          </cell>
          <cell r="E72">
            <v>1</v>
          </cell>
          <cell r="F72">
            <v>0</v>
          </cell>
          <cell r="G72"/>
          <cell r="H72" t="str">
            <v>Xã Đăk Ruồng</v>
          </cell>
          <cell r="I72" t="str">
            <v>Nghị quyết số 45/NQ-HĐND ngày 16/12/2021 HĐND huyện Kon Rẫy</v>
          </cell>
          <cell r="J72">
            <v>2023.2023999999999</v>
          </cell>
          <cell r="K72"/>
          <cell r="L72" t="str">
            <v>X</v>
          </cell>
          <cell r="M72"/>
          <cell r="N72"/>
          <cell r="O72"/>
          <cell r="X72">
            <v>1</v>
          </cell>
        </row>
        <row r="73">
          <cell r="B73" t="str">
            <v>Dự án Đường giao thông từ Xã Đăk Pne huyện Kon Rẫy đi huyện Kbang tỉnh Gia Lai</v>
          </cell>
          <cell r="C73" t="str">
            <v>SON</v>
          </cell>
          <cell r="D73">
            <v>0.05</v>
          </cell>
          <cell r="E73">
            <v>0.05</v>
          </cell>
          <cell r="F73">
            <v>0</v>
          </cell>
          <cell r="G73"/>
          <cell r="H73" t="str">
            <v>Xã Đăk Pne</v>
          </cell>
          <cell r="I73" t="str">
            <v>Nghị quyết số 08/NQ-HĐND ngày 12/03/2021 của Hội đồng nhân dân tỉnh Kon Tum; Quyết định số 466/QĐ-UBND ngày 28/05/2021; Nghị quyết số 66/NQ-HĐND ngày 09 tháng 12 năm 2021 của HĐND tỉnh Kon Tum; Nghị quyết số 73/NQ-HĐND ngày 10/12/2023 HĐND tỉnh về danh mụ</v>
          </cell>
          <cell r="J73"/>
          <cell r="K73"/>
          <cell r="L73"/>
          <cell r="M73"/>
          <cell r="N73"/>
          <cell r="O73"/>
          <cell r="P73"/>
          <cell r="Q73"/>
          <cell r="R73"/>
          <cell r="S73"/>
          <cell r="T73"/>
          <cell r="U73"/>
          <cell r="V73"/>
          <cell r="W73"/>
          <cell r="X73">
            <v>1</v>
          </cell>
        </row>
        <row r="74">
          <cell r="B74"/>
          <cell r="C74" t="str">
            <v>DGT</v>
          </cell>
          <cell r="D74">
            <v>21.94</v>
          </cell>
          <cell r="E74">
            <v>4</v>
          </cell>
          <cell r="F74">
            <v>17.940000000000001</v>
          </cell>
          <cell r="G74" t="str">
            <v>HNK, CLN, RSX, DCS</v>
          </cell>
          <cell r="H74" t="str">
            <v>Xã Đăk Pne</v>
          </cell>
          <cell r="I74"/>
          <cell r="J74" t="str">
            <v>2022, 2023, 2024</v>
          </cell>
          <cell r="K74"/>
          <cell r="L74" t="str">
            <v>X</v>
          </cell>
          <cell r="M74"/>
          <cell r="N74" t="str">
            <v>25-DPN</v>
          </cell>
          <cell r="O74" t="str">
            <v>2021 BS</v>
          </cell>
          <cell r="P74"/>
          <cell r="Q74"/>
          <cell r="R74"/>
          <cell r="S74"/>
          <cell r="T74"/>
          <cell r="U74"/>
          <cell r="V74"/>
          <cell r="W74"/>
          <cell r="X74">
            <v>1</v>
          </cell>
        </row>
        <row r="75">
          <cell r="B75" t="str">
            <v>Công trình bổ sung mới</v>
          </cell>
          <cell r="C75"/>
          <cell r="D75">
            <v>0</v>
          </cell>
          <cell r="E75"/>
          <cell r="F75">
            <v>0</v>
          </cell>
          <cell r="G75"/>
          <cell r="H75"/>
          <cell r="I75"/>
          <cell r="J75"/>
          <cell r="K75"/>
          <cell r="L75"/>
          <cell r="M75"/>
          <cell r="N75"/>
          <cell r="O75"/>
        </row>
        <row r="76">
          <cell r="B76" t="str">
            <v>Nâng cấp, mở rộng đường ĐH.26 thị trấn Đăk Rve</v>
          </cell>
          <cell r="C76" t="str">
            <v>DGT</v>
          </cell>
          <cell r="D76">
            <v>0.2</v>
          </cell>
          <cell r="E76"/>
          <cell r="F76">
            <v>0.2</v>
          </cell>
          <cell r="G76" t="str">
            <v>HNK</v>
          </cell>
          <cell r="H76" t="str">
            <v>TT Đăk Rve</v>
          </cell>
          <cell r="I76" t="str">
            <v>Nghị quyết số 55/NQ-HĐND ngày 19/12/2023 của HĐND huyện phê duyệt Kế hoạch thực hiện các Chương trình Mục tiêu quốc gia năm 2024 trên địa bàn huyện</v>
          </cell>
          <cell r="J76"/>
          <cell r="K76"/>
          <cell r="L76" t="str">
            <v>X</v>
          </cell>
          <cell r="M76"/>
          <cell r="N76" t="str">
            <v>79-TT</v>
          </cell>
          <cell r="O76"/>
          <cell r="X76">
            <v>1</v>
          </cell>
        </row>
        <row r="77">
          <cell r="B77" t="str">
            <v>Đường đi khu sản xuất thôn 4</v>
          </cell>
          <cell r="C77" t="str">
            <v>DGT</v>
          </cell>
          <cell r="D77">
            <v>0.5</v>
          </cell>
          <cell r="E77"/>
          <cell r="F77">
            <v>0.5</v>
          </cell>
          <cell r="G77"/>
          <cell r="H77" t="str">
            <v>Xã Tân Lập</v>
          </cell>
          <cell r="I77"/>
          <cell r="J77"/>
          <cell r="K77"/>
          <cell r="L77" t="str">
            <v>X</v>
          </cell>
          <cell r="M77"/>
          <cell r="N77"/>
          <cell r="O77"/>
          <cell r="Q77" t="str">
            <v>C</v>
          </cell>
          <cell r="X77">
            <v>1</v>
          </cell>
        </row>
        <row r="78">
          <cell r="B78" t="str">
            <v>Đường đi KSX thôn 6 xã Tân Lập (đoạn từ nhà ông A Nhảy đi vào)</v>
          </cell>
          <cell r="C78" t="str">
            <v>DGT</v>
          </cell>
          <cell r="D78">
            <v>0.1</v>
          </cell>
          <cell r="E78"/>
          <cell r="F78">
            <v>0.1</v>
          </cell>
          <cell r="G78"/>
          <cell r="H78" t="str">
            <v>Xã Tân Lập</v>
          </cell>
          <cell r="I78"/>
          <cell r="J78"/>
          <cell r="K78"/>
          <cell r="L78" t="str">
            <v>X</v>
          </cell>
          <cell r="M78"/>
          <cell r="N78"/>
          <cell r="O78"/>
          <cell r="Q78" t="str">
            <v>CT</v>
          </cell>
          <cell r="X78">
            <v>1</v>
          </cell>
        </row>
        <row r="79">
          <cell r="B79" t="str">
            <v>Dự án: Đường nội thôn thôn 6 xã Tân Lập (Đoạn từ nhà ông Hảo đi khu sản xuất)</v>
          </cell>
          <cell r="C79" t="str">
            <v>DGT</v>
          </cell>
          <cell r="D79">
            <v>0.1</v>
          </cell>
          <cell r="E79"/>
          <cell r="F79">
            <v>0.1</v>
          </cell>
          <cell r="G79"/>
          <cell r="H79" t="str">
            <v>Xã Tân Lập</v>
          </cell>
          <cell r="I79"/>
          <cell r="J79"/>
          <cell r="K79"/>
          <cell r="L79" t="str">
            <v>X</v>
          </cell>
          <cell r="M79"/>
          <cell r="N79"/>
          <cell r="O79"/>
          <cell r="Q79" t="str">
            <v>CT</v>
          </cell>
          <cell r="X79">
            <v>1</v>
          </cell>
        </row>
        <row r="80">
          <cell r="B80" t="str">
            <v>Dự án: Đường đi KSX thôn 5 xã Tân Lập ( Đoạn từ rẫy A Oanh đến rẫy A Hiền)</v>
          </cell>
          <cell r="C80" t="str">
            <v>DGT</v>
          </cell>
          <cell r="D80">
            <v>0.1</v>
          </cell>
          <cell r="E80"/>
          <cell r="F80">
            <v>0.1</v>
          </cell>
          <cell r="G80"/>
          <cell r="H80" t="str">
            <v>Xã Tân Lập</v>
          </cell>
          <cell r="I80"/>
          <cell r="J80"/>
          <cell r="K80"/>
          <cell r="L80" t="str">
            <v>X</v>
          </cell>
          <cell r="M80"/>
          <cell r="N80"/>
          <cell r="O80"/>
          <cell r="Q80" t="str">
            <v>CT</v>
          </cell>
          <cell r="X80">
            <v>1</v>
          </cell>
        </row>
        <row r="81">
          <cell r="B81" t="str">
            <v>Nâng cấp vỉa hè, cạnh UBMT tổ quốc Việt Nam huyện Kon Rẫy và gia cố mái ta luy quảng trường trung tâm huyện</v>
          </cell>
          <cell r="C81" t="str">
            <v>DGT</v>
          </cell>
          <cell r="D81">
            <v>0.1</v>
          </cell>
          <cell r="E81"/>
          <cell r="F81">
            <v>0.1</v>
          </cell>
          <cell r="G81"/>
          <cell r="H81" t="str">
            <v>Xã Tân Lập</v>
          </cell>
          <cell r="I81"/>
          <cell r="J81"/>
          <cell r="K81"/>
          <cell r="L81" t="str">
            <v>X</v>
          </cell>
          <cell r="M81"/>
          <cell r="N81"/>
          <cell r="O81"/>
          <cell r="Q81" t="str">
            <v>CT</v>
          </cell>
          <cell r="X81">
            <v>1</v>
          </cell>
        </row>
        <row r="82">
          <cell r="B82" t="str">
            <v>Đường đi KSX thôn 13 (tuyến số 1 từ ông Hồng đi khu sản xuất)</v>
          </cell>
          <cell r="C82" t="str">
            <v>DGT</v>
          </cell>
          <cell r="D82">
            <v>0.1</v>
          </cell>
          <cell r="E82"/>
          <cell r="F82">
            <v>0.1</v>
          </cell>
          <cell r="G82"/>
          <cell r="H82" t="str">
            <v>Xã Đăk Ruồng</v>
          </cell>
          <cell r="I82" t="str">
            <v>Nghị quyết số 55/NQ-HĐND ngày 19/12/2023 của HĐND huyện phê duyệt Kế hoạch thực hiện các Chương trình Mục tiêu quốc gia năm 2024 trên địa bàn huyện</v>
          </cell>
          <cell r="J82"/>
          <cell r="K82"/>
          <cell r="L82" t="str">
            <v>X</v>
          </cell>
          <cell r="M82"/>
          <cell r="N82"/>
          <cell r="O82"/>
          <cell r="X82">
            <v>1</v>
          </cell>
        </row>
        <row r="83">
          <cell r="B83" t="str">
            <v>Đường đi khu SX thôn 11 Xã Đăk Ruồng (Đoạn nối tiếp)</v>
          </cell>
          <cell r="C83" t="str">
            <v>DGT</v>
          </cell>
          <cell r="D83">
            <v>0.1</v>
          </cell>
          <cell r="E83"/>
          <cell r="F83">
            <v>0.1</v>
          </cell>
          <cell r="G83"/>
          <cell r="H83" t="str">
            <v>Xã Đăk Ruồng</v>
          </cell>
          <cell r="I83"/>
          <cell r="J83"/>
          <cell r="K83"/>
          <cell r="L83" t="str">
            <v>X</v>
          </cell>
          <cell r="M83"/>
          <cell r="N83"/>
          <cell r="O83"/>
          <cell r="X83">
            <v>1</v>
          </cell>
        </row>
        <row r="84">
          <cell r="B84" t="str">
            <v>Đường đi KSX thôn 10 Xã Đăk Ruồng (đoạn cuối làng đi khu sản xuất)</v>
          </cell>
          <cell r="C84" t="str">
            <v>DGT</v>
          </cell>
          <cell r="D84">
            <v>0.1</v>
          </cell>
          <cell r="E84"/>
          <cell r="F84">
            <v>0.1</v>
          </cell>
          <cell r="G84"/>
          <cell r="H84" t="str">
            <v>Xã Đăk Ruồng</v>
          </cell>
          <cell r="I84"/>
          <cell r="J84"/>
          <cell r="K84"/>
          <cell r="L84" t="str">
            <v>X</v>
          </cell>
          <cell r="M84"/>
          <cell r="N84"/>
          <cell r="O84"/>
          <cell r="X84">
            <v>1</v>
          </cell>
        </row>
        <row r="85">
          <cell r="B85" t="str">
            <v>Đường đi KSX sau huyện đội</v>
          </cell>
          <cell r="C85" t="str">
            <v>DGT</v>
          </cell>
          <cell r="D85">
            <v>0.1</v>
          </cell>
          <cell r="E85"/>
          <cell r="F85">
            <v>0.1</v>
          </cell>
          <cell r="G85"/>
          <cell r="H85" t="str">
            <v>Xã Đăk Ruồng</v>
          </cell>
          <cell r="I85" t="str">
            <v xml:space="preserve">Nghị quyết số 11/NQ-HĐND ngày 09/5/2023 của HĐND huyện về việc phân bổ chi tiết vốn đầu tư phát triển (đợt 2) </v>
          </cell>
          <cell r="J85"/>
          <cell r="K85"/>
          <cell r="L85" t="str">
            <v>X</v>
          </cell>
          <cell r="M85"/>
          <cell r="N85"/>
          <cell r="O85"/>
          <cell r="X85">
            <v>1</v>
          </cell>
        </row>
        <row r="86">
          <cell r="B86" t="str">
            <v>Đường nội thôn Đăk Ơ Nglăng (đoạn từ nhà Y Phôih đến dốc cao su)</v>
          </cell>
          <cell r="C86" t="str">
            <v>DGT</v>
          </cell>
          <cell r="D86">
            <v>0.1</v>
          </cell>
          <cell r="E86"/>
          <cell r="F86">
            <v>0.1</v>
          </cell>
          <cell r="G86"/>
          <cell r="H86" t="str">
            <v>Xã Đăk Tờ Re</v>
          </cell>
          <cell r="I86"/>
          <cell r="J86"/>
          <cell r="K86"/>
          <cell r="L86" t="str">
            <v>X</v>
          </cell>
          <cell r="M86"/>
          <cell r="N86"/>
          <cell r="O86"/>
          <cell r="X86">
            <v>1</v>
          </cell>
        </row>
        <row r="87">
          <cell r="B87" t="str">
            <v>Đường đi khu sản xuất Đăk Răk thôn 4 (tiếp theo)</v>
          </cell>
          <cell r="C87" t="str">
            <v>DGT</v>
          </cell>
          <cell r="D87">
            <v>1.21</v>
          </cell>
          <cell r="E87"/>
          <cell r="F87">
            <v>1.21</v>
          </cell>
          <cell r="G87" t="str">
            <v>CLN, DGT</v>
          </cell>
          <cell r="H87" t="str">
            <v>Xã Đăk Pne</v>
          </cell>
          <cell r="I87" t="str">
            <v>Nghị quyết số 55/NQ-HĐND ngày 19/12/2023 của HĐND huyện phe duyệt Kế hoạch thực hiện các Chương trình Mục tiêu quốc gia năm 2024 trên địa bàn huyện</v>
          </cell>
          <cell r="J87"/>
          <cell r="K87"/>
          <cell r="L87" t="str">
            <v>X</v>
          </cell>
          <cell r="M87"/>
          <cell r="N87" t="str">
            <v>11-DPN</v>
          </cell>
          <cell r="O87"/>
          <cell r="P87"/>
          <cell r="Q87"/>
          <cell r="R87"/>
          <cell r="S87"/>
          <cell r="T87"/>
          <cell r="U87"/>
          <cell r="V87"/>
          <cell r="W87"/>
          <cell r="X87">
            <v>1</v>
          </cell>
        </row>
        <row r="88">
          <cell r="B88" t="str">
            <v>Đường đi khu sản xuất Đăk Giao</v>
          </cell>
          <cell r="C88" t="str">
            <v>DGT</v>
          </cell>
          <cell r="D88">
            <v>0</v>
          </cell>
          <cell r="E88"/>
          <cell r="F88">
            <v>0</v>
          </cell>
          <cell r="G88"/>
          <cell r="H88" t="str">
            <v>Xã Đăk Pne</v>
          </cell>
          <cell r="I88"/>
          <cell r="J88"/>
          <cell r="K88"/>
          <cell r="L88" t="str">
            <v>X</v>
          </cell>
          <cell r="M88"/>
          <cell r="N88"/>
          <cell r="O88"/>
          <cell r="P88"/>
          <cell r="Q88"/>
          <cell r="R88"/>
          <cell r="S88"/>
          <cell r="T88"/>
          <cell r="U88"/>
          <cell r="V88"/>
          <cell r="W88"/>
          <cell r="X88">
            <v>1</v>
          </cell>
        </row>
        <row r="89">
          <cell r="B89" t="str">
            <v>Đường đi khu sản xuất thôn 3 (Đăk Móa)</v>
          </cell>
          <cell r="C89" t="str">
            <v>DGT</v>
          </cell>
          <cell r="D89">
            <v>0.1</v>
          </cell>
          <cell r="E89"/>
          <cell r="F89">
            <v>0.1</v>
          </cell>
          <cell r="G89"/>
          <cell r="H89" t="str">
            <v>Xã Đăk Kôi</v>
          </cell>
          <cell r="I89" t="str">
            <v xml:space="preserve">Nghị quyết số 11/NQ-HĐND ngày 09/5/2023 của HĐND huyện về việc phân bổ chi tiết vốn đầu tư phát triển (đợt 2) </v>
          </cell>
          <cell r="J89"/>
          <cell r="K89"/>
          <cell r="L89" t="str">
            <v>X</v>
          </cell>
          <cell r="M89"/>
          <cell r="N89"/>
          <cell r="O89"/>
          <cell r="X89">
            <v>1</v>
          </cell>
        </row>
        <row r="90">
          <cell r="B90" t="str">
            <v>Nâng cấp tuyến liên xã từ thị trấn Đăk Rve đi xã Tân Lập, Đăk Ruồng (khu dân cư phía nam)</v>
          </cell>
          <cell r="C90" t="str">
            <v>DGT</v>
          </cell>
          <cell r="D90">
            <v>0.1</v>
          </cell>
          <cell r="E90"/>
          <cell r="F90">
            <v>0.1</v>
          </cell>
          <cell r="G90"/>
          <cell r="H90" t="str">
            <v>TT Đăk Rve, Xã Tân Lập, Xã Đăk Ruồng</v>
          </cell>
          <cell r="I90" t="str">
            <v>Nghị quyết số 55/NQ-HĐND ngày 19/12/2023 của HĐND huyện phe duyệt Kế hoạch thực hiện các Chương trình Mục tiêu quốc gia năm 2024 trên địa bàn huyện</v>
          </cell>
          <cell r="J90"/>
          <cell r="K90"/>
          <cell r="L90" t="str">
            <v>X</v>
          </cell>
          <cell r="M90"/>
          <cell r="N90"/>
          <cell r="O90"/>
          <cell r="X90">
            <v>1</v>
          </cell>
        </row>
        <row r="91">
          <cell r="B91" t="str">
            <v>Đất công trình thủy lợi</v>
          </cell>
          <cell r="C91"/>
          <cell r="D91"/>
          <cell r="E91"/>
          <cell r="F91">
            <v>0</v>
          </cell>
          <cell r="G91"/>
          <cell r="H91"/>
          <cell r="I91"/>
          <cell r="J91"/>
          <cell r="K91"/>
          <cell r="L91"/>
          <cell r="M91"/>
          <cell r="N91"/>
          <cell r="O91"/>
        </row>
        <row r="92">
          <cell r="B92" t="str">
            <v>Công trình điều chỉnh chuyển tiếp</v>
          </cell>
          <cell r="C92"/>
          <cell r="D92"/>
          <cell r="E92"/>
          <cell r="F92">
            <v>0</v>
          </cell>
          <cell r="G92"/>
          <cell r="H92"/>
          <cell r="I92"/>
          <cell r="J92"/>
          <cell r="K92"/>
          <cell r="L92"/>
          <cell r="M92"/>
          <cell r="N92"/>
          <cell r="O92"/>
        </row>
        <row r="93">
          <cell r="B93" t="str">
            <v>Hiện đại hóa thủy lợi thích ứng biến đổi khí hậu tỉnh Kon Tum. Hợp phần 1: Sửa chữa, nâng cấp thủy lợi đập ông Dân xã Tân Lập, huyện Kon Rẫy</v>
          </cell>
          <cell r="C93" t="str">
            <v>DTL</v>
          </cell>
          <cell r="D93">
            <v>4.95</v>
          </cell>
          <cell r="E93"/>
          <cell r="F93">
            <v>4.95</v>
          </cell>
          <cell r="G93" t="str">
            <v>LUA, HNK, CLN</v>
          </cell>
          <cell r="H93" t="str">
            <v>Xã Tân Lập</v>
          </cell>
          <cell r="I93" t="str">
            <v xml:space="preserve"> Nghị quyết 07/NQ-HĐND ngày 29/04/2022 HĐND tỉnh; Nghị quyết số 97/NQ-HĐND ngày 12  tháng 12 năm 2022 của Hội đồng nhân dân tỉnh Kon Tum</v>
          </cell>
          <cell r="J93" t="str">
            <v>2022,2023,2024</v>
          </cell>
          <cell r="K93"/>
          <cell r="L93" t="str">
            <v>X</v>
          </cell>
          <cell r="M93"/>
          <cell r="N93" t="str">
            <v>32-TL</v>
          </cell>
          <cell r="O93"/>
          <cell r="Q93" t="str">
            <v>CT</v>
          </cell>
          <cell r="X93">
            <v>1</v>
          </cell>
        </row>
        <row r="94">
          <cell r="B94" t="str">
            <v>Kênh mương thủy lợi Nước Chuông (Nước Htuy) thôn Trăng Nó-Kon Blo (Nối Tiếp vào Kênh mương hiện có)</v>
          </cell>
          <cell r="C94" t="str">
            <v>DTL</v>
          </cell>
          <cell r="D94">
            <v>0.05</v>
          </cell>
          <cell r="E94"/>
          <cell r="F94">
            <v>0.05</v>
          </cell>
          <cell r="G94"/>
          <cell r="H94" t="str">
            <v>Xã Đăk Kôi</v>
          </cell>
          <cell r="I94" t="str">
            <v>Nghị quyết số 45/NQ-HĐND ngày 16/12/2021 HĐND huyện Kon Rẫy</v>
          </cell>
          <cell r="J94">
            <v>2023.2023999999999</v>
          </cell>
          <cell r="K94"/>
          <cell r="L94" t="str">
            <v>X</v>
          </cell>
          <cell r="M94"/>
          <cell r="N94"/>
          <cell r="O94"/>
          <cell r="X94">
            <v>1</v>
          </cell>
        </row>
        <row r="95">
          <cell r="B95" t="str">
            <v>Công trình bổ sung mới</v>
          </cell>
          <cell r="C95"/>
          <cell r="D95"/>
          <cell r="E95"/>
          <cell r="F95"/>
          <cell r="G95"/>
          <cell r="H95"/>
          <cell r="I95"/>
          <cell r="J95"/>
          <cell r="K95"/>
          <cell r="L95"/>
          <cell r="M95"/>
          <cell r="N95"/>
          <cell r="O95"/>
        </row>
        <row r="96">
          <cell r="B96" t="str">
            <v>Công trình thủy lợi Đăk Nâm, xã Đăk Pne; hạng mục: sữa chữa đập đầu mối, thay mới tuyến ống, trụ đỡ</v>
          </cell>
          <cell r="C96" t="str">
            <v>DTL</v>
          </cell>
          <cell r="D96">
            <v>0.05</v>
          </cell>
          <cell r="E96"/>
          <cell r="F96">
            <v>0.05</v>
          </cell>
          <cell r="G96"/>
          <cell r="H96" t="str">
            <v>Xã Đăk Pne</v>
          </cell>
          <cell r="I96" t="str">
            <v>Nghị quyết số 55/NQ-HĐND ngày 19/12/2023 của HĐND huyện phe duyệt Kế hoạch thực hiện các Chương trình Mục tiêu quốc gia năm 2024 trên địa bàn huyện</v>
          </cell>
          <cell r="J96"/>
          <cell r="K96"/>
          <cell r="L96"/>
          <cell r="M96"/>
          <cell r="N96"/>
          <cell r="O96"/>
          <cell r="P96"/>
          <cell r="Q96"/>
          <cell r="R96"/>
          <cell r="S96"/>
          <cell r="T96"/>
          <cell r="U96"/>
          <cell r="V96"/>
          <cell r="W96"/>
          <cell r="X96">
            <v>1</v>
          </cell>
        </row>
        <row r="97">
          <cell r="B97" t="str">
            <v>Sữa chữa, nâng cấp hệ thống sinh hoạt thôn 2, thôn 3 xã Đăk Pne</v>
          </cell>
          <cell r="C97" t="str">
            <v>DTL</v>
          </cell>
          <cell r="D97">
            <v>0.05</v>
          </cell>
          <cell r="E97"/>
          <cell r="F97">
            <v>0.05</v>
          </cell>
          <cell r="G97"/>
          <cell r="H97" t="str">
            <v>Xã Đăk Pne</v>
          </cell>
          <cell r="I97"/>
          <cell r="J97"/>
          <cell r="K97"/>
          <cell r="L97"/>
          <cell r="M97"/>
          <cell r="N97"/>
          <cell r="O97"/>
          <cell r="P97"/>
          <cell r="Q97"/>
          <cell r="R97"/>
          <cell r="S97"/>
          <cell r="T97"/>
          <cell r="U97"/>
          <cell r="V97"/>
          <cell r="W97"/>
          <cell r="X97">
            <v>1</v>
          </cell>
        </row>
        <row r="98">
          <cell r="B98" t="str">
            <v>Sữa chữa, nâng cấp hệ thống sinh hoạt thôn 4, xã Đăk Pne</v>
          </cell>
          <cell r="C98" t="str">
            <v>DTL</v>
          </cell>
          <cell r="D98">
            <v>0.05</v>
          </cell>
          <cell r="E98"/>
          <cell r="F98">
            <v>0.05</v>
          </cell>
          <cell r="G98"/>
          <cell r="H98" t="str">
            <v>Xã Đăk Pne</v>
          </cell>
          <cell r="I98"/>
          <cell r="J98"/>
          <cell r="K98"/>
          <cell r="L98"/>
          <cell r="M98"/>
          <cell r="N98"/>
          <cell r="O98"/>
          <cell r="P98"/>
          <cell r="Q98"/>
          <cell r="R98"/>
          <cell r="S98"/>
          <cell r="T98"/>
          <cell r="U98"/>
          <cell r="V98"/>
          <cell r="W98"/>
          <cell r="X98">
            <v>1</v>
          </cell>
        </row>
        <row r="99">
          <cell r="B99" t="str">
            <v>Đất công trình cấp nước, thoát nước</v>
          </cell>
          <cell r="C99"/>
          <cell r="D99"/>
          <cell r="E99"/>
          <cell r="F99">
            <v>0</v>
          </cell>
          <cell r="G99"/>
          <cell r="H99"/>
          <cell r="I99"/>
          <cell r="J99"/>
          <cell r="K99"/>
          <cell r="L99"/>
          <cell r="M99"/>
          <cell r="N99"/>
          <cell r="O99"/>
        </row>
        <row r="100">
          <cell r="B100" t="str">
            <v>Công trình điều chỉnh chuyển tiếp</v>
          </cell>
          <cell r="C100"/>
          <cell r="D100"/>
          <cell r="E100"/>
          <cell r="F100">
            <v>0</v>
          </cell>
          <cell r="G100"/>
          <cell r="H100"/>
          <cell r="I100"/>
          <cell r="J100"/>
          <cell r="K100"/>
          <cell r="L100"/>
          <cell r="M100"/>
          <cell r="N100"/>
          <cell r="O100"/>
        </row>
        <row r="101">
          <cell r="B101" t="str">
            <v>Công trình bổ sung mới</v>
          </cell>
          <cell r="C101"/>
          <cell r="D101">
            <v>0</v>
          </cell>
          <cell r="E101"/>
          <cell r="F101">
            <v>0</v>
          </cell>
          <cell r="G101"/>
          <cell r="H101"/>
          <cell r="I101"/>
          <cell r="J101"/>
          <cell r="K101"/>
          <cell r="L101"/>
          <cell r="M101"/>
          <cell r="N101"/>
          <cell r="O101"/>
        </row>
        <row r="102">
          <cell r="B102" t="str">
            <v>Đất có di tích lịch sử - văn hóa danh lam thắng cảnh, di sản thiên nhiên</v>
          </cell>
          <cell r="C102"/>
          <cell r="D102"/>
          <cell r="E102"/>
          <cell r="F102">
            <v>0</v>
          </cell>
          <cell r="G102"/>
          <cell r="H102"/>
          <cell r="I102"/>
          <cell r="J102"/>
          <cell r="K102"/>
          <cell r="L102"/>
          <cell r="M102"/>
          <cell r="N102"/>
          <cell r="O102"/>
        </row>
        <row r="103">
          <cell r="B103" t="str">
            <v>Công trình điều chỉnh chuyển tiếp</v>
          </cell>
          <cell r="C103"/>
          <cell r="D103"/>
          <cell r="E103"/>
          <cell r="F103">
            <v>0</v>
          </cell>
          <cell r="G103"/>
          <cell r="H103"/>
          <cell r="I103"/>
          <cell r="J103"/>
          <cell r="K103"/>
          <cell r="L103"/>
          <cell r="M103"/>
          <cell r="N103"/>
          <cell r="O103"/>
        </row>
        <row r="104">
          <cell r="B104" t="str">
            <v>Công trình bổ sung mới</v>
          </cell>
          <cell r="C104"/>
          <cell r="D104"/>
          <cell r="E104"/>
          <cell r="F104">
            <v>0</v>
          </cell>
          <cell r="G104"/>
          <cell r="H104"/>
          <cell r="I104"/>
          <cell r="J104"/>
          <cell r="K104"/>
          <cell r="L104"/>
          <cell r="M104"/>
          <cell r="N104"/>
          <cell r="O104"/>
        </row>
        <row r="105">
          <cell r="B105" t="str">
            <v xml:space="preserve">Đất công trình xử lý chất thải </v>
          </cell>
          <cell r="C105"/>
          <cell r="D105"/>
          <cell r="E105"/>
          <cell r="F105">
            <v>0</v>
          </cell>
          <cell r="G105"/>
          <cell r="H105"/>
          <cell r="I105"/>
          <cell r="J105"/>
          <cell r="K105"/>
          <cell r="L105"/>
          <cell r="M105"/>
          <cell r="N105"/>
          <cell r="O105"/>
        </row>
        <row r="106">
          <cell r="B106" t="str">
            <v>Công trình điều chỉnh chuyển tiếp</v>
          </cell>
          <cell r="C106"/>
          <cell r="D106"/>
          <cell r="E106"/>
          <cell r="F106">
            <v>0</v>
          </cell>
          <cell r="G106"/>
          <cell r="H106"/>
          <cell r="I106"/>
          <cell r="J106"/>
          <cell r="K106"/>
          <cell r="L106"/>
          <cell r="M106"/>
          <cell r="N106"/>
          <cell r="O106"/>
        </row>
        <row r="107">
          <cell r="B107" t="str">
            <v>Nhà máy Xử lý và tái chế rác thải Kon Rẫy</v>
          </cell>
          <cell r="C107" t="str">
            <v>DRA</v>
          </cell>
          <cell r="D107">
            <v>4.99</v>
          </cell>
          <cell r="E107"/>
          <cell r="F107">
            <v>4.99</v>
          </cell>
          <cell r="G107" t="str">
            <v>HNK, CLN</v>
          </cell>
          <cell r="H107" t="str">
            <v>Xã Đăk Tờ Re</v>
          </cell>
          <cell r="I107" t="str">
            <v>Văn Bản số 1768/BC-UBND ngày 24 tháng 11 năm 2023 của Ủy ban nhân dân huyện Kon Rẫy về việc chọn vị trí quy hoạch, đầu tư dự án
Nhà máy xử lý và tái chế rác thải Kon Rẫy và đề nghị cập nhật bổ sung, điều chỉnh dự thảo Quy hoạch tỉnh Kon Tum thời kỳ 20</v>
          </cell>
          <cell r="J107">
            <v>2022.2023999999999</v>
          </cell>
          <cell r="K107"/>
          <cell r="L107" t="str">
            <v>X</v>
          </cell>
          <cell r="M107"/>
          <cell r="N107" t="str">
            <v>56-DTR</v>
          </cell>
          <cell r="O107"/>
          <cell r="X107">
            <v>1</v>
          </cell>
        </row>
        <row r="108">
          <cell r="B108" t="str">
            <v>Công trình bổ sung mới</v>
          </cell>
          <cell r="C108"/>
          <cell r="D108"/>
          <cell r="E108"/>
          <cell r="F108">
            <v>0</v>
          </cell>
          <cell r="G108"/>
          <cell r="H108"/>
          <cell r="I108"/>
          <cell r="J108"/>
          <cell r="K108"/>
          <cell r="L108"/>
          <cell r="M108"/>
          <cell r="N108"/>
          <cell r="O108"/>
        </row>
        <row r="109">
          <cell r="B109" t="str">
            <v>Công trình bổ sung mới thiếu CSPL</v>
          </cell>
          <cell r="C109"/>
          <cell r="D109"/>
          <cell r="E109"/>
          <cell r="F109">
            <v>0</v>
          </cell>
          <cell r="G109"/>
          <cell r="H109"/>
          <cell r="I109"/>
          <cell r="J109"/>
          <cell r="K109"/>
          <cell r="L109"/>
          <cell r="M109"/>
          <cell r="N109"/>
          <cell r="O109"/>
        </row>
        <row r="110">
          <cell r="B110" t="str">
            <v xml:space="preserve">Đất công trình năng lượng, chiếu sáng công cộng </v>
          </cell>
          <cell r="C110"/>
          <cell r="D110"/>
          <cell r="E110"/>
          <cell r="F110">
            <v>0</v>
          </cell>
          <cell r="G110"/>
          <cell r="H110"/>
          <cell r="I110"/>
          <cell r="J110"/>
          <cell r="K110"/>
          <cell r="L110"/>
          <cell r="M110"/>
          <cell r="N110"/>
          <cell r="O110"/>
        </row>
        <row r="111">
          <cell r="B111" t="str">
            <v>Công trình điều chỉnh chuyển tiếp</v>
          </cell>
          <cell r="C111"/>
          <cell r="D111"/>
          <cell r="E111"/>
          <cell r="F111">
            <v>0</v>
          </cell>
          <cell r="G111"/>
          <cell r="H111"/>
          <cell r="I111"/>
          <cell r="J111"/>
          <cell r="K111"/>
          <cell r="L111"/>
          <cell r="M111"/>
          <cell r="N111"/>
          <cell r="O111"/>
        </row>
        <row r="112">
          <cell r="B112" t="str">
            <v>Thủy điện Đăk Nghé</v>
          </cell>
          <cell r="C112" t="str">
            <v>DNL</v>
          </cell>
          <cell r="D112">
            <v>1.4</v>
          </cell>
          <cell r="E112"/>
          <cell r="F112">
            <v>1.4</v>
          </cell>
          <cell r="G112" t="str">
            <v>RPH</v>
          </cell>
          <cell r="H112" t="str">
            <v>Xã Đăk Kôi</v>
          </cell>
          <cell r="I112" t="str">
            <v>Quyết  định  số 142/QĐ-UBND  ngày 14/02/2020 của UBND tỉnh Kon Tum; Nghị quyết số 27/NQ-HĐND ngày 13/07/2020 HĐND tỉnh Kon Tum về danh mục thu hồi đất</v>
          </cell>
          <cell r="J112" t="str">
            <v>2022,2023,2024</v>
          </cell>
          <cell r="K112"/>
          <cell r="L112" t="str">
            <v>X</v>
          </cell>
          <cell r="M112"/>
          <cell r="N112" t="str">
            <v>13-DK</v>
          </cell>
          <cell r="O112"/>
          <cell r="P112"/>
          <cell r="Q112"/>
          <cell r="R112"/>
          <cell r="S112"/>
          <cell r="T112"/>
          <cell r="U112"/>
          <cell r="V112"/>
          <cell r="W112"/>
          <cell r="X112">
            <v>1</v>
          </cell>
        </row>
        <row r="113">
          <cell r="B113" t="str">
            <v>Công trình bổ sung mới</v>
          </cell>
          <cell r="C113"/>
          <cell r="D113">
            <v>0</v>
          </cell>
          <cell r="E113"/>
          <cell r="F113">
            <v>0</v>
          </cell>
          <cell r="G113"/>
          <cell r="H113"/>
          <cell r="I113"/>
          <cell r="J113"/>
          <cell r="K113"/>
          <cell r="L113"/>
          <cell r="M113"/>
          <cell r="N113"/>
          <cell r="O113"/>
        </row>
        <row r="114">
          <cell r="B114" t="str">
            <v>Đấu nối TBA 110kV Kon Rẫy</v>
          </cell>
          <cell r="C114" t="str">
            <v>DNL</v>
          </cell>
          <cell r="D114">
            <v>0</v>
          </cell>
          <cell r="E114"/>
          <cell r="F114">
            <v>0</v>
          </cell>
          <cell r="G114"/>
          <cell r="H114" t="str">
            <v>Xã Đăk Ruồng</v>
          </cell>
          <cell r="I114" t="str">
            <v xml:space="preserve">Nghị quyết số 11/NQ-HĐND ngày 09/5/2023 của HĐND huyện về việc phân bổ chi tiết vốn đầu tư phát triển (đợt 2) </v>
          </cell>
          <cell r="J114"/>
          <cell r="K114"/>
          <cell r="L114" t="str">
            <v>X</v>
          </cell>
          <cell r="M114"/>
          <cell r="N114"/>
          <cell r="O114"/>
          <cell r="P114"/>
          <cell r="Q114"/>
          <cell r="R114"/>
          <cell r="S114"/>
          <cell r="T114"/>
          <cell r="U114"/>
          <cell r="V114"/>
          <cell r="W114"/>
          <cell r="X114">
            <v>1</v>
          </cell>
        </row>
        <row r="115">
          <cell r="B115" t="str">
            <v xml:space="preserve">Đầu tư bổ sung điện công lộ tại thôn 8,9,10,11 </v>
          </cell>
          <cell r="C115" t="str">
            <v>DNL</v>
          </cell>
          <cell r="D115">
            <v>0</v>
          </cell>
          <cell r="E115"/>
          <cell r="F115">
            <v>0</v>
          </cell>
          <cell r="G115"/>
          <cell r="H115"/>
          <cell r="I115"/>
          <cell r="J115"/>
          <cell r="K115"/>
          <cell r="L115"/>
          <cell r="M115"/>
          <cell r="N115"/>
          <cell r="O115"/>
        </row>
        <row r="116">
          <cell r="B116" t="str">
            <v xml:space="preserve">Đất chợ dân sinh, chợ đầu mối </v>
          </cell>
          <cell r="C116"/>
          <cell r="D116"/>
          <cell r="E116"/>
          <cell r="F116">
            <v>0</v>
          </cell>
          <cell r="G116"/>
          <cell r="H116"/>
          <cell r="I116"/>
          <cell r="J116"/>
          <cell r="K116"/>
          <cell r="L116"/>
          <cell r="M116"/>
          <cell r="N116"/>
          <cell r="O116"/>
        </row>
        <row r="117">
          <cell r="B117" t="str">
            <v>Công trình điều chỉnh chuyển tiếp</v>
          </cell>
          <cell r="C117"/>
          <cell r="D117"/>
          <cell r="E117"/>
          <cell r="F117">
            <v>0</v>
          </cell>
          <cell r="G117"/>
          <cell r="H117"/>
          <cell r="I117"/>
          <cell r="J117"/>
          <cell r="K117"/>
          <cell r="L117"/>
          <cell r="M117"/>
          <cell r="N117"/>
          <cell r="O117"/>
        </row>
        <row r="118">
          <cell r="B118" t="str">
            <v>Chợ khu Trung tâm huyện</v>
          </cell>
          <cell r="C118" t="str">
            <v>DCH</v>
          </cell>
          <cell r="D118">
            <v>0.83</v>
          </cell>
          <cell r="E118"/>
          <cell r="F118">
            <v>0.83</v>
          </cell>
          <cell r="G118" t="str">
            <v>HNK</v>
          </cell>
          <cell r="H118" t="str">
            <v>Xã Đăk Ruồng</v>
          </cell>
          <cell r="I118" t="str">
            <v>Nghị quyết số 07/NQ-HĐND ngày 10/07/2017 HĐND huyện Kon Rẫy; Kế hoạch số 22/KH-UBND ngày 09/02/2021 của UBND huyện Kon Rẫy</v>
          </cell>
          <cell r="J118" t="str">
            <v>2022,2023,2024</v>
          </cell>
          <cell r="K118"/>
          <cell r="L118" t="str">
            <v>X</v>
          </cell>
          <cell r="M118"/>
          <cell r="N118" t="str">
            <v>40-DR</v>
          </cell>
          <cell r="O118"/>
          <cell r="X118">
            <v>1</v>
          </cell>
        </row>
        <row r="119">
          <cell r="B119" t="str">
            <v>Công trình bổ sung mới</v>
          </cell>
          <cell r="C119"/>
          <cell r="D119"/>
          <cell r="E119"/>
          <cell r="F119">
            <v>0</v>
          </cell>
          <cell r="G119"/>
          <cell r="H119"/>
          <cell r="I119"/>
          <cell r="J119"/>
          <cell r="K119"/>
          <cell r="L119"/>
          <cell r="M119"/>
          <cell r="N119"/>
          <cell r="O119"/>
        </row>
        <row r="120">
          <cell r="B120" t="str">
            <v>Đất khu vui chơi, giải trí công cộng, sinh hoạt cộng đồng</v>
          </cell>
          <cell r="C120"/>
          <cell r="D120"/>
          <cell r="E120"/>
          <cell r="F120">
            <v>0</v>
          </cell>
          <cell r="G120"/>
          <cell r="H120"/>
          <cell r="I120"/>
          <cell r="J120"/>
          <cell r="K120"/>
          <cell r="L120"/>
          <cell r="M120"/>
          <cell r="N120"/>
          <cell r="O120"/>
        </row>
        <row r="121">
          <cell r="B121" t="str">
            <v>Công trình điều chỉnh chuyển tiếp</v>
          </cell>
          <cell r="C121"/>
          <cell r="D121"/>
          <cell r="E121"/>
          <cell r="F121">
            <v>0</v>
          </cell>
          <cell r="G121"/>
          <cell r="H121"/>
          <cell r="I121"/>
          <cell r="J121"/>
          <cell r="K121"/>
          <cell r="L121"/>
          <cell r="M121"/>
          <cell r="N121"/>
          <cell r="O121"/>
        </row>
        <row r="122">
          <cell r="B122" t="str">
            <v>Công trình bổ sung mới</v>
          </cell>
          <cell r="C122"/>
          <cell r="D122">
            <v>0</v>
          </cell>
          <cell r="E122"/>
          <cell r="F122">
            <v>0</v>
          </cell>
          <cell r="G122"/>
          <cell r="H122"/>
          <cell r="I122"/>
          <cell r="J122"/>
          <cell r="K122"/>
          <cell r="L122"/>
          <cell r="M122"/>
          <cell r="N122"/>
          <cell r="O122"/>
        </row>
        <row r="123">
          <cell r="B123" t="str">
            <v>Sân bê tông nhà rông thôn Kon Xơm Luh</v>
          </cell>
          <cell r="C123" t="str">
            <v>DKV</v>
          </cell>
          <cell r="D123">
            <v>0</v>
          </cell>
          <cell r="E123"/>
          <cell r="F123">
            <v>0</v>
          </cell>
          <cell r="G123"/>
          <cell r="H123" t="str">
            <v>Xã Đăk Tờ Re</v>
          </cell>
          <cell r="I123" t="str">
            <v xml:space="preserve">Nghị quyết số 11/NQ-HĐND ngày 09/5/2023 của HĐND huyện về việc phân bổ chi tiết vốn đầu tư phát triển (đợt 2) </v>
          </cell>
          <cell r="J123"/>
          <cell r="K123"/>
          <cell r="L123" t="str">
            <v>X</v>
          </cell>
          <cell r="M123"/>
          <cell r="N123"/>
          <cell r="O123"/>
          <cell r="P123"/>
          <cell r="Q123"/>
          <cell r="R123"/>
          <cell r="S123"/>
          <cell r="T123"/>
          <cell r="U123"/>
          <cell r="V123"/>
          <cell r="W123"/>
          <cell r="X123">
            <v>1</v>
          </cell>
        </row>
        <row r="124">
          <cell r="B124" t="str">
            <v xml:space="preserve">Đất nghĩa trang, nhà tang lễ, cơ sở hỏa táng; đất cơ sở lưu trữ tro cốt </v>
          </cell>
          <cell r="C124"/>
          <cell r="D124"/>
          <cell r="E124"/>
          <cell r="F124">
            <v>0</v>
          </cell>
          <cell r="G124"/>
          <cell r="H124"/>
          <cell r="I124"/>
          <cell r="J124"/>
          <cell r="K124"/>
          <cell r="L124"/>
          <cell r="M124"/>
          <cell r="N124"/>
          <cell r="O124"/>
        </row>
        <row r="125">
          <cell r="B125" t="str">
            <v>Công trình điều chỉnh chuyển tiếp</v>
          </cell>
          <cell r="C125"/>
          <cell r="D125"/>
          <cell r="E125"/>
          <cell r="F125">
            <v>0</v>
          </cell>
          <cell r="G125"/>
          <cell r="H125"/>
          <cell r="I125"/>
          <cell r="J125"/>
          <cell r="K125"/>
          <cell r="L125"/>
          <cell r="M125"/>
          <cell r="N125"/>
          <cell r="O125"/>
        </row>
        <row r="126">
          <cell r="B126" t="str">
            <v>Mở rộng, nâng cấp công trình nghĩa trang nhân dân Đăk Ruồng - Tân Lập</v>
          </cell>
          <cell r="C126" t="str">
            <v>NTD</v>
          </cell>
          <cell r="D126">
            <v>2</v>
          </cell>
          <cell r="E126"/>
          <cell r="F126">
            <v>2</v>
          </cell>
          <cell r="G126" t="str">
            <v>CLN</v>
          </cell>
          <cell r="H126" t="str">
            <v>Xã Đăk Ruồng</v>
          </cell>
          <cell r="I126" t="str">
            <v xml:space="preserve">Nghị quyết số 47/NQ-HĐND ngày 19/12/2023 của HĐND huyện Kon Rẫy Điều chỉnh, bổ sung Kế hoạch đầu tư công trung hạn giai đoạn 2021-2025 nguồn ngân sách địa phương; </v>
          </cell>
          <cell r="J126">
            <v>2023.2023999999999</v>
          </cell>
          <cell r="K126"/>
          <cell r="L126" t="str">
            <v>X</v>
          </cell>
          <cell r="M126"/>
          <cell r="N126" t="str">
            <v>13-DR</v>
          </cell>
          <cell r="O126"/>
          <cell r="X126">
            <v>1</v>
          </cell>
        </row>
        <row r="127">
          <cell r="B127" t="str">
            <v>Mở rộng nghĩa trang nhân dân xã</v>
          </cell>
          <cell r="C127" t="str">
            <v>NTD</v>
          </cell>
          <cell r="D127">
            <v>2.04</v>
          </cell>
          <cell r="E127"/>
          <cell r="F127">
            <v>2.04</v>
          </cell>
          <cell r="G127" t="str">
            <v>HNK</v>
          </cell>
          <cell r="H127" t="str">
            <v>Xã Đăk Kôi</v>
          </cell>
          <cell r="I127" t="str">
            <v xml:space="preserve"> Quyết định số 220/QĐ-UBND ngày 27/02/2023 của UBND huyện Kon Rẫy; Nghị quyết số 11/NQ-HĐND ngày 09/5/2023 của HĐND huyện Kon Rẫy về phân bổ chi tiết vốn đầu tư phát triển năm 2023 thực hiện chương trình MTQGXDNTM năm 2023; Nghị Quyết số 38/NQ-HĐND ngày 1</v>
          </cell>
          <cell r="J127">
            <v>2024</v>
          </cell>
          <cell r="K127"/>
          <cell r="L127" t="str">
            <v>X</v>
          </cell>
          <cell r="M127"/>
          <cell r="N127" t="str">
            <v>37-DK</v>
          </cell>
          <cell r="O127"/>
          <cell r="X127">
            <v>1</v>
          </cell>
        </row>
        <row r="128">
          <cell r="B128" t="str">
            <v>Mở rộng, nâng cấp công trình nghĩa trang nhân dân huyện Kon Rẫy</v>
          </cell>
          <cell r="C128" t="str">
            <v>NTD</v>
          </cell>
          <cell r="D128">
            <v>2</v>
          </cell>
          <cell r="E128"/>
          <cell r="F128">
            <v>2</v>
          </cell>
          <cell r="G128" t="str">
            <v>CLN</v>
          </cell>
          <cell r="H128" t="str">
            <v>Xã Tân Lập</v>
          </cell>
          <cell r="I128" t="str">
            <v>Nghị quyết số 47/NQ-HĐND ngày 19/12/2023 của HĐND huyện Kon Rẫy Điều chỉnh, bổ sung Kế hoạch đầu tư công trung hạn giai đoạn 2021-2025 nguồn ngân sách địa phương; NQ số 81
9/12/2023 của HĐND tỉnh</v>
          </cell>
          <cell r="J128">
            <v>2022.2023999999999</v>
          </cell>
          <cell r="K128"/>
          <cell r="L128" t="str">
            <v>X</v>
          </cell>
          <cell r="M128"/>
          <cell r="N128"/>
          <cell r="O128"/>
          <cell r="Q128" t="str">
            <v>CT</v>
          </cell>
          <cell r="X128">
            <v>1</v>
          </cell>
        </row>
        <row r="129">
          <cell r="B129" t="str">
            <v>Công trình bổ sung mới</v>
          </cell>
          <cell r="C129"/>
          <cell r="D129">
            <v>0</v>
          </cell>
          <cell r="E129"/>
          <cell r="F129">
            <v>0</v>
          </cell>
          <cell r="G129"/>
          <cell r="H129"/>
          <cell r="I129"/>
          <cell r="J129"/>
          <cell r="K129"/>
          <cell r="L129"/>
          <cell r="M129"/>
          <cell r="N129"/>
          <cell r="O129"/>
        </row>
        <row r="130">
          <cell r="B130" t="str">
            <v xml:space="preserve">Đất có mặt nước chuyên dùng dạng ao, hồ, đầm, phá </v>
          </cell>
          <cell r="C130"/>
          <cell r="D130">
            <v>0</v>
          </cell>
          <cell r="E130"/>
          <cell r="F130">
            <v>0</v>
          </cell>
          <cell r="G130"/>
          <cell r="H130"/>
          <cell r="I130"/>
          <cell r="J130"/>
          <cell r="K130"/>
          <cell r="L130"/>
          <cell r="M130"/>
          <cell r="N130"/>
          <cell r="O130"/>
        </row>
        <row r="131">
          <cell r="B131" t="str">
            <v>Công trình điều chỉnh chuyển tiếp</v>
          </cell>
          <cell r="C131"/>
          <cell r="D131">
            <v>0</v>
          </cell>
          <cell r="E131"/>
          <cell r="F131">
            <v>0</v>
          </cell>
          <cell r="G131"/>
          <cell r="H131"/>
          <cell r="I131"/>
          <cell r="J131"/>
          <cell r="K131"/>
          <cell r="L131"/>
          <cell r="M131"/>
          <cell r="N131"/>
          <cell r="O131"/>
        </row>
        <row r="132">
          <cell r="B132" t="str">
            <v>Hồ chứa nước Đăk Pô Kei (giai đoạn 2)</v>
          </cell>
          <cell r="C132" t="str">
            <v>MNC</v>
          </cell>
          <cell r="D132">
            <v>12.51</v>
          </cell>
          <cell r="E132">
            <v>0.02</v>
          </cell>
          <cell r="F132">
            <v>12.49</v>
          </cell>
          <cell r="G132" t="str">
            <v>LUA, HNK, CLN, DGT, ONT, SON</v>
          </cell>
          <cell r="H132" t="str">
            <v>Xã Đăk Ruồng, Xã Đăk Tờ Re</v>
          </cell>
          <cell r="I132" t="str">
            <v>Quyết định 278/QĐ-UBND ngày 22/03/2018 của UBND tỉnh ; Quyết định số 794/QĐ-UBND ngày 09/12/2022 của UBND tỉnh Kon Tum về việc giao chi tiết Kế hoạch đầu tư công nguồn ngân sách địa phương năm 2023 tỉnh Kon Tum; Nghị quyết số 73/NQ-HĐND ngày 10/12/2023 HĐ</v>
          </cell>
          <cell r="J132">
            <v>2024</v>
          </cell>
          <cell r="K132"/>
          <cell r="L132" t="str">
            <v>X</v>
          </cell>
          <cell r="M132"/>
          <cell r="N132" t="str">
            <v>2-DR</v>
          </cell>
          <cell r="O132"/>
          <cell r="P132"/>
          <cell r="Q132"/>
          <cell r="R132"/>
          <cell r="S132"/>
          <cell r="T132"/>
          <cell r="U132"/>
          <cell r="V132"/>
          <cell r="W132"/>
          <cell r="X132">
            <v>1</v>
          </cell>
        </row>
        <row r="133">
          <cell r="B133" t="str">
            <v>Công trình bổ sung mới</v>
          </cell>
          <cell r="C133"/>
          <cell r="D133"/>
          <cell r="E133"/>
          <cell r="F133">
            <v>0</v>
          </cell>
          <cell r="G133"/>
          <cell r="H133"/>
          <cell r="I133"/>
          <cell r="J133"/>
          <cell r="K133"/>
          <cell r="L133"/>
          <cell r="M133"/>
          <cell r="N133"/>
          <cell r="O133"/>
        </row>
        <row r="134">
          <cell r="B134" t="str">
            <v>Công  trình,  dự  án  chuyển  mục đích sử dụng đất</v>
          </cell>
          <cell r="C134"/>
          <cell r="D134"/>
          <cell r="E134"/>
          <cell r="F134">
            <v>0</v>
          </cell>
          <cell r="G134"/>
          <cell r="H134"/>
          <cell r="I134"/>
          <cell r="J134"/>
          <cell r="K134"/>
          <cell r="L134"/>
          <cell r="M134"/>
          <cell r="N134"/>
          <cell r="O134"/>
        </row>
        <row r="135">
          <cell r="B135" t="str">
            <v>Đất chuyển mục đích sang đất ở tại nông thôn</v>
          </cell>
          <cell r="C135"/>
          <cell r="D135"/>
          <cell r="E135"/>
          <cell r="F135">
            <v>0</v>
          </cell>
          <cell r="G135"/>
          <cell r="H135"/>
          <cell r="I135"/>
          <cell r="J135"/>
          <cell r="K135"/>
          <cell r="L135"/>
          <cell r="M135"/>
          <cell r="N135"/>
          <cell r="O135"/>
        </row>
        <row r="136">
          <cell r="B136" t="str">
            <v>Công trình điều chỉnh chuyển tiếp</v>
          </cell>
          <cell r="C136"/>
          <cell r="D136"/>
          <cell r="E136"/>
          <cell r="F136">
            <v>0</v>
          </cell>
          <cell r="G136"/>
          <cell r="H136"/>
          <cell r="I136"/>
          <cell r="J136"/>
          <cell r="K136"/>
          <cell r="L136"/>
          <cell r="M136"/>
          <cell r="N136"/>
          <cell r="O136"/>
        </row>
        <row r="137">
          <cell r="B137" t="str">
            <v>Chuyển mục đích sử dụng đất từ đất nông nghiệp sang đất ở của hộ gia đình cá nhân</v>
          </cell>
          <cell r="C137" t="str">
            <v>ONT</v>
          </cell>
          <cell r="D137">
            <v>0.04</v>
          </cell>
          <cell r="E137"/>
          <cell r="F137">
            <v>0.04</v>
          </cell>
          <cell r="G137" t="str">
            <v>HNK, CLN</v>
          </cell>
          <cell r="H137" t="str">
            <v>Xã Đắk Kôi</v>
          </cell>
          <cell r="I137"/>
          <cell r="J137"/>
          <cell r="K137"/>
          <cell r="L137" t="str">
            <v>X</v>
          </cell>
          <cell r="M137"/>
          <cell r="N137"/>
          <cell r="O137"/>
          <cell r="P137"/>
          <cell r="Q137"/>
          <cell r="R137"/>
          <cell r="S137"/>
          <cell r="T137"/>
          <cell r="U137"/>
          <cell r="V137"/>
          <cell r="W137"/>
          <cell r="X137">
            <v>1</v>
          </cell>
        </row>
        <row r="138">
          <cell r="B138" t="str">
            <v>Chuyển mục đích sử dụng đất từ đất nông nghiệp sang đất ở của hộ gia đình cá nhân</v>
          </cell>
          <cell r="C138" t="str">
            <v>ONT</v>
          </cell>
          <cell r="D138">
            <v>1.29</v>
          </cell>
          <cell r="E138"/>
          <cell r="F138">
            <v>1.29</v>
          </cell>
          <cell r="G138" t="str">
            <v>HNK, CLN</v>
          </cell>
          <cell r="H138" t="str">
            <v>Xã Tân Lập</v>
          </cell>
          <cell r="I138"/>
          <cell r="J138"/>
          <cell r="K138"/>
          <cell r="L138" t="str">
            <v>X</v>
          </cell>
          <cell r="M138"/>
          <cell r="N138"/>
          <cell r="O138"/>
          <cell r="P138"/>
          <cell r="Q138"/>
          <cell r="R138"/>
          <cell r="S138"/>
          <cell r="T138"/>
          <cell r="U138"/>
          <cell r="V138"/>
          <cell r="W138"/>
          <cell r="X138">
            <v>1</v>
          </cell>
        </row>
        <row r="139">
          <cell r="B139" t="str">
            <v>Chuyển mục đích sử dụng đất từ đất nông nghiệp sang đất ở của hộ gia đình cá nhân</v>
          </cell>
          <cell r="C139" t="str">
            <v>ONT</v>
          </cell>
          <cell r="D139">
            <v>2.2200000000000002</v>
          </cell>
          <cell r="E139"/>
          <cell r="F139">
            <v>2.2200000000000002</v>
          </cell>
          <cell r="G139" t="str">
            <v>HNK, CLN</v>
          </cell>
          <cell r="H139" t="str">
            <v>Xã Đắk Ruồng</v>
          </cell>
          <cell r="I139"/>
          <cell r="J139"/>
          <cell r="K139"/>
          <cell r="L139" t="str">
            <v>X</v>
          </cell>
          <cell r="M139"/>
          <cell r="N139"/>
          <cell r="O139"/>
          <cell r="P139"/>
          <cell r="Q139"/>
          <cell r="R139"/>
          <cell r="S139"/>
          <cell r="T139"/>
          <cell r="U139"/>
          <cell r="V139"/>
          <cell r="W139"/>
          <cell r="X139">
            <v>1</v>
          </cell>
        </row>
        <row r="140">
          <cell r="B140" t="str">
            <v>Chuyển mục đích sử dụng đất từ đất nông nghiệp sang đất ở của hộ gia đình cá nhân</v>
          </cell>
          <cell r="C140" t="str">
            <v>ONT</v>
          </cell>
          <cell r="D140">
            <v>0.45</v>
          </cell>
          <cell r="E140"/>
          <cell r="F140">
            <v>0.45</v>
          </cell>
          <cell r="G140" t="str">
            <v>HNK, CLN</v>
          </cell>
          <cell r="H140" t="str">
            <v>Xã Đắk Tờ re</v>
          </cell>
          <cell r="I140"/>
          <cell r="J140"/>
          <cell r="K140"/>
          <cell r="L140" t="str">
            <v>X</v>
          </cell>
          <cell r="M140"/>
          <cell r="N140"/>
          <cell r="O140"/>
          <cell r="P140"/>
          <cell r="Q140"/>
          <cell r="R140"/>
          <cell r="S140"/>
          <cell r="T140"/>
          <cell r="U140"/>
          <cell r="V140"/>
          <cell r="W140"/>
          <cell r="X140">
            <v>1</v>
          </cell>
        </row>
        <row r="141">
          <cell r="B141" t="str">
            <v>Chuyển mục đích sử dụng đất từ đất nông nghiệp sang đất ở của hộ gia đình cá nhân</v>
          </cell>
          <cell r="C141" t="str">
            <v>ONT</v>
          </cell>
          <cell r="D141">
            <v>0.60000000000000009</v>
          </cell>
          <cell r="E141"/>
          <cell r="F141">
            <v>0.60000000000000009</v>
          </cell>
          <cell r="G141" t="str">
            <v>HNK, CLN</v>
          </cell>
          <cell r="H141" t="str">
            <v>Xã Đắk Pne</v>
          </cell>
          <cell r="I141"/>
          <cell r="J141"/>
          <cell r="K141"/>
          <cell r="L141" t="str">
            <v>X</v>
          </cell>
          <cell r="M141"/>
          <cell r="N141"/>
          <cell r="O141"/>
          <cell r="P141"/>
          <cell r="Q141"/>
          <cell r="R141"/>
          <cell r="S141"/>
          <cell r="T141"/>
          <cell r="U141"/>
          <cell r="V141"/>
          <cell r="W141"/>
          <cell r="X141">
            <v>1</v>
          </cell>
        </row>
        <row r="142">
          <cell r="B142" t="str">
            <v>Chuyển mục đích sử dụng đất từ đất nông nghiệp sang đất ở của hộ gia đình cá nhân</v>
          </cell>
          <cell r="C142" t="str">
            <v>ONT</v>
          </cell>
          <cell r="D142">
            <v>0.60000000000000009</v>
          </cell>
          <cell r="E142"/>
          <cell r="F142">
            <v>0.60000000000000009</v>
          </cell>
          <cell r="G142" t="str">
            <v>HNK, CLN</v>
          </cell>
          <cell r="H142" t="str">
            <v>Xã Đắk Tơ Lung</v>
          </cell>
          <cell r="I142"/>
          <cell r="J142"/>
          <cell r="K142"/>
          <cell r="L142" t="str">
            <v>X</v>
          </cell>
          <cell r="M142"/>
          <cell r="N142"/>
          <cell r="O142"/>
          <cell r="P142"/>
          <cell r="Q142"/>
          <cell r="R142"/>
          <cell r="S142"/>
          <cell r="T142"/>
          <cell r="U142"/>
          <cell r="V142"/>
          <cell r="W142"/>
          <cell r="X142">
            <v>1</v>
          </cell>
        </row>
        <row r="143">
          <cell r="B143" t="str">
            <v>Đất chuyển mục đích sang đất ở tại đô thị</v>
          </cell>
          <cell r="C143"/>
          <cell r="D143"/>
          <cell r="E143"/>
          <cell r="F143"/>
          <cell r="G143"/>
          <cell r="H143"/>
          <cell r="I143"/>
          <cell r="J143"/>
          <cell r="K143"/>
          <cell r="L143"/>
          <cell r="M143"/>
          <cell r="N143"/>
          <cell r="O143"/>
        </row>
        <row r="144">
          <cell r="B144" t="str">
            <v>Công trình điều chỉnh chuyển tiếp</v>
          </cell>
          <cell r="C144"/>
          <cell r="D144"/>
          <cell r="E144"/>
          <cell r="F144"/>
          <cell r="G144"/>
          <cell r="H144"/>
          <cell r="I144"/>
          <cell r="J144"/>
          <cell r="K144"/>
          <cell r="L144"/>
          <cell r="M144"/>
          <cell r="N144"/>
          <cell r="O144"/>
        </row>
        <row r="145">
          <cell r="B145" t="str">
            <v>Chuyển mục đích sử dụng đất từ đất nông nghiệp sang đất ở của hộ gia đình cá nhân</v>
          </cell>
          <cell r="C145" t="str">
            <v>ODT</v>
          </cell>
          <cell r="D145">
            <v>1.46</v>
          </cell>
          <cell r="E145"/>
          <cell r="F145">
            <v>1.46</v>
          </cell>
          <cell r="G145" t="str">
            <v>HNK, CLN</v>
          </cell>
          <cell r="H145" t="str">
            <v>TT Đăk Rve</v>
          </cell>
          <cell r="I145"/>
          <cell r="J145"/>
          <cell r="K145"/>
          <cell r="L145" t="str">
            <v>X</v>
          </cell>
          <cell r="M145"/>
          <cell r="N145"/>
          <cell r="O145"/>
          <cell r="X145">
            <v>1</v>
          </cell>
        </row>
        <row r="146">
          <cell r="B146" t="str">
            <v>Kế hoạch chuyển mục đích từ đất trụ sở sang đất ở (Trụ sở trung tâm dạy nghề- trụ sở tiếp dân cũ)</v>
          </cell>
          <cell r="C146" t="str">
            <v>ODT</v>
          </cell>
          <cell r="D146">
            <v>0.01</v>
          </cell>
          <cell r="E146"/>
          <cell r="F146">
            <v>0.01</v>
          </cell>
          <cell r="G146" t="str">
            <v>TSC</v>
          </cell>
          <cell r="H146" t="str">
            <v>TT Đăk Rve</v>
          </cell>
          <cell r="I146" t="str">
            <v>Quyết định số 14/QĐ-UBND ngày 09/01/2020 của UBND tỉnh Kon Tum; Kế hoạch số 67/KH-UBND ngày 13/5/2022 Của UBND huyện</v>
          </cell>
          <cell r="J146">
            <v>2023.2023999999999</v>
          </cell>
          <cell r="K146"/>
          <cell r="L146" t="str">
            <v>X</v>
          </cell>
          <cell r="M146"/>
          <cell r="N146"/>
          <cell r="O146"/>
          <cell r="X146">
            <v>1</v>
          </cell>
        </row>
        <row r="147">
          <cell r="B147" t="str">
            <v>Kế hoạch chuyển mục đích từ đất trụ sở sang đất ở (Trụ sở Phòng Nông nghiệp và phát triển nông thôn cũ)</v>
          </cell>
          <cell r="C147" t="str">
            <v>ODT</v>
          </cell>
          <cell r="D147">
            <v>3.6400000000000002E-2</v>
          </cell>
          <cell r="E147"/>
          <cell r="F147">
            <v>3.6400000000000002E-2</v>
          </cell>
          <cell r="G147" t="str">
            <v>TSC</v>
          </cell>
          <cell r="H147" t="str">
            <v>TT Đăk Rve</v>
          </cell>
          <cell r="I147"/>
          <cell r="J147">
            <v>2023.2023999999999</v>
          </cell>
          <cell r="K147"/>
          <cell r="L147" t="str">
            <v>X</v>
          </cell>
          <cell r="M147"/>
          <cell r="N147"/>
          <cell r="O147"/>
          <cell r="X147">
            <v>1</v>
          </cell>
        </row>
        <row r="148">
          <cell r="B148" t="str">
            <v>Kế hoạch chuyển mục đích từ đất trụ sở sang đất ở (Thư viện cũ)</v>
          </cell>
          <cell r="C148" t="str">
            <v>ODT</v>
          </cell>
          <cell r="D148">
            <v>0.01</v>
          </cell>
          <cell r="E148"/>
          <cell r="F148">
            <v>0.01</v>
          </cell>
          <cell r="G148" t="str">
            <v>TSC</v>
          </cell>
          <cell r="H148" t="str">
            <v>TT Đăk Rve</v>
          </cell>
          <cell r="I148"/>
          <cell r="J148">
            <v>2023.2023999999999</v>
          </cell>
          <cell r="K148"/>
          <cell r="L148" t="str">
            <v>X</v>
          </cell>
          <cell r="M148"/>
          <cell r="N148"/>
          <cell r="O148"/>
          <cell r="X148">
            <v>1</v>
          </cell>
        </row>
        <row r="149">
          <cell r="B149" t="str">
            <v>Kế hoạch chuyển mục đích từ đất trụ sở sang đất ở (Trụ sở phòng văn hóa thông tin cũ)</v>
          </cell>
          <cell r="C149" t="str">
            <v>ODT</v>
          </cell>
          <cell r="D149">
            <v>0.17510000000000001</v>
          </cell>
          <cell r="E149"/>
          <cell r="F149">
            <v>0.17510000000000001</v>
          </cell>
          <cell r="G149" t="str">
            <v>TSC</v>
          </cell>
          <cell r="H149" t="str">
            <v>TT Đăk Rve</v>
          </cell>
          <cell r="I149"/>
          <cell r="J149">
            <v>2023.2023999999999</v>
          </cell>
          <cell r="K149"/>
          <cell r="L149" t="str">
            <v>X</v>
          </cell>
          <cell r="M149"/>
          <cell r="N149"/>
          <cell r="O149"/>
          <cell r="X149">
            <v>1</v>
          </cell>
        </row>
        <row r="150">
          <cell r="B150" t="str">
            <v>Kế hoạch chuyển mục đích từ đất trụ sở sang đất ở (trụ sở Đội quản lý dịch vụ công cũ)</v>
          </cell>
          <cell r="C150" t="str">
            <v>ODT</v>
          </cell>
          <cell r="D150">
            <v>6.8199999999999997E-2</v>
          </cell>
          <cell r="E150"/>
          <cell r="F150">
            <v>6.8199999999999997E-2</v>
          </cell>
          <cell r="G150" t="str">
            <v>TSC</v>
          </cell>
          <cell r="H150" t="str">
            <v>TT Đăk Rve</v>
          </cell>
          <cell r="I150"/>
          <cell r="J150">
            <v>2023.2023999999999</v>
          </cell>
          <cell r="K150"/>
          <cell r="L150" t="str">
            <v>X</v>
          </cell>
          <cell r="M150"/>
          <cell r="N150"/>
          <cell r="O150"/>
          <cell r="X150">
            <v>1</v>
          </cell>
        </row>
        <row r="151">
          <cell r="B151" t="str">
            <v>Kế hoạch chuyển mục đích từ đất trụ sở sang đất ở (Trụ sở phòng giáo dục đào tạo cũ)</v>
          </cell>
          <cell r="C151" t="str">
            <v>ODT</v>
          </cell>
          <cell r="D151">
            <v>0.15859999999999999</v>
          </cell>
          <cell r="E151"/>
          <cell r="F151">
            <v>0.15859999999999999</v>
          </cell>
          <cell r="G151" t="str">
            <v>TSC</v>
          </cell>
          <cell r="H151" t="str">
            <v>TT Đăk Rve</v>
          </cell>
          <cell r="I151"/>
          <cell r="J151">
            <v>2023.2023999999999</v>
          </cell>
          <cell r="K151"/>
          <cell r="L151" t="str">
            <v>X</v>
          </cell>
          <cell r="M151"/>
          <cell r="N151"/>
          <cell r="O151"/>
          <cell r="X151">
            <v>1</v>
          </cell>
        </row>
        <row r="152">
          <cell r="B152" t="str">
            <v>Đất cơ sở sản xuất phi nông nghiệp</v>
          </cell>
          <cell r="C152"/>
          <cell r="D152"/>
          <cell r="E152"/>
          <cell r="F152">
            <v>0</v>
          </cell>
          <cell r="G152"/>
          <cell r="H152"/>
          <cell r="I152"/>
          <cell r="J152"/>
          <cell r="K152"/>
          <cell r="L152"/>
          <cell r="M152"/>
          <cell r="N152"/>
          <cell r="O152"/>
        </row>
        <row r="153">
          <cell r="B153" t="str">
            <v>Công trình điều chỉnh chuyển tiếp</v>
          </cell>
          <cell r="C153"/>
          <cell r="D153"/>
          <cell r="E153"/>
          <cell r="F153">
            <v>0</v>
          </cell>
          <cell r="G153"/>
          <cell r="H153"/>
          <cell r="I153"/>
          <cell r="J153"/>
          <cell r="K153"/>
          <cell r="L153"/>
          <cell r="M153"/>
          <cell r="N153"/>
          <cell r="O153"/>
        </row>
        <row r="154">
          <cell r="B154" t="str">
            <v>Hợp tác xã thị trấn Đăk Rve</v>
          </cell>
          <cell r="C154" t="str">
            <v>SKC</v>
          </cell>
          <cell r="D154">
            <v>0.38</v>
          </cell>
          <cell r="E154"/>
          <cell r="F154">
            <v>0.38</v>
          </cell>
          <cell r="G154" t="str">
            <v>HNK</v>
          </cell>
          <cell r="H154" t="str">
            <v>TT Đăk Rve</v>
          </cell>
          <cell r="I154" t="str">
            <v>KHSDĐ 2024</v>
          </cell>
          <cell r="J154">
            <v>2023.2023999999999</v>
          </cell>
          <cell r="K154"/>
          <cell r="L154" t="str">
            <v>X</v>
          </cell>
          <cell r="M154"/>
          <cell r="N154"/>
          <cell r="O154"/>
          <cell r="X154">
            <v>1</v>
          </cell>
        </row>
        <row r="155">
          <cell r="B155" t="str">
            <v xml:space="preserve">Công trình bổ sung mới </v>
          </cell>
          <cell r="C155"/>
          <cell r="D155"/>
          <cell r="E155"/>
          <cell r="F155">
            <v>0</v>
          </cell>
          <cell r="G155"/>
          <cell r="H155"/>
          <cell r="I155"/>
          <cell r="J155"/>
          <cell r="K155"/>
          <cell r="L155"/>
          <cell r="M155"/>
          <cell r="N155"/>
          <cell r="O155"/>
        </row>
        <row r="156">
          <cell r="B156" t="str">
            <v>Đất phi nông nghiệp khác</v>
          </cell>
          <cell r="C156"/>
          <cell r="D156"/>
          <cell r="E156"/>
          <cell r="F156">
            <v>0</v>
          </cell>
          <cell r="G156"/>
          <cell r="H156"/>
          <cell r="I156"/>
          <cell r="J156"/>
          <cell r="K156"/>
          <cell r="L156"/>
          <cell r="M156"/>
          <cell r="N156"/>
          <cell r="O156"/>
        </row>
        <row r="157">
          <cell r="B157" t="str">
            <v>Công trình điều chỉnh chuyển tiếp</v>
          </cell>
          <cell r="C157"/>
          <cell r="D157"/>
          <cell r="E157"/>
          <cell r="F157">
            <v>0</v>
          </cell>
          <cell r="G157"/>
          <cell r="H157"/>
          <cell r="I157"/>
          <cell r="J157"/>
          <cell r="K157"/>
          <cell r="L157"/>
          <cell r="M157"/>
          <cell r="N157"/>
          <cell r="O157"/>
        </row>
        <row r="158">
          <cell r="B158" t="str">
            <v>Nhà ở tập thể người lao động và xây dựng tường rào chi nhánh Lâm trường Măng Đen</v>
          </cell>
          <cell r="C158" t="str">
            <v>PNK</v>
          </cell>
          <cell r="D158">
            <v>7.0000000000000007E-2</v>
          </cell>
          <cell r="E158"/>
          <cell r="F158">
            <v>7.0000000000000007E-2</v>
          </cell>
          <cell r="G158" t="str">
            <v>RSX</v>
          </cell>
          <cell r="H158" t="str">
            <v>TT Đăk Rve</v>
          </cell>
          <cell r="I158" t="str">
            <v>Văn bản số 1089/UBND-TH ngày 14/9/2021 của UBND huyện Kon Rẫy</v>
          </cell>
          <cell r="J158" t="str">
            <v>2022,2023,2024</v>
          </cell>
          <cell r="K158"/>
          <cell r="L158" t="str">
            <v>X</v>
          </cell>
          <cell r="M158"/>
          <cell r="N158" t="str">
            <v>70-TT</v>
          </cell>
          <cell r="O158"/>
          <cell r="P158"/>
          <cell r="Q158"/>
          <cell r="R158"/>
          <cell r="S158"/>
          <cell r="T158"/>
          <cell r="U158"/>
          <cell r="V158"/>
          <cell r="W158"/>
          <cell r="X158">
            <v>1</v>
          </cell>
        </row>
        <row r="159">
          <cell r="B159" t="str">
            <v>Sửa chữa Trạm quản lý bảo vệ rừng</v>
          </cell>
          <cell r="C159" t="str">
            <v>PNK</v>
          </cell>
          <cell r="D159">
            <v>0.01</v>
          </cell>
          <cell r="E159"/>
          <cell r="F159">
            <v>0.01</v>
          </cell>
          <cell r="G159" t="str">
            <v>HNK</v>
          </cell>
          <cell r="H159" t="str">
            <v>Xã Tân Lập</v>
          </cell>
          <cell r="I159" t="str">
            <v>Văn bản số 1088/UBND-TH ngày 14/9/2021 của UBND huyện Kon Rẫy</v>
          </cell>
          <cell r="J159" t="str">
            <v>2022,2023,2024</v>
          </cell>
          <cell r="K159"/>
          <cell r="L159" t="str">
            <v>X</v>
          </cell>
          <cell r="M159"/>
          <cell r="N159"/>
          <cell r="O159"/>
          <cell r="Q159" t="str">
            <v>CT</v>
          </cell>
          <cell r="X159">
            <v>1</v>
          </cell>
        </row>
        <row r="160">
          <cell r="B160" t="str">
            <v>Các khu vực sử dụng đất khác</v>
          </cell>
          <cell r="C160"/>
          <cell r="D160">
            <v>0</v>
          </cell>
          <cell r="E160"/>
          <cell r="F160">
            <v>0</v>
          </cell>
          <cell r="G160"/>
          <cell r="H160"/>
          <cell r="I160"/>
          <cell r="J160"/>
          <cell r="K160"/>
          <cell r="L160"/>
          <cell r="M160"/>
          <cell r="N160"/>
          <cell r="O160"/>
        </row>
        <row r="161">
          <cell r="B161" t="str">
            <v>Đất khu vui chơi, sinh hoạt cộng đồng</v>
          </cell>
          <cell r="C161"/>
          <cell r="D161"/>
          <cell r="E161"/>
          <cell r="F161"/>
          <cell r="G161"/>
          <cell r="H161"/>
          <cell r="I161"/>
          <cell r="J161"/>
          <cell r="K161"/>
          <cell r="L161"/>
          <cell r="M161"/>
          <cell r="N161"/>
          <cell r="O161"/>
        </row>
        <row r="162">
          <cell r="B162" t="str">
            <v>Cấp giấy CNQSD đất nhà sinh hoạt cộng đồng thôn 1,2,3,4, xã Đăk Pne</v>
          </cell>
          <cell r="C162" t="str">
            <v>DKV</v>
          </cell>
          <cell r="D162">
            <v>0.25</v>
          </cell>
          <cell r="E162">
            <v>0.25</v>
          </cell>
          <cell r="F162">
            <v>0</v>
          </cell>
          <cell r="G162"/>
          <cell r="H162" t="str">
            <v>Xã Đăk Pne</v>
          </cell>
          <cell r="I162"/>
          <cell r="J162">
            <v>2024</v>
          </cell>
          <cell r="K162"/>
          <cell r="L162" t="str">
            <v>X</v>
          </cell>
          <cell r="M162"/>
          <cell r="N162"/>
          <cell r="O162"/>
          <cell r="P162"/>
          <cell r="Q162"/>
          <cell r="R162"/>
          <cell r="S162"/>
          <cell r="T162"/>
          <cell r="U162"/>
          <cell r="V162"/>
          <cell r="W162"/>
          <cell r="X162">
            <v>1</v>
          </cell>
        </row>
        <row r="163">
          <cell r="B163" t="str">
            <v>Cấp giấy CNQSD đất nhà sinh hoạt cộng đồng thôn Kon Đó, Kon Rrỗ, Ngọc Răng - Nhân Liếu, Kon Rlong,  Thôn Trăng Nó - Kon Blo,Tea Riang, xã Đăk Kôi</v>
          </cell>
          <cell r="C163" t="str">
            <v>DKV</v>
          </cell>
          <cell r="D163">
            <v>0.36</v>
          </cell>
          <cell r="E163">
            <v>0.36</v>
          </cell>
          <cell r="F163">
            <v>0</v>
          </cell>
          <cell r="G163"/>
          <cell r="H163" t="str">
            <v>Xã Đăk Kôi</v>
          </cell>
          <cell r="I163"/>
          <cell r="J163">
            <v>2024</v>
          </cell>
          <cell r="K163"/>
          <cell r="L163" t="str">
            <v>X</v>
          </cell>
          <cell r="M163"/>
          <cell r="N163"/>
          <cell r="O163"/>
          <cell r="P163"/>
          <cell r="Q163"/>
          <cell r="R163"/>
          <cell r="S163"/>
          <cell r="T163"/>
          <cell r="U163"/>
          <cell r="V163"/>
          <cell r="W163"/>
          <cell r="X163">
            <v>1</v>
          </cell>
        </row>
        <row r="164">
          <cell r="B164" t="str">
            <v>Cấp giấy CNQSD đất nhà sinh hoạt cộng đồng Thôn 8,9, 10, 11, 12, 13, 14, Xã Đăk Ruồng</v>
          </cell>
          <cell r="C164" t="str">
            <v>DKV</v>
          </cell>
          <cell r="D164">
            <v>0.93</v>
          </cell>
          <cell r="E164">
            <v>0.93</v>
          </cell>
          <cell r="F164">
            <v>0</v>
          </cell>
          <cell r="G164"/>
          <cell r="H164" t="str">
            <v>Xã Đăk Ruồng</v>
          </cell>
          <cell r="I164"/>
          <cell r="J164">
            <v>2024</v>
          </cell>
          <cell r="K164"/>
          <cell r="L164" t="str">
            <v>X</v>
          </cell>
          <cell r="M164"/>
          <cell r="N164"/>
          <cell r="O164"/>
          <cell r="P164"/>
          <cell r="Q164"/>
          <cell r="R164"/>
          <cell r="S164"/>
          <cell r="T164"/>
          <cell r="U164"/>
          <cell r="V164"/>
          <cell r="W164"/>
          <cell r="X164">
            <v>1</v>
          </cell>
        </row>
        <row r="165">
          <cell r="B165" t="str">
            <v>Cấp giấy CNQSD đất nhà sinh hoạt cộng đồng Thôn 1,2,3,4, 5,6,7,8, xã Đăk Tơ Lung</v>
          </cell>
          <cell r="C165" t="str">
            <v>DKV</v>
          </cell>
          <cell r="D165">
            <v>0.68</v>
          </cell>
          <cell r="E165">
            <v>0.68</v>
          </cell>
          <cell r="F165">
            <v>0</v>
          </cell>
          <cell r="G165"/>
          <cell r="H165" t="str">
            <v>Xã Đăk Tơ Lung</v>
          </cell>
          <cell r="I165"/>
          <cell r="J165">
            <v>2024</v>
          </cell>
          <cell r="K165"/>
          <cell r="L165"/>
          <cell r="M165"/>
          <cell r="N165"/>
          <cell r="O165"/>
          <cell r="P165"/>
          <cell r="Q165"/>
          <cell r="R165"/>
          <cell r="S165"/>
          <cell r="T165"/>
          <cell r="U165"/>
          <cell r="V165"/>
          <cell r="W165"/>
          <cell r="X165">
            <v>1</v>
          </cell>
        </row>
        <row r="166">
          <cell r="B166" t="str">
            <v>Cấp giấy CNQSD đất nhà sinh hoạt cộng đồng Thôn Đăk Jri, Kon Ji Pen, Đăk Pơ Kông, Đăk Ơ Nglăng, Kon Sơm Luh, Kon Dơ Xin, Đăk Puih, Tam Sơn,  xã Đăk Tờ Re</v>
          </cell>
          <cell r="C166" t="str">
            <v>DKV</v>
          </cell>
          <cell r="D166">
            <v>1.42</v>
          </cell>
          <cell r="E166">
            <v>1.42</v>
          </cell>
          <cell r="F166">
            <v>0</v>
          </cell>
          <cell r="G166"/>
          <cell r="H166" t="str">
            <v>Xã Đăk Tờ Re</v>
          </cell>
          <cell r="I166"/>
          <cell r="J166">
            <v>2024</v>
          </cell>
          <cell r="K166"/>
          <cell r="L166" t="str">
            <v>X</v>
          </cell>
          <cell r="M166"/>
          <cell r="N166"/>
          <cell r="O166"/>
          <cell r="P166"/>
          <cell r="Q166"/>
          <cell r="R166"/>
          <cell r="S166"/>
          <cell r="T166"/>
          <cell r="U166"/>
          <cell r="V166"/>
          <cell r="W166"/>
          <cell r="X166">
            <v>1</v>
          </cell>
        </row>
        <row r="167">
          <cell r="B167" t="str">
            <v>Đất lâm nghiệp</v>
          </cell>
          <cell r="C167"/>
          <cell r="D167">
            <v>0</v>
          </cell>
          <cell r="E167"/>
          <cell r="F167">
            <v>0</v>
          </cell>
          <cell r="G167"/>
          <cell r="H167"/>
          <cell r="I167"/>
          <cell r="J167"/>
          <cell r="K167"/>
          <cell r="L167"/>
          <cell r="M167"/>
          <cell r="N167"/>
          <cell r="O167"/>
          <cell r="X167"/>
        </row>
        <row r="168">
          <cell r="B168" t="str">
            <v>Công trình điều chỉnh chuyển tiếp</v>
          </cell>
          <cell r="C168"/>
          <cell r="D168">
            <v>0</v>
          </cell>
          <cell r="E168"/>
          <cell r="F168">
            <v>0</v>
          </cell>
          <cell r="G168"/>
          <cell r="H168"/>
          <cell r="I168"/>
          <cell r="J168"/>
          <cell r="K168"/>
          <cell r="L168"/>
          <cell r="M168"/>
          <cell r="N168"/>
          <cell r="O168"/>
          <cell r="X168"/>
        </row>
        <row r="169">
          <cell r="B169" t="str">
            <v>Kế hoạch Cho thuê bổ sung đất lâm nghiệp của Công ty TNHH MTV Nguyên liệu giấy Miền Nam</v>
          </cell>
          <cell r="C169" t="str">
            <v>RSX</v>
          </cell>
          <cell r="D169">
            <v>111.58</v>
          </cell>
          <cell r="E169">
            <v>111.58</v>
          </cell>
          <cell r="F169">
            <v>0</v>
          </cell>
          <cell r="G169"/>
          <cell r="H169" t="str">
            <v>xã Đăk Kôi, Đăk Ruồng, Đăk Tờ Re, Tân Lập, Đăk Tơ Lung</v>
          </cell>
          <cell r="I169" t="str">
            <v>công văn số 4308/UBND - NNTN ngày 06 tháng 12 năm 2021 của UNBD tinh Kon Turn về việc kết luận thanh tra đối với Công ty nguyên liệu giấy miền Nam</v>
          </cell>
          <cell r="J169">
            <v>2023.2023999999999</v>
          </cell>
          <cell r="K169"/>
          <cell r="L169" t="str">
            <v>X</v>
          </cell>
          <cell r="M169"/>
          <cell r="N169"/>
          <cell r="O169"/>
          <cell r="X169">
            <v>1</v>
          </cell>
        </row>
        <row r="170">
          <cell r="B170" t="str">
            <v xml:space="preserve">Kế hoạch cho thuê đất, cấp giấy CN QSD để trồng rừng sản xuất </v>
          </cell>
          <cell r="C170" t="str">
            <v>RSX</v>
          </cell>
          <cell r="D170">
            <v>20</v>
          </cell>
          <cell r="E170">
            <v>20</v>
          </cell>
          <cell r="F170">
            <v>0</v>
          </cell>
          <cell r="G170"/>
          <cell r="H170" t="str">
            <v>Xã Đăk Kôi</v>
          </cell>
          <cell r="I170" t="str">
            <v>Nhu cầu hộ gia đình cá nhân</v>
          </cell>
          <cell r="J170">
            <v>2023.2023999999999</v>
          </cell>
          <cell r="K170"/>
          <cell r="L170" t="str">
            <v>X</v>
          </cell>
          <cell r="M170"/>
          <cell r="N170"/>
          <cell r="O170"/>
          <cell r="P170"/>
          <cell r="Q170"/>
          <cell r="R170"/>
          <cell r="S170"/>
          <cell r="T170"/>
          <cell r="U170"/>
          <cell r="V170"/>
          <cell r="W170"/>
          <cell r="X170">
            <v>1</v>
          </cell>
        </row>
        <row r="171">
          <cell r="B171" t="str">
            <v>Trồng rừng sản xuất theo kế hoạch phát triển rừng</v>
          </cell>
          <cell r="C171" t="str">
            <v>RSX</v>
          </cell>
          <cell r="D171">
            <v>28</v>
          </cell>
          <cell r="E171">
            <v>28</v>
          </cell>
          <cell r="F171">
            <v>0</v>
          </cell>
          <cell r="G171"/>
          <cell r="H171" t="str">
            <v>Xã Đăk Ruồng</v>
          </cell>
          <cell r="I171" t="str">
            <v>Kế koạch số 451/KH-UBND ngày 18/12/2022 của UBND tỉnh Kon Tum</v>
          </cell>
          <cell r="J171">
            <v>2024</v>
          </cell>
          <cell r="K171"/>
          <cell r="L171" t="str">
            <v>X</v>
          </cell>
          <cell r="M171"/>
          <cell r="N171"/>
          <cell r="O171"/>
          <cell r="P171"/>
          <cell r="Q171"/>
          <cell r="R171"/>
          <cell r="S171"/>
          <cell r="T171"/>
          <cell r="U171"/>
          <cell r="V171"/>
          <cell r="W171"/>
          <cell r="X171">
            <v>1</v>
          </cell>
        </row>
        <row r="172">
          <cell r="B172" t="str">
            <v>Trồng rừng sản xuất theo kế hoạch phát triển rừng</v>
          </cell>
          <cell r="C172" t="str">
            <v>RSX</v>
          </cell>
          <cell r="D172">
            <v>35</v>
          </cell>
          <cell r="E172">
            <v>35</v>
          </cell>
          <cell r="F172">
            <v>0</v>
          </cell>
          <cell r="G172"/>
          <cell r="H172" t="str">
            <v>Xã Đăk Tờ Re</v>
          </cell>
          <cell r="I172" t="str">
            <v>Kế koạch số 451/KH-UBND ngày 18/12/2022 của UBND tỉnh Kon Tum</v>
          </cell>
          <cell r="J172">
            <v>2024</v>
          </cell>
          <cell r="K172"/>
          <cell r="L172" t="str">
            <v>X</v>
          </cell>
          <cell r="M172"/>
          <cell r="N172"/>
          <cell r="O172"/>
          <cell r="P172"/>
          <cell r="Q172"/>
          <cell r="R172"/>
          <cell r="S172"/>
          <cell r="T172"/>
          <cell r="U172"/>
          <cell r="V172"/>
          <cell r="W172"/>
          <cell r="X172">
            <v>1</v>
          </cell>
        </row>
        <row r="173">
          <cell r="B173" t="str">
            <v>Quảng trường Kon Braih(Phục vụ công tác cấp GCNQSD đất)</v>
          </cell>
          <cell r="C173" t="str">
            <v>DVH</v>
          </cell>
          <cell r="D173">
            <v>1.0135000000000001</v>
          </cell>
          <cell r="E173">
            <v>1.0135000000000001</v>
          </cell>
          <cell r="F173"/>
          <cell r="G173" t="str">
            <v>DVH</v>
          </cell>
          <cell r="H173" t="str">
            <v>Thôn 1, xã Tân Lập</v>
          </cell>
          <cell r="I173" t="str">
            <v>Công văn số 1393/STNMT-VPĐKĐĐ, ngày 15/5/2024</v>
          </cell>
          <cell r="J173"/>
          <cell r="K173"/>
          <cell r="L173"/>
          <cell r="M173"/>
          <cell r="N173"/>
          <cell r="O173"/>
          <cell r="P173"/>
          <cell r="Q173" t="str">
            <v>Phục vụ công tác cấp GCN</v>
          </cell>
          <cell r="R173">
            <v>1.0135000000000001</v>
          </cell>
          <cell r="S173"/>
          <cell r="T173">
            <v>10135</v>
          </cell>
          <cell r="U173"/>
          <cell r="V173"/>
          <cell r="W173"/>
          <cell r="X173">
            <v>1</v>
          </cell>
        </row>
        <row r="174">
          <cell r="B174" t="str">
            <v>Đài phun nước thị trấn Đăk Rve(Phục vụ công tác cấp GCNQSD đất)</v>
          </cell>
          <cell r="C174" t="str">
            <v>DVH</v>
          </cell>
          <cell r="D174">
            <v>0.32921999999999996</v>
          </cell>
          <cell r="E174">
            <v>0.32921999999999996</v>
          </cell>
          <cell r="F174"/>
          <cell r="G174" t="str">
            <v>DVH</v>
          </cell>
          <cell r="H174" t="str">
            <v>Thôn 1, thị trấn Đăk Rve</v>
          </cell>
          <cell r="I174"/>
          <cell r="J174"/>
          <cell r="K174"/>
          <cell r="L174"/>
          <cell r="M174"/>
          <cell r="N174"/>
          <cell r="O174"/>
          <cell r="P174"/>
          <cell r="Q174" t="str">
            <v>Phục vụ công tác cấp GCN</v>
          </cell>
          <cell r="R174">
            <v>0.32921999999999996</v>
          </cell>
          <cell r="S174"/>
          <cell r="T174">
            <v>3292.2</v>
          </cell>
          <cell r="U174"/>
          <cell r="V174"/>
          <cell r="W174"/>
          <cell r="X174">
            <v>1</v>
          </cell>
        </row>
        <row r="175">
          <cell r="B175" t="str">
            <v>Chợ thị trấn Đăk Rve(Phục vụ công tác cấp GCNQSD đất)</v>
          </cell>
          <cell r="C175" t="str">
            <v>DCH</v>
          </cell>
          <cell r="D175">
            <v>0.4088</v>
          </cell>
          <cell r="E175">
            <v>0.4088</v>
          </cell>
          <cell r="F175"/>
          <cell r="G175" t="str">
            <v>DCH</v>
          </cell>
          <cell r="H175" t="str">
            <v>Thôn 9, thị trấn Đăk Rve</v>
          </cell>
          <cell r="I175"/>
          <cell r="J175"/>
          <cell r="K175"/>
          <cell r="L175"/>
          <cell r="M175"/>
          <cell r="N175"/>
          <cell r="O175"/>
          <cell r="P175"/>
          <cell r="Q175" t="str">
            <v>Phục vụ công tác cấp GCN</v>
          </cell>
          <cell r="R175">
            <v>0.4088</v>
          </cell>
          <cell r="S175"/>
          <cell r="T175">
            <v>4088</v>
          </cell>
          <cell r="U175"/>
          <cell r="V175"/>
          <cell r="W175"/>
          <cell r="X175">
            <v>1</v>
          </cell>
        </row>
        <row r="176">
          <cell r="B176" t="str">
            <v>Hội trường chung huyện Kon Rẫy (Phục vụ công tác cấp GCNQSD đất)</v>
          </cell>
          <cell r="C176" t="str">
            <v>DVH</v>
          </cell>
          <cell r="D176">
            <v>0.373</v>
          </cell>
          <cell r="E176">
            <v>0.373</v>
          </cell>
          <cell r="F176"/>
          <cell r="G176" t="str">
            <v>DVH</v>
          </cell>
          <cell r="H176" t="str">
            <v>Thôn 1, xã Tân Lập</v>
          </cell>
          <cell r="I176"/>
          <cell r="J176"/>
          <cell r="K176"/>
          <cell r="L176"/>
          <cell r="M176"/>
          <cell r="N176"/>
          <cell r="O176"/>
          <cell r="P176"/>
          <cell r="Q176" t="str">
            <v>Phục vụ công tác cấp GCN</v>
          </cell>
          <cell r="R176">
            <v>0.373</v>
          </cell>
          <cell r="S176"/>
          <cell r="T176">
            <v>3730</v>
          </cell>
          <cell r="U176"/>
          <cell r="V176"/>
          <cell r="W176"/>
          <cell r="X176">
            <v>1</v>
          </cell>
        </row>
        <row r="177">
          <cell r="B177" t="str">
            <v>Trung tâm Văn hoá huyện Kon Rẫy(Phục vụ công tác cấp GCNQSD đất)</v>
          </cell>
          <cell r="C177" t="str">
            <v>DVH</v>
          </cell>
          <cell r="D177">
            <v>0.31259999999999999</v>
          </cell>
          <cell r="E177">
            <v>0.31259999999999999</v>
          </cell>
          <cell r="F177"/>
          <cell r="G177" t="str">
            <v>DVH</v>
          </cell>
          <cell r="H177" t="str">
            <v>Thôn 1, xã Tân Lập</v>
          </cell>
          <cell r="I177"/>
          <cell r="J177"/>
          <cell r="K177"/>
          <cell r="L177"/>
          <cell r="M177"/>
          <cell r="N177"/>
          <cell r="O177"/>
          <cell r="P177"/>
          <cell r="Q177" t="str">
            <v>Phục vụ công tác cấp GCN</v>
          </cell>
          <cell r="R177">
            <v>0.31259999999999999</v>
          </cell>
          <cell r="S177"/>
          <cell r="T177">
            <v>3126</v>
          </cell>
          <cell r="U177"/>
          <cell r="V177"/>
          <cell r="W177"/>
          <cell r="X177">
            <v>1</v>
          </cell>
        </row>
        <row r="178">
          <cell r="B178" t="str">
            <v>Hội trường thôn 1(Phục vụ công tác cấp GCNQSD đất)</v>
          </cell>
          <cell r="C178" t="str">
            <v>DVH</v>
          </cell>
          <cell r="D178">
            <v>3.3000000000000002E-2</v>
          </cell>
          <cell r="E178">
            <v>3.3000000000000002E-2</v>
          </cell>
          <cell r="F178"/>
          <cell r="G178" t="str">
            <v>DVH</v>
          </cell>
          <cell r="H178" t="str">
            <v>Thôn 1, xã Tân Lập</v>
          </cell>
          <cell r="I178"/>
          <cell r="J178"/>
          <cell r="K178"/>
          <cell r="L178"/>
          <cell r="M178"/>
          <cell r="N178"/>
          <cell r="O178"/>
          <cell r="P178"/>
          <cell r="Q178" t="str">
            <v>Phục vụ công tác cấp GCN</v>
          </cell>
          <cell r="R178">
            <v>3.3000000000000002E-2</v>
          </cell>
          <cell r="S178"/>
          <cell r="T178">
            <v>330</v>
          </cell>
          <cell r="U178"/>
          <cell r="V178"/>
          <cell r="W178"/>
          <cell r="X178">
            <v>1</v>
          </cell>
        </row>
        <row r="179">
          <cell r="B179" t="str">
            <v>Hội trường thôn 2(Phục vụ công tác cấp GCNQSD đất)</v>
          </cell>
          <cell r="C179" t="str">
            <v>DVH</v>
          </cell>
          <cell r="D179">
            <v>0.1038</v>
          </cell>
          <cell r="E179">
            <v>0.1038</v>
          </cell>
          <cell r="F179"/>
          <cell r="G179" t="str">
            <v>DVH</v>
          </cell>
          <cell r="H179" t="str">
            <v>Thôn 2, xã Tân Lập</v>
          </cell>
          <cell r="I179"/>
          <cell r="J179"/>
          <cell r="K179"/>
          <cell r="L179"/>
          <cell r="M179"/>
          <cell r="N179"/>
          <cell r="O179"/>
          <cell r="P179"/>
          <cell r="Q179" t="str">
            <v>Phục vụ công tác cấp GCN</v>
          </cell>
          <cell r="R179">
            <v>0.1038</v>
          </cell>
          <cell r="S179"/>
          <cell r="T179">
            <v>1038</v>
          </cell>
          <cell r="U179"/>
          <cell r="V179"/>
          <cell r="W179"/>
          <cell r="X179">
            <v>1</v>
          </cell>
        </row>
        <row r="180">
          <cell r="B180" t="str">
            <v>Hội trường thôn 3(Phục vụ công tác cấp GCNQSD đất)</v>
          </cell>
          <cell r="C180" t="str">
            <v>DVH</v>
          </cell>
          <cell r="D180">
            <v>0.1469</v>
          </cell>
          <cell r="E180">
            <v>0.1469</v>
          </cell>
          <cell r="F180"/>
          <cell r="G180" t="str">
            <v>DVH</v>
          </cell>
          <cell r="H180" t="str">
            <v>Thôn 3, xã Tân Lập</v>
          </cell>
          <cell r="I180"/>
          <cell r="J180"/>
          <cell r="K180"/>
          <cell r="L180"/>
          <cell r="M180"/>
          <cell r="N180"/>
          <cell r="O180"/>
          <cell r="P180"/>
          <cell r="Q180" t="str">
            <v>Phục vụ công tác cấp GCN</v>
          </cell>
          <cell r="R180">
            <v>0.1469</v>
          </cell>
          <cell r="S180"/>
          <cell r="T180">
            <v>1469</v>
          </cell>
          <cell r="U180"/>
          <cell r="V180"/>
          <cell r="W180"/>
          <cell r="X180">
            <v>1</v>
          </cell>
        </row>
        <row r="181">
          <cell r="B181" t="str">
            <v>Nhà rông thôn 4(Phục vụ công tác cấp GCNQSD đất)</v>
          </cell>
          <cell r="C181" t="str">
            <v>DSH</v>
          </cell>
          <cell r="D181">
            <v>4.4999999999999999E-4</v>
          </cell>
          <cell r="E181">
            <v>4.4999999999999999E-4</v>
          </cell>
          <cell r="F181"/>
          <cell r="G181" t="str">
            <v>DSH</v>
          </cell>
          <cell r="H181" t="str">
            <v>Thôn 4, xã Tân Lập</v>
          </cell>
          <cell r="I181"/>
          <cell r="J181"/>
          <cell r="K181"/>
          <cell r="L181"/>
          <cell r="M181"/>
          <cell r="N181"/>
          <cell r="O181"/>
          <cell r="P181"/>
          <cell r="Q181" t="str">
            <v>Phục vụ công tác cấp GCN</v>
          </cell>
          <cell r="R181">
            <v>4.4999999999999999E-4</v>
          </cell>
          <cell r="S181"/>
          <cell r="T181">
            <v>4.5</v>
          </cell>
          <cell r="U181"/>
          <cell r="V181"/>
          <cell r="W181"/>
          <cell r="X181">
            <v>1</v>
          </cell>
        </row>
        <row r="182">
          <cell r="B182" t="str">
            <v>Nhà rông thôn 5(Phục vụ công tác cấp GCNQSD đất)</v>
          </cell>
          <cell r="C182" t="str">
            <v>DSH</v>
          </cell>
          <cell r="D182">
            <v>0.2324</v>
          </cell>
          <cell r="E182">
            <v>0.2324</v>
          </cell>
          <cell r="F182"/>
          <cell r="G182" t="str">
            <v>DSH</v>
          </cell>
          <cell r="H182" t="str">
            <v>Thôn 5, xã Tân Lập</v>
          </cell>
          <cell r="I182"/>
          <cell r="J182"/>
          <cell r="K182"/>
          <cell r="L182"/>
          <cell r="M182"/>
          <cell r="N182"/>
          <cell r="O182"/>
          <cell r="P182"/>
          <cell r="Q182" t="str">
            <v>Phục vụ công tác cấp GCN</v>
          </cell>
          <cell r="R182">
            <v>0.2324</v>
          </cell>
          <cell r="S182"/>
          <cell r="T182">
            <v>2324</v>
          </cell>
          <cell r="U182"/>
          <cell r="V182"/>
          <cell r="W182"/>
          <cell r="X182">
            <v>1</v>
          </cell>
        </row>
        <row r="183">
          <cell r="B183" t="str">
            <v>Hội trường thôn 6(Phục vụ công tác cấp GCNQSD đất)</v>
          </cell>
          <cell r="C183" t="str">
            <v>DVH</v>
          </cell>
          <cell r="D183">
            <v>2.3E-2</v>
          </cell>
          <cell r="E183">
            <v>2.3E-2</v>
          </cell>
          <cell r="F183"/>
          <cell r="G183" t="str">
            <v>DVH</v>
          </cell>
          <cell r="H183" t="str">
            <v>Thôn 6, xã Tân Lập</v>
          </cell>
          <cell r="I183"/>
          <cell r="J183"/>
          <cell r="K183"/>
          <cell r="L183"/>
          <cell r="M183"/>
          <cell r="N183"/>
          <cell r="O183"/>
          <cell r="P183"/>
          <cell r="Q183" t="str">
            <v>Phục vụ công tác cấp GCN</v>
          </cell>
          <cell r="R183">
            <v>2.3E-2</v>
          </cell>
          <cell r="S183"/>
          <cell r="T183">
            <v>230</v>
          </cell>
          <cell r="U183"/>
          <cell r="V183"/>
          <cell r="W183"/>
          <cell r="X183">
            <v>1</v>
          </cell>
        </row>
        <row r="184">
          <cell r="B184" t="str">
            <v>Nhà rông thôn 1(Phục vụ công tác cấp GCNQSD đất)</v>
          </cell>
          <cell r="C184" t="str">
            <v>DVH</v>
          </cell>
          <cell r="D184">
            <v>1.2463500000000001</v>
          </cell>
          <cell r="E184">
            <v>1.2463500000000001</v>
          </cell>
          <cell r="F184"/>
          <cell r="G184" t="str">
            <v>DVH</v>
          </cell>
          <cell r="H184" t="str">
            <v>Thôn 1, xã Đăk Pne</v>
          </cell>
          <cell r="I184"/>
          <cell r="J184"/>
          <cell r="K184"/>
          <cell r="L184"/>
          <cell r="M184"/>
          <cell r="N184"/>
          <cell r="O184"/>
          <cell r="P184"/>
          <cell r="Q184" t="str">
            <v>Phục vụ công tác cấp GCN</v>
          </cell>
          <cell r="R184">
            <v>1.2463500000000001</v>
          </cell>
          <cell r="S184"/>
          <cell r="T184">
            <v>12463.5</v>
          </cell>
          <cell r="U184"/>
          <cell r="V184"/>
          <cell r="W184"/>
          <cell r="X184">
            <v>1</v>
          </cell>
        </row>
        <row r="185">
          <cell r="B185" t="str">
            <v>Nhà rông thôn 2(Phục vụ công tác cấp GCNQSD đất)</v>
          </cell>
          <cell r="C185" t="str">
            <v>DVH</v>
          </cell>
          <cell r="D185">
            <v>1.7275499999999999</v>
          </cell>
          <cell r="E185">
            <v>1.7275499999999999</v>
          </cell>
          <cell r="F185"/>
          <cell r="G185" t="str">
            <v>DVH</v>
          </cell>
          <cell r="H185" t="str">
            <v>Thôn 2, xã Đăk Pne</v>
          </cell>
          <cell r="I185"/>
          <cell r="J185"/>
          <cell r="K185"/>
          <cell r="L185"/>
          <cell r="M185"/>
          <cell r="N185"/>
          <cell r="O185"/>
          <cell r="P185"/>
          <cell r="Q185" t="str">
            <v>Phục vụ công tác cấp GCN</v>
          </cell>
          <cell r="R185">
            <v>1.7275499999999999</v>
          </cell>
          <cell r="S185"/>
          <cell r="T185">
            <v>17275.5</v>
          </cell>
          <cell r="U185"/>
          <cell r="V185"/>
          <cell r="W185"/>
          <cell r="X185">
            <v>1</v>
          </cell>
        </row>
        <row r="186">
          <cell r="B186" t="str">
            <v>Nhà rông thôn 3(Phục vụ công tác cấp GCNQSD đất)</v>
          </cell>
          <cell r="C186" t="str">
            <v>DVH</v>
          </cell>
          <cell r="D186">
            <v>0.84443999999999997</v>
          </cell>
          <cell r="E186">
            <v>0.84443999999999997</v>
          </cell>
          <cell r="F186"/>
          <cell r="G186" t="str">
            <v>DVH</v>
          </cell>
          <cell r="H186" t="str">
            <v>Thôn 3, xã Đăk Pne</v>
          </cell>
          <cell r="I186"/>
          <cell r="J186"/>
          <cell r="K186"/>
          <cell r="L186"/>
          <cell r="M186"/>
          <cell r="N186"/>
          <cell r="O186"/>
          <cell r="P186"/>
          <cell r="Q186" t="str">
            <v>Phục vụ công tác cấp GCN</v>
          </cell>
          <cell r="R186">
            <v>0.84443999999999997</v>
          </cell>
          <cell r="S186"/>
          <cell r="T186">
            <v>8444.4</v>
          </cell>
          <cell r="U186"/>
          <cell r="V186"/>
          <cell r="W186"/>
          <cell r="X186">
            <v>1</v>
          </cell>
        </row>
        <row r="187">
          <cell r="B187" t="str">
            <v>Nhà rông thôn 4(Phục vụ công tác cấp GCNQSD đất)</v>
          </cell>
          <cell r="C187" t="str">
            <v>DVH</v>
          </cell>
          <cell r="D187">
            <v>0.51183000000000001</v>
          </cell>
          <cell r="E187">
            <v>0.51183000000000001</v>
          </cell>
          <cell r="F187"/>
          <cell r="G187" t="str">
            <v>DVH</v>
          </cell>
          <cell r="H187" t="str">
            <v>Thôn 4, xã Đăk Pne</v>
          </cell>
          <cell r="I187"/>
          <cell r="J187"/>
          <cell r="K187"/>
          <cell r="L187"/>
          <cell r="M187"/>
          <cell r="N187"/>
          <cell r="O187"/>
          <cell r="P187"/>
          <cell r="Q187" t="str">
            <v>Phục vụ công tác cấp GCN</v>
          </cell>
          <cell r="R187">
            <v>0.51183000000000001</v>
          </cell>
          <cell r="S187"/>
          <cell r="T187">
            <v>5118.3</v>
          </cell>
          <cell r="U187"/>
          <cell r="V187"/>
          <cell r="W187"/>
          <cell r="X187">
            <v>1</v>
          </cell>
        </row>
        <row r="188">
          <cell r="B188" t="str">
            <v>Nhà rông Thôn Đăk Jri
(Phục vụ công tác cấp GCNQSD đất)</v>
          </cell>
          <cell r="C188" t="str">
            <v>DSH</v>
          </cell>
          <cell r="D188">
            <v>0.23499</v>
          </cell>
          <cell r="E188">
            <v>0.23499</v>
          </cell>
          <cell r="F188"/>
          <cell r="G188" t="str">
            <v>DSH</v>
          </cell>
          <cell r="H188" t="str">
            <v>Thôn Đăk Jri, xã Đăk Tờ Re</v>
          </cell>
          <cell r="I188"/>
          <cell r="J188"/>
          <cell r="K188"/>
          <cell r="L188"/>
          <cell r="M188"/>
          <cell r="N188"/>
          <cell r="O188"/>
          <cell r="P188"/>
          <cell r="Q188" t="str">
            <v>Phục vụ công tác cấp GCN</v>
          </cell>
          <cell r="R188">
            <v>0.23499</v>
          </cell>
          <cell r="S188"/>
          <cell r="T188">
            <v>2349.9</v>
          </cell>
          <cell r="U188"/>
          <cell r="V188"/>
          <cell r="W188"/>
          <cell r="X188">
            <v>1</v>
          </cell>
        </row>
        <row r="189">
          <cell r="B189" t="str">
            <v>Nhà rông Thôn Kon Ji Pen(Phục vụ công tác cấp GCNQSD đất)</v>
          </cell>
          <cell r="C189" t="str">
            <v>DSH</v>
          </cell>
          <cell r="D189">
            <v>3.5360000000000003E-2</v>
          </cell>
          <cell r="E189">
            <v>3.5360000000000003E-2</v>
          </cell>
          <cell r="F189"/>
          <cell r="G189" t="str">
            <v>DSH</v>
          </cell>
          <cell r="H189" t="str">
            <v>Thôn Kon Ji Pen, xã Đăk Tờ Re</v>
          </cell>
          <cell r="I189"/>
          <cell r="J189"/>
          <cell r="K189"/>
          <cell r="L189"/>
          <cell r="M189"/>
          <cell r="N189"/>
          <cell r="O189"/>
          <cell r="P189"/>
          <cell r="Q189" t="str">
            <v>Phục vụ công tác cấp GCN</v>
          </cell>
          <cell r="R189">
            <v>3.5360000000000003E-2</v>
          </cell>
          <cell r="S189"/>
          <cell r="T189">
            <v>353.6</v>
          </cell>
          <cell r="U189"/>
          <cell r="V189"/>
          <cell r="W189"/>
          <cell r="X189">
            <v>1</v>
          </cell>
        </row>
        <row r="190">
          <cell r="B190" t="str">
            <v>Nhà rông Thôn Đăk Pơ Kông(Phục vụ công tác cấp GCNQSD đất)</v>
          </cell>
          <cell r="C190" t="str">
            <v>DSH</v>
          </cell>
          <cell r="D190">
            <v>0.21234</v>
          </cell>
          <cell r="E190">
            <v>0.21234</v>
          </cell>
          <cell r="F190"/>
          <cell r="G190" t="str">
            <v>DSH</v>
          </cell>
          <cell r="H190" t="str">
            <v>Thôn Đăk Pơ Kông, xã Đăk Tờ Re</v>
          </cell>
          <cell r="I190"/>
          <cell r="J190"/>
          <cell r="K190"/>
          <cell r="L190"/>
          <cell r="M190"/>
          <cell r="N190"/>
          <cell r="O190"/>
          <cell r="P190"/>
          <cell r="Q190" t="str">
            <v>Phục vụ công tác cấp GCN</v>
          </cell>
          <cell r="R190">
            <v>0.21234</v>
          </cell>
          <cell r="S190"/>
          <cell r="T190">
            <v>2123.4</v>
          </cell>
          <cell r="U190"/>
          <cell r="V190"/>
          <cell r="W190"/>
          <cell r="X190">
            <v>1</v>
          </cell>
        </row>
        <row r="191">
          <cell r="B191" t="str">
            <v>Nhà văn hoá Thôn Đăk Pơ Kông(Phục vụ công tác cấp GCNQSD đất)</v>
          </cell>
          <cell r="C191" t="str">
            <v>DVH</v>
          </cell>
          <cell r="D191">
            <v>4.58E-2</v>
          </cell>
          <cell r="E191">
            <v>4.58E-2</v>
          </cell>
          <cell r="F191"/>
          <cell r="G191" t="str">
            <v>DVH</v>
          </cell>
          <cell r="H191" t="str">
            <v>Thôn Đăk Pơ Kông, xã Đăk Tờ Re</v>
          </cell>
          <cell r="I191"/>
          <cell r="J191"/>
          <cell r="K191"/>
          <cell r="L191"/>
          <cell r="M191"/>
          <cell r="N191"/>
          <cell r="O191"/>
          <cell r="P191"/>
          <cell r="Q191" t="str">
            <v>Phục vụ công tác cấp GCN</v>
          </cell>
          <cell r="R191">
            <v>4.58E-2</v>
          </cell>
          <cell r="S191"/>
          <cell r="T191">
            <v>458</v>
          </cell>
          <cell r="U191"/>
          <cell r="V191"/>
          <cell r="W191"/>
          <cell r="X191">
            <v>1</v>
          </cell>
        </row>
        <row r="192">
          <cell r="B192" t="str">
            <v>Nhà rông Thôn Đăk Ơ Nglăng(Phục vụ công tác cấp GCNQSD đất)</v>
          </cell>
          <cell r="C192" t="str">
            <v>DSH</v>
          </cell>
          <cell r="D192">
            <v>0.13297</v>
          </cell>
          <cell r="E192">
            <v>0.13297</v>
          </cell>
          <cell r="F192"/>
          <cell r="G192" t="str">
            <v>DSH</v>
          </cell>
          <cell r="H192" t="str">
            <v>Thôn Đăk Ơ Nglăng, xã Đăk Tờ Re</v>
          </cell>
          <cell r="I192"/>
          <cell r="J192"/>
          <cell r="K192"/>
          <cell r="L192"/>
          <cell r="M192"/>
          <cell r="N192"/>
          <cell r="O192"/>
          <cell r="P192"/>
          <cell r="Q192" t="str">
            <v>Phục vụ công tác cấp GCN</v>
          </cell>
          <cell r="R192">
            <v>0.13297</v>
          </cell>
          <cell r="S192"/>
          <cell r="T192">
            <v>1329.7</v>
          </cell>
          <cell r="U192"/>
          <cell r="V192"/>
          <cell r="W192"/>
          <cell r="X192">
            <v>1</v>
          </cell>
        </row>
        <row r="193">
          <cell r="B193" t="str">
            <v>Nhà rông Thôn Đăk Ơ Nglăng(Phục vụ công tác cấp GCNQSD đất)</v>
          </cell>
          <cell r="C193" t="str">
            <v>DSH</v>
          </cell>
          <cell r="D193">
            <v>5.5270000000000007E-2</v>
          </cell>
          <cell r="E193">
            <v>5.5270000000000007E-2</v>
          </cell>
          <cell r="F193"/>
          <cell r="G193" t="str">
            <v>DSH</v>
          </cell>
          <cell r="H193" t="str">
            <v>Thôn Đăk Ơ Nglăng, xã Đăk Tờ Re</v>
          </cell>
          <cell r="I193"/>
          <cell r="J193"/>
          <cell r="K193"/>
          <cell r="L193"/>
          <cell r="M193"/>
          <cell r="N193"/>
          <cell r="O193"/>
          <cell r="P193"/>
          <cell r="Q193" t="str">
            <v>Phục vụ công tác cấp GCN</v>
          </cell>
          <cell r="R193">
            <v>5.5270000000000007E-2</v>
          </cell>
          <cell r="S193"/>
          <cell r="T193">
            <v>552.70000000000005</v>
          </cell>
          <cell r="U193"/>
          <cell r="V193"/>
          <cell r="W193"/>
          <cell r="X193">
            <v>1</v>
          </cell>
        </row>
        <row r="194">
          <cell r="B194" t="str">
            <v>Nhà rông Thôn Kon Sơm Luh(Phục vụ công tác cấp GCNQSD đất)</v>
          </cell>
          <cell r="C194" t="str">
            <v>DSH</v>
          </cell>
          <cell r="D194">
            <v>0.28131</v>
          </cell>
          <cell r="E194">
            <v>0.28131</v>
          </cell>
          <cell r="F194"/>
          <cell r="G194" t="str">
            <v>DSH</v>
          </cell>
          <cell r="H194" t="str">
            <v>Thôn Kon Sơm Luh, xã Đăk Tờ Re</v>
          </cell>
          <cell r="I194"/>
          <cell r="J194"/>
          <cell r="K194"/>
          <cell r="L194"/>
          <cell r="M194"/>
          <cell r="N194"/>
          <cell r="O194"/>
          <cell r="P194"/>
          <cell r="Q194" t="str">
            <v>Phục vụ công tác cấp GCN</v>
          </cell>
          <cell r="R194">
            <v>0.28131</v>
          </cell>
          <cell r="S194"/>
          <cell r="T194">
            <v>2813.1</v>
          </cell>
          <cell r="U194"/>
          <cell r="V194"/>
          <cell r="W194"/>
          <cell r="X194">
            <v>1</v>
          </cell>
        </row>
        <row r="195">
          <cell r="B195" t="str">
            <v>Nhà rông Thôn Kon Dơ Xin(Phục vụ công tác cấp GCNQSD đất)</v>
          </cell>
          <cell r="C195" t="str">
            <v>DSH</v>
          </cell>
          <cell r="D195">
            <v>0.22430999999999998</v>
          </cell>
          <cell r="E195">
            <v>0.22430999999999998</v>
          </cell>
          <cell r="F195"/>
          <cell r="G195" t="str">
            <v>DSH</v>
          </cell>
          <cell r="H195" t="str">
            <v>Thôn Kon Dơ Xin, xã Đăk Tờ Re</v>
          </cell>
          <cell r="I195"/>
          <cell r="J195"/>
          <cell r="K195"/>
          <cell r="L195"/>
          <cell r="M195"/>
          <cell r="N195"/>
          <cell r="O195"/>
          <cell r="P195"/>
          <cell r="Q195" t="str">
            <v>Phục vụ công tác cấp GCN</v>
          </cell>
          <cell r="R195">
            <v>0.22430999999999998</v>
          </cell>
          <cell r="S195"/>
          <cell r="T195">
            <v>2243.1</v>
          </cell>
          <cell r="U195"/>
          <cell r="V195"/>
          <cell r="W195"/>
          <cell r="X195">
            <v>1</v>
          </cell>
        </row>
        <row r="196">
          <cell r="B196" t="str">
            <v>Nhà rông Thôn Đăk Puih(Phục vụ công tác cấp GCNQSD đất)</v>
          </cell>
          <cell r="C196" t="str">
            <v>DSH</v>
          </cell>
          <cell r="D196">
            <v>0.26690000000000003</v>
          </cell>
          <cell r="E196">
            <v>0.26690000000000003</v>
          </cell>
          <cell r="F196"/>
          <cell r="G196" t="str">
            <v>DSH</v>
          </cell>
          <cell r="H196" t="str">
            <v>Thôn Đăk Puih, xã Đăk Tờ Re</v>
          </cell>
          <cell r="I196"/>
          <cell r="J196"/>
          <cell r="K196"/>
          <cell r="L196"/>
          <cell r="M196"/>
          <cell r="N196"/>
          <cell r="O196"/>
          <cell r="P196"/>
          <cell r="Q196" t="str">
            <v>Phục vụ công tác cấp GCN</v>
          </cell>
          <cell r="R196">
            <v>0.26690000000000003</v>
          </cell>
          <cell r="S196"/>
          <cell r="T196">
            <v>2669</v>
          </cell>
          <cell r="U196"/>
          <cell r="V196"/>
          <cell r="W196"/>
          <cell r="X196">
            <v>1</v>
          </cell>
        </row>
        <row r="197">
          <cell r="B197" t="str">
            <v>Nhà rông Thôn Đăk Puih(Phục vụ công tác cấp GCNQSD đất)</v>
          </cell>
          <cell r="C197" t="str">
            <v>DSH</v>
          </cell>
          <cell r="D197">
            <v>0.10579000000000001</v>
          </cell>
          <cell r="E197">
            <v>0.10579000000000001</v>
          </cell>
          <cell r="F197"/>
          <cell r="G197" t="str">
            <v>DSH</v>
          </cell>
          <cell r="H197" t="str">
            <v>Thôn Đăk Puih, xã Đăk Tờ Re</v>
          </cell>
          <cell r="I197"/>
          <cell r="J197"/>
          <cell r="K197"/>
          <cell r="L197"/>
          <cell r="M197"/>
          <cell r="N197"/>
          <cell r="O197"/>
          <cell r="P197"/>
          <cell r="Q197" t="str">
            <v>Phục vụ công tác cấp GCN</v>
          </cell>
          <cell r="R197">
            <v>0.10579000000000001</v>
          </cell>
          <cell r="S197"/>
          <cell r="T197">
            <v>1057.9000000000001</v>
          </cell>
          <cell r="U197"/>
          <cell r="V197"/>
          <cell r="W197"/>
          <cell r="X197">
            <v>1</v>
          </cell>
        </row>
        <row r="198">
          <cell r="B198" t="str">
            <v>Nhà văn hoá Thôn Tam Sơn(Phục vụ công tác cấp GCNQSD đất)</v>
          </cell>
          <cell r="C198" t="str">
            <v>DVH</v>
          </cell>
          <cell r="D198">
            <v>5.0860000000000002E-2</v>
          </cell>
          <cell r="E198">
            <v>5.0860000000000002E-2</v>
          </cell>
          <cell r="F198"/>
          <cell r="G198" t="str">
            <v>DVH</v>
          </cell>
          <cell r="H198" t="str">
            <v>Thôn Tam Sơn, xã Đăk Tờ Re</v>
          </cell>
          <cell r="I198"/>
          <cell r="J198"/>
          <cell r="K198"/>
          <cell r="L198"/>
          <cell r="M198"/>
          <cell r="N198"/>
          <cell r="O198"/>
          <cell r="P198"/>
          <cell r="Q198" t="str">
            <v>Phục vụ công tác cấp GCN</v>
          </cell>
          <cell r="R198">
            <v>5.0860000000000002E-2</v>
          </cell>
          <cell r="S198"/>
          <cell r="T198">
            <v>508.6</v>
          </cell>
          <cell r="U198"/>
          <cell r="V198"/>
          <cell r="W198"/>
          <cell r="X198">
            <v>1</v>
          </cell>
        </row>
        <row r="199">
          <cell r="B199" t="str">
            <v>Nhà rông làng Kon Nhên, thôn 8(Phục vụ công tác cấp GCNQSD đất)</v>
          </cell>
          <cell r="C199" t="str">
            <v>DSH</v>
          </cell>
          <cell r="D199">
            <v>0.14157</v>
          </cell>
          <cell r="E199">
            <v>0.14157</v>
          </cell>
          <cell r="F199"/>
          <cell r="G199" t="str">
            <v>DSH</v>
          </cell>
          <cell r="H199" t="str">
            <v>Thôn 8, xã Đăk Ruồng</v>
          </cell>
          <cell r="I199"/>
          <cell r="J199"/>
          <cell r="K199"/>
          <cell r="L199"/>
          <cell r="M199"/>
          <cell r="N199"/>
          <cell r="O199"/>
          <cell r="P199"/>
          <cell r="Q199" t="str">
            <v>Phục vụ công tác cấp GCN</v>
          </cell>
          <cell r="R199">
            <v>0.14157</v>
          </cell>
          <cell r="S199"/>
          <cell r="T199">
            <v>1415.7</v>
          </cell>
          <cell r="U199"/>
          <cell r="V199"/>
          <cell r="W199"/>
          <cell r="X199">
            <v>1</v>
          </cell>
        </row>
        <row r="200">
          <cell r="B200" t="str">
            <v>Nhà rông làng Kon SRệt(Phục vụ công tác cấp GCNQSD đất)</v>
          </cell>
          <cell r="C200" t="str">
            <v>DSH</v>
          </cell>
          <cell r="D200">
            <v>0.10664000000000001</v>
          </cell>
          <cell r="E200">
            <v>0.10664000000000001</v>
          </cell>
          <cell r="F200"/>
          <cell r="G200" t="str">
            <v>DSH</v>
          </cell>
          <cell r="H200" t="str">
            <v>Thôn 9, xã Đăk Ruồng</v>
          </cell>
          <cell r="I200"/>
          <cell r="J200"/>
          <cell r="K200"/>
          <cell r="L200"/>
          <cell r="M200"/>
          <cell r="N200"/>
          <cell r="O200"/>
          <cell r="P200"/>
          <cell r="Q200" t="str">
            <v>Phục vụ công tác cấp GCN</v>
          </cell>
          <cell r="R200">
            <v>0.10664000000000001</v>
          </cell>
          <cell r="S200"/>
          <cell r="T200">
            <v>1066.4000000000001</v>
          </cell>
          <cell r="U200"/>
          <cell r="V200"/>
          <cell r="W200"/>
          <cell r="X200">
            <v>1</v>
          </cell>
        </row>
        <row r="201">
          <cell r="B201" t="str">
            <v>Nhà văn hóa thôn 9(Phục vụ công tác cấp GCNQSD đất)</v>
          </cell>
          <cell r="C201" t="str">
            <v>DVH</v>
          </cell>
          <cell r="D201">
            <v>3.2305000000000001</v>
          </cell>
          <cell r="E201">
            <v>3.2305000000000001</v>
          </cell>
          <cell r="F201"/>
          <cell r="G201" t="str">
            <v>DVH</v>
          </cell>
          <cell r="H201" t="str">
            <v>Thôn 9, xã Đăk Ruồng</v>
          </cell>
          <cell r="I201"/>
          <cell r="J201"/>
          <cell r="K201"/>
          <cell r="L201"/>
          <cell r="M201"/>
          <cell r="N201"/>
          <cell r="O201"/>
          <cell r="P201"/>
          <cell r="Q201" t="str">
            <v>Phục vụ công tác cấp GCN</v>
          </cell>
          <cell r="R201">
            <v>3.2305000000000001</v>
          </cell>
          <cell r="S201"/>
          <cell r="T201">
            <v>32305</v>
          </cell>
          <cell r="U201"/>
          <cell r="V201"/>
          <cell r="W201"/>
          <cell r="X201">
            <v>1</v>
          </cell>
        </row>
        <row r="202">
          <cell r="B202" t="str">
            <v>Nhà rông thôn 10(Phục vụ công tác cấp GCNQSD đất)</v>
          </cell>
          <cell r="C202" t="str">
            <v>DSH</v>
          </cell>
          <cell r="D202">
            <v>0.11180999999999999</v>
          </cell>
          <cell r="E202">
            <v>0.11180999999999999</v>
          </cell>
          <cell r="F202"/>
          <cell r="G202" t="str">
            <v>DSH</v>
          </cell>
          <cell r="H202" t="str">
            <v>Thôn 10, xã Đăk Ruồng</v>
          </cell>
          <cell r="I202"/>
          <cell r="J202"/>
          <cell r="K202"/>
          <cell r="L202"/>
          <cell r="M202"/>
          <cell r="N202"/>
          <cell r="O202"/>
          <cell r="P202"/>
          <cell r="Q202" t="str">
            <v>Phục vụ công tác cấp GCN</v>
          </cell>
          <cell r="R202">
            <v>0.11180999999999999</v>
          </cell>
          <cell r="S202"/>
          <cell r="T202">
            <v>1118.0999999999999</v>
          </cell>
          <cell r="U202"/>
          <cell r="V202"/>
          <cell r="W202"/>
          <cell r="X202">
            <v>1</v>
          </cell>
        </row>
        <row r="203">
          <cell r="B203" t="str">
            <v>Nhà rông làng Kon Tủh, thôn 11(Phục vụ công tác cấp GCNQSD đất)</v>
          </cell>
          <cell r="C203" t="str">
            <v>DSH</v>
          </cell>
          <cell r="D203">
            <v>0.10722000000000001</v>
          </cell>
          <cell r="E203">
            <v>0.10722000000000001</v>
          </cell>
          <cell r="F203"/>
          <cell r="G203" t="str">
            <v>DSH</v>
          </cell>
          <cell r="H203" t="str">
            <v>Thôn 11, xã Đăk Ruồng</v>
          </cell>
          <cell r="I203"/>
          <cell r="J203"/>
          <cell r="K203"/>
          <cell r="L203"/>
          <cell r="M203"/>
          <cell r="N203"/>
          <cell r="O203"/>
          <cell r="P203"/>
          <cell r="Q203" t="str">
            <v>Phục vụ công tác cấp GCN</v>
          </cell>
          <cell r="R203">
            <v>0.10722000000000001</v>
          </cell>
          <cell r="S203"/>
          <cell r="T203">
            <v>1072.2</v>
          </cell>
          <cell r="U203"/>
          <cell r="V203"/>
          <cell r="W203"/>
          <cell r="X203">
            <v>1</v>
          </cell>
        </row>
        <row r="204">
          <cell r="B204" t="str">
            <v>Nhà rông làng Kon Bđẻh, thôn 11(Phục vụ công tác cấp GCNQSD đất)</v>
          </cell>
          <cell r="C204" t="str">
            <v>DSH</v>
          </cell>
          <cell r="D204">
            <v>5.1049999999999998E-2</v>
          </cell>
          <cell r="E204">
            <v>5.1049999999999998E-2</v>
          </cell>
          <cell r="F204"/>
          <cell r="G204" t="str">
            <v>DSH</v>
          </cell>
          <cell r="H204" t="str">
            <v>Thôn 11, xã Đăk Ruồng</v>
          </cell>
          <cell r="I204"/>
          <cell r="J204"/>
          <cell r="K204"/>
          <cell r="L204"/>
          <cell r="M204"/>
          <cell r="N204"/>
          <cell r="O204"/>
          <cell r="P204"/>
          <cell r="Q204" t="str">
            <v>Phục vụ công tác cấp GCN</v>
          </cell>
          <cell r="R204">
            <v>5.1049999999999998E-2</v>
          </cell>
          <cell r="S204"/>
          <cell r="T204">
            <v>510.5</v>
          </cell>
          <cell r="U204"/>
          <cell r="V204"/>
          <cell r="W204"/>
          <cell r="X204">
            <v>1</v>
          </cell>
        </row>
        <row r="205">
          <cell r="B205" t="str">
            <v>Nhà rông làng Kon SLạc 1, thôn 12(Phục vụ công tác cấp GCNQSD đất)</v>
          </cell>
          <cell r="C205" t="str">
            <v>DSH</v>
          </cell>
          <cell r="D205">
            <v>9.2050000000000007E-2</v>
          </cell>
          <cell r="E205">
            <v>9.2050000000000007E-2</v>
          </cell>
          <cell r="F205"/>
          <cell r="G205" t="str">
            <v>DSH</v>
          </cell>
          <cell r="H205" t="str">
            <v>Thôn 12, xã Đăk Ruồng</v>
          </cell>
          <cell r="I205"/>
          <cell r="J205"/>
          <cell r="K205"/>
          <cell r="L205"/>
          <cell r="M205"/>
          <cell r="N205"/>
          <cell r="O205"/>
          <cell r="P205"/>
          <cell r="Q205" t="str">
            <v>Phục vụ công tác cấp GCN</v>
          </cell>
          <cell r="R205">
            <v>9.2050000000000007E-2</v>
          </cell>
          <cell r="S205"/>
          <cell r="T205">
            <v>920.5</v>
          </cell>
          <cell r="U205"/>
          <cell r="V205"/>
          <cell r="W205"/>
          <cell r="X205">
            <v>1</v>
          </cell>
        </row>
        <row r="206">
          <cell r="B206" t="str">
            <v>Nhà rông làng Kon SLạc 2, thôn 12(Phục vụ công tác cấp GCNQSD đất)</v>
          </cell>
          <cell r="C206" t="str">
            <v>DSH</v>
          </cell>
          <cell r="D206">
            <v>4.607E-2</v>
          </cell>
          <cell r="E206">
            <v>4.607E-2</v>
          </cell>
          <cell r="F206"/>
          <cell r="G206" t="str">
            <v>DSH</v>
          </cell>
          <cell r="H206" t="str">
            <v>Thôn 12, xã Đăk Ruồng</v>
          </cell>
          <cell r="I206"/>
          <cell r="J206"/>
          <cell r="K206"/>
          <cell r="L206"/>
          <cell r="M206"/>
          <cell r="N206"/>
          <cell r="O206"/>
          <cell r="P206"/>
          <cell r="Q206" t="str">
            <v>Phục vụ công tác cấp GCN</v>
          </cell>
          <cell r="R206">
            <v>4.607E-2</v>
          </cell>
          <cell r="S206"/>
          <cell r="T206">
            <v>460.7</v>
          </cell>
          <cell r="U206"/>
          <cell r="V206"/>
          <cell r="W206"/>
          <cell r="X206">
            <v>1</v>
          </cell>
        </row>
        <row r="207">
          <cell r="B207" t="str">
            <v>Nhà rông làng Kon SMôn, thôn 12(Phục vụ công tác cấp GCNQSD đất)</v>
          </cell>
          <cell r="C207" t="str">
            <v>DSH</v>
          </cell>
          <cell r="D207">
            <v>6.9970000000000004E-2</v>
          </cell>
          <cell r="E207">
            <v>6.9970000000000004E-2</v>
          </cell>
          <cell r="F207"/>
          <cell r="G207" t="str">
            <v>DSH</v>
          </cell>
          <cell r="H207" t="str">
            <v>Thôn 12, xã Đăk Ruồng</v>
          </cell>
          <cell r="I207"/>
          <cell r="J207"/>
          <cell r="K207"/>
          <cell r="L207"/>
          <cell r="M207"/>
          <cell r="N207"/>
          <cell r="O207"/>
          <cell r="P207"/>
          <cell r="Q207" t="str">
            <v>Phục vụ công tác cấp GCN</v>
          </cell>
          <cell r="R207">
            <v>6.9970000000000004E-2</v>
          </cell>
          <cell r="S207"/>
          <cell r="T207">
            <v>699.7</v>
          </cell>
          <cell r="U207"/>
          <cell r="V207"/>
          <cell r="W207"/>
          <cell r="X207">
            <v>1</v>
          </cell>
        </row>
        <row r="208">
          <cell r="B208" t="str">
            <v>Nhà văn hóa thôn 13(Phục vụ công tác cấp GCNQSD đất)</v>
          </cell>
          <cell r="C208" t="str">
            <v>DVH</v>
          </cell>
          <cell r="D208">
            <v>7.5170000000000001E-2</v>
          </cell>
          <cell r="E208">
            <v>7.5170000000000001E-2</v>
          </cell>
          <cell r="F208"/>
          <cell r="G208" t="str">
            <v>DVH</v>
          </cell>
          <cell r="H208" t="str">
            <v>Thôn 13, xã Đăk Ruồng</v>
          </cell>
          <cell r="I208"/>
          <cell r="J208"/>
          <cell r="K208"/>
          <cell r="L208"/>
          <cell r="M208"/>
          <cell r="N208"/>
          <cell r="O208"/>
          <cell r="P208"/>
          <cell r="Q208" t="str">
            <v>Phục vụ công tác cấp GCN</v>
          </cell>
          <cell r="R208">
            <v>7.5170000000000001E-2</v>
          </cell>
          <cell r="S208"/>
          <cell r="T208">
            <v>751.7</v>
          </cell>
          <cell r="U208"/>
          <cell r="V208"/>
          <cell r="W208"/>
          <cell r="X208">
            <v>1</v>
          </cell>
        </row>
        <row r="209">
          <cell r="B209" t="str">
            <v>Nhà văn hóa thôn 14(Phục vụ công tác cấp GCNQSD đất)</v>
          </cell>
          <cell r="C209" t="str">
            <v>DVH</v>
          </cell>
          <cell r="D209">
            <v>0.12362000000000001</v>
          </cell>
          <cell r="E209">
            <v>0.12362000000000001</v>
          </cell>
          <cell r="F209"/>
          <cell r="G209" t="str">
            <v>DVH</v>
          </cell>
          <cell r="H209" t="str">
            <v>Thôn 14, xã Đăk Ruồng</v>
          </cell>
          <cell r="I209"/>
          <cell r="J209"/>
          <cell r="K209"/>
          <cell r="L209"/>
          <cell r="M209"/>
          <cell r="N209"/>
          <cell r="O209"/>
          <cell r="P209"/>
          <cell r="Q209" t="str">
            <v>Phục vụ công tác cấp GCN</v>
          </cell>
          <cell r="R209">
            <v>0.12362000000000001</v>
          </cell>
          <cell r="S209"/>
          <cell r="T209">
            <v>1236.2</v>
          </cell>
          <cell r="U209"/>
          <cell r="V209"/>
          <cell r="W209"/>
          <cell r="X209">
            <v>1</v>
          </cell>
        </row>
        <row r="210">
          <cell r="B210" t="str">
            <v>Nhà rông thôn 5(Phục vụ công tác cấp GCNQSD đất)</v>
          </cell>
          <cell r="C210" t="str">
            <v>DSH</v>
          </cell>
          <cell r="D210">
            <v>9.9500000000000005E-2</v>
          </cell>
          <cell r="E210">
            <v>9.9500000000000005E-2</v>
          </cell>
          <cell r="F210"/>
          <cell r="G210" t="str">
            <v>DSH</v>
          </cell>
          <cell r="H210" t="str">
            <v>Thôn 5, thị trấn Đăk Rve</v>
          </cell>
          <cell r="I210"/>
          <cell r="J210"/>
          <cell r="K210"/>
          <cell r="L210"/>
          <cell r="M210"/>
          <cell r="N210"/>
          <cell r="O210"/>
          <cell r="P210"/>
          <cell r="Q210" t="str">
            <v>Phục vụ công tác cấp GCN</v>
          </cell>
          <cell r="R210">
            <v>9.9500000000000005E-2</v>
          </cell>
          <cell r="S210"/>
          <cell r="T210">
            <v>995</v>
          </cell>
          <cell r="U210"/>
          <cell r="V210"/>
          <cell r="W210"/>
          <cell r="X210">
            <v>1</v>
          </cell>
        </row>
        <row r="211">
          <cell r="B211" t="str">
            <v>Nhà Rông thôn 7(Phục vụ công tác cấp GCNQSD đất)</v>
          </cell>
          <cell r="C211" t="str">
            <v>DSH</v>
          </cell>
          <cell r="D211">
            <v>5.0700000000000002E-2</v>
          </cell>
          <cell r="E211">
            <v>5.0700000000000002E-2</v>
          </cell>
          <cell r="F211"/>
          <cell r="G211" t="str">
            <v>DSH</v>
          </cell>
          <cell r="H211" t="str">
            <v>Thôn 7, thị trấn Đăk Rve</v>
          </cell>
          <cell r="I211"/>
          <cell r="J211"/>
          <cell r="K211"/>
          <cell r="L211"/>
          <cell r="M211"/>
          <cell r="N211"/>
          <cell r="O211"/>
          <cell r="P211"/>
          <cell r="Q211" t="str">
            <v>Phục vụ công tác cấp GCN</v>
          </cell>
          <cell r="R211">
            <v>5.0700000000000002E-2</v>
          </cell>
          <cell r="S211"/>
          <cell r="T211">
            <v>507</v>
          </cell>
          <cell r="U211"/>
          <cell r="V211"/>
          <cell r="W211"/>
          <cell r="X211">
            <v>1</v>
          </cell>
        </row>
        <row r="212">
          <cell r="B212" t="str">
            <v>Nhà văn hóa thôn 3(Phục vụ công tác cấp GCNQSD đất)</v>
          </cell>
          <cell r="C212" t="str">
            <v>DVH</v>
          </cell>
          <cell r="D212">
            <v>0.50680000000000003</v>
          </cell>
          <cell r="E212">
            <v>0.50680000000000003</v>
          </cell>
          <cell r="F212"/>
          <cell r="G212" t="str">
            <v>DVH</v>
          </cell>
          <cell r="H212" t="str">
            <v>Thôn 3, thị trấn Đăk Rve</v>
          </cell>
          <cell r="I212"/>
          <cell r="J212"/>
          <cell r="K212"/>
          <cell r="L212"/>
          <cell r="M212"/>
          <cell r="N212"/>
          <cell r="O212"/>
          <cell r="P212"/>
          <cell r="Q212" t="str">
            <v>Phục vụ công tác cấp GCN</v>
          </cell>
          <cell r="R212">
            <v>0.50680000000000003</v>
          </cell>
          <cell r="S212"/>
          <cell r="T212">
            <v>5068</v>
          </cell>
          <cell r="U212"/>
          <cell r="V212"/>
          <cell r="W212"/>
          <cell r="X212">
            <v>1</v>
          </cell>
        </row>
        <row r="213">
          <cell r="B213" t="str">
            <v>Nhà văn hóa thị trấn Đăk Rve(Phục vụ công tác cấp GCNQSD đất)</v>
          </cell>
          <cell r="C213" t="str">
            <v>DVH</v>
          </cell>
          <cell r="D213">
            <v>0.29820000000000002</v>
          </cell>
          <cell r="E213">
            <v>0.29820000000000002</v>
          </cell>
          <cell r="F213"/>
          <cell r="G213" t="str">
            <v>DVH</v>
          </cell>
          <cell r="H213" t="str">
            <v>Thôn 2, thị trấn Đăk Rve</v>
          </cell>
          <cell r="I213"/>
          <cell r="J213"/>
          <cell r="K213"/>
          <cell r="L213"/>
          <cell r="M213"/>
          <cell r="N213"/>
          <cell r="O213"/>
          <cell r="P213"/>
          <cell r="Q213" t="str">
            <v>Phục vụ công tác cấp GCN</v>
          </cell>
          <cell r="R213">
            <v>0.29820000000000002</v>
          </cell>
          <cell r="S213"/>
          <cell r="T213">
            <v>2982</v>
          </cell>
          <cell r="U213"/>
          <cell r="V213"/>
          <cell r="W213"/>
          <cell r="X213">
            <v>1</v>
          </cell>
        </row>
        <row r="214">
          <cell r="B214" t="str">
            <v>Công trình cấp nước sinh hoạt thị trấn Kon Rẫy(Phục vụ công tác cấp GCNQSD đất)</v>
          </cell>
          <cell r="C214" t="str">
            <v>DTL</v>
          </cell>
          <cell r="D214">
            <v>2.1282299999999998</v>
          </cell>
          <cell r="E214">
            <v>2.1282299999999998</v>
          </cell>
          <cell r="F214"/>
          <cell r="G214" t="str">
            <v>DTL</v>
          </cell>
          <cell r="H214" t="str">
            <v>Thôn 2, xã Tân Lập</v>
          </cell>
          <cell r="I214"/>
          <cell r="J214"/>
          <cell r="K214"/>
          <cell r="L214"/>
          <cell r="M214"/>
          <cell r="N214"/>
          <cell r="O214"/>
          <cell r="P214"/>
          <cell r="Q214" t="str">
            <v>Phục vụ công tác cấp GCN</v>
          </cell>
          <cell r="R214">
            <v>2.1282299999999998</v>
          </cell>
          <cell r="S214"/>
          <cell r="T214">
            <v>21282.3</v>
          </cell>
          <cell r="U214"/>
          <cell r="V214"/>
          <cell r="W214"/>
          <cell r="X214">
            <v>1</v>
          </cell>
        </row>
        <row r="215">
          <cell r="B215" t="str">
            <v>Trụ sở Huyện đoàn(Phục vụ công tác cấp GCNQSD đất)</v>
          </cell>
          <cell r="C215" t="str">
            <v>TSC</v>
          </cell>
          <cell r="D215">
            <v>0.12</v>
          </cell>
          <cell r="E215">
            <v>0.12</v>
          </cell>
          <cell r="F215"/>
          <cell r="G215" t="str">
            <v>TSC</v>
          </cell>
          <cell r="H215" t="str">
            <v>Thôn 2, thị trấn Đăk Rve</v>
          </cell>
          <cell r="I215"/>
          <cell r="J215"/>
          <cell r="K215"/>
          <cell r="L215"/>
          <cell r="M215"/>
          <cell r="N215"/>
          <cell r="O215"/>
          <cell r="P215"/>
          <cell r="Q215" t="str">
            <v>Phục vụ công tác cấp GCN</v>
          </cell>
          <cell r="R215">
            <v>0.12</v>
          </cell>
          <cell r="S215"/>
          <cell r="T215">
            <v>1200</v>
          </cell>
          <cell r="U215"/>
          <cell r="V215"/>
          <cell r="W215"/>
          <cell r="X215">
            <v>1</v>
          </cell>
        </row>
        <row r="216">
          <cell r="B216" t="str">
            <v>Huyện đoàn Kon Rẫy (khu vui chơi trẻ em)(Phục vụ công tác cấp GCNQSD đất)</v>
          </cell>
          <cell r="C216" t="str">
            <v>TSC</v>
          </cell>
          <cell r="D216">
            <v>1</v>
          </cell>
          <cell r="E216">
            <v>1</v>
          </cell>
          <cell r="F216"/>
          <cell r="G216" t="str">
            <v>TSC</v>
          </cell>
          <cell r="H216" t="str">
            <v>Thôn 2, thị trấn Đăk Rve</v>
          </cell>
          <cell r="I216"/>
          <cell r="J216"/>
          <cell r="K216"/>
          <cell r="L216"/>
          <cell r="M216"/>
          <cell r="N216"/>
          <cell r="O216"/>
          <cell r="P216"/>
          <cell r="Q216" t="str">
            <v>Phục vụ công tác cấp GCN</v>
          </cell>
          <cell r="R216">
            <v>1</v>
          </cell>
          <cell r="S216"/>
          <cell r="T216">
            <v>10000</v>
          </cell>
          <cell r="U216"/>
          <cell r="V216"/>
          <cell r="W216"/>
          <cell r="X216">
            <v>1</v>
          </cell>
        </row>
        <row r="217">
          <cell r="B217" t="str">
            <v>Trụ sở Phòng Giáo dục và Đào tạo (nhà làm việc chính, bếp, công vụ)(Phục vụ công tác cấp GCNQSD đất)</v>
          </cell>
          <cell r="C217" t="str">
            <v>TSC</v>
          </cell>
          <cell r="D217">
            <v>8.3040000000000003E-2</v>
          </cell>
          <cell r="E217">
            <v>8.3040000000000003E-2</v>
          </cell>
          <cell r="F217"/>
          <cell r="G217" t="str">
            <v>TSC</v>
          </cell>
          <cell r="H217" t="str">
            <v>Thôn 2, thị trấn Đăk Rve</v>
          </cell>
          <cell r="I217"/>
          <cell r="J217"/>
          <cell r="K217"/>
          <cell r="L217"/>
          <cell r="M217"/>
          <cell r="N217"/>
          <cell r="O217"/>
          <cell r="P217"/>
          <cell r="Q217" t="str">
            <v>Phục vụ công tác cấp GCN</v>
          </cell>
          <cell r="R217">
            <v>8.3040000000000003E-2</v>
          </cell>
          <cell r="S217"/>
          <cell r="T217">
            <v>830.4</v>
          </cell>
          <cell r="U217"/>
          <cell r="V217"/>
          <cell r="W217"/>
          <cell r="X217">
            <v>1</v>
          </cell>
        </row>
        <row r="218">
          <cell r="B218" t="str">
            <v>Trụ sở Phòng Giáo dục và Đào tạo (Hội trường nhà văn hoá)(Phục vụ công tác cấp GCNQSD đất)</v>
          </cell>
          <cell r="C218" t="str">
            <v>TSC</v>
          </cell>
          <cell r="D218">
            <v>0.28311999999999998</v>
          </cell>
          <cell r="E218">
            <v>0.28311999999999998</v>
          </cell>
          <cell r="F218"/>
          <cell r="G218" t="str">
            <v>TSC</v>
          </cell>
          <cell r="H218" t="str">
            <v>Thôn 2, thị trấn Đăk Rve</v>
          </cell>
          <cell r="I218"/>
          <cell r="J218"/>
          <cell r="K218"/>
          <cell r="L218"/>
          <cell r="M218"/>
          <cell r="N218"/>
          <cell r="O218"/>
          <cell r="P218"/>
          <cell r="Q218" t="str">
            <v>Phục vụ công tác cấp GCN</v>
          </cell>
          <cell r="R218">
            <v>0.28311999999999998</v>
          </cell>
          <cell r="S218"/>
          <cell r="T218">
            <v>2831.2</v>
          </cell>
          <cell r="U218"/>
          <cell r="V218"/>
          <cell r="W218"/>
          <cell r="X218">
            <v>1</v>
          </cell>
        </row>
        <row r="219">
          <cell r="B219" t="str">
            <v>Trụ sở Phòng VH-TT (nhà làm việc chính 1 tầng, nhà bếp)(Phục vụ công tác cấp GCNQSD đất)</v>
          </cell>
          <cell r="C219" t="str">
            <v>TSC</v>
          </cell>
          <cell r="D219">
            <v>1.1069999999999999E-4</v>
          </cell>
          <cell r="E219">
            <v>1.1069999999999999E-4</v>
          </cell>
          <cell r="F219"/>
          <cell r="G219" t="str">
            <v>TSC</v>
          </cell>
          <cell r="H219" t="str">
            <v>Thôn 2, thị trấn Đăk Rve</v>
          </cell>
          <cell r="I219"/>
          <cell r="J219"/>
          <cell r="K219"/>
          <cell r="L219"/>
          <cell r="M219"/>
          <cell r="N219"/>
          <cell r="O219"/>
          <cell r="P219"/>
          <cell r="Q219" t="str">
            <v>Phục vụ công tác cấp GCN</v>
          </cell>
          <cell r="R219">
            <v>1.1069999999999999E-4</v>
          </cell>
          <cell r="S219"/>
          <cell r="T219">
            <v>1.107</v>
          </cell>
          <cell r="U219"/>
          <cell r="V219"/>
          <cell r="W219"/>
          <cell r="X219">
            <v>1</v>
          </cell>
        </row>
        <row r="220">
          <cell r="B220" t="str">
            <v>Văn phòng HĐND-UBND huyện(Phục vụ công tác cấp GCNQSD đất)</v>
          </cell>
          <cell r="C220" t="str">
            <v>TSC</v>
          </cell>
          <cell r="D220">
            <v>1.1926000000000001</v>
          </cell>
          <cell r="E220">
            <v>1.1926000000000001</v>
          </cell>
          <cell r="F220"/>
          <cell r="G220" t="str">
            <v>TSC</v>
          </cell>
          <cell r="H220" t="str">
            <v>Thôn 1, xã Tân Lập</v>
          </cell>
          <cell r="I220"/>
          <cell r="J220"/>
          <cell r="K220"/>
          <cell r="L220"/>
          <cell r="M220"/>
          <cell r="N220"/>
          <cell r="O220"/>
          <cell r="P220"/>
          <cell r="Q220" t="str">
            <v>Phục vụ công tác cấp GCN</v>
          </cell>
          <cell r="R220">
            <v>1.1926000000000001</v>
          </cell>
          <cell r="S220"/>
          <cell r="T220">
            <v>11926</v>
          </cell>
          <cell r="U220"/>
          <cell r="V220"/>
          <cell r="W220"/>
          <cell r="X220">
            <v>1</v>
          </cell>
        </row>
        <row r="221">
          <cell r="B221" t="str">
            <v>Đài truyền thanh - Truyền hình(Phục vụ công tác cấp GCNQSD đất)</v>
          </cell>
          <cell r="C221" t="str">
            <v>TSC</v>
          </cell>
          <cell r="D221">
            <v>0.31670999999999999</v>
          </cell>
          <cell r="E221">
            <v>0.31670999999999999</v>
          </cell>
          <cell r="F221"/>
          <cell r="G221" t="str">
            <v>TSC</v>
          </cell>
          <cell r="H221" t="str">
            <v>Thôn 4, xã Tân Lập</v>
          </cell>
          <cell r="I221"/>
          <cell r="J221"/>
          <cell r="K221"/>
          <cell r="L221"/>
          <cell r="M221"/>
          <cell r="N221"/>
          <cell r="O221"/>
          <cell r="P221"/>
          <cell r="Q221" t="str">
            <v>Phục vụ công tác cấp GCN</v>
          </cell>
          <cell r="R221">
            <v>0.31670999999999999</v>
          </cell>
          <cell r="S221"/>
          <cell r="T221">
            <v>3167.1</v>
          </cell>
          <cell r="U221"/>
          <cell r="V221"/>
          <cell r="W221"/>
          <cell r="X221">
            <v>1</v>
          </cell>
        </row>
        <row r="222">
          <cell r="B222" t="str">
            <v>UBND thị trấn Đăk Rve(Phục vụ công tác cấp GCNQSD đất)</v>
          </cell>
          <cell r="C222" t="str">
            <v>TSC</v>
          </cell>
          <cell r="D222">
            <v>0.67871000000000004</v>
          </cell>
          <cell r="E222">
            <v>0.67871000000000004</v>
          </cell>
          <cell r="F222"/>
          <cell r="G222" t="str">
            <v>TSC</v>
          </cell>
          <cell r="H222" t="str">
            <v>Thôn 2, thị trấn Đăk Rve</v>
          </cell>
          <cell r="I222"/>
          <cell r="J222"/>
          <cell r="K222"/>
          <cell r="L222"/>
          <cell r="M222"/>
          <cell r="N222"/>
          <cell r="O222"/>
          <cell r="P222"/>
          <cell r="Q222" t="str">
            <v>Phục vụ công tác cấp GCN</v>
          </cell>
          <cell r="R222">
            <v>0.67871000000000004</v>
          </cell>
          <cell r="S222"/>
          <cell r="T222">
            <v>6787.1</v>
          </cell>
          <cell r="U222"/>
          <cell r="V222"/>
          <cell r="W222"/>
          <cell r="X222">
            <v>1</v>
          </cell>
        </row>
        <row r="223">
          <cell r="B223" t="str">
            <v>UBND xã Đăk Kôi(Phục vụ công tác cấp GCNQSD đất)</v>
          </cell>
          <cell r="C223" t="str">
            <v>TSC</v>
          </cell>
          <cell r="D223">
            <v>0.26108999999999999</v>
          </cell>
          <cell r="E223">
            <v>0.26108999999999999</v>
          </cell>
          <cell r="F223"/>
          <cell r="G223" t="str">
            <v>TSC</v>
          </cell>
          <cell r="H223" t="str">
            <v>Thôn 4, xã Đăk Kôi</v>
          </cell>
          <cell r="I223"/>
          <cell r="J223"/>
          <cell r="K223"/>
          <cell r="L223"/>
          <cell r="M223"/>
          <cell r="N223"/>
          <cell r="O223"/>
          <cell r="P223"/>
          <cell r="Q223" t="str">
            <v>Phục vụ công tác cấp GCN</v>
          </cell>
          <cell r="R223">
            <v>0.26108999999999999</v>
          </cell>
          <cell r="S223"/>
          <cell r="T223">
            <v>2610.9</v>
          </cell>
          <cell r="U223"/>
          <cell r="V223"/>
          <cell r="W223"/>
          <cell r="X223">
            <v>1</v>
          </cell>
        </row>
        <row r="224">
          <cell r="B224" t="str">
            <v>UBND xã Tân Lập(Phục vụ công tác cấp GCNQSD đất)</v>
          </cell>
          <cell r="C224" t="str">
            <v>TSC</v>
          </cell>
          <cell r="D224">
            <v>0.48571999999999999</v>
          </cell>
          <cell r="E224">
            <v>0.48571999999999999</v>
          </cell>
          <cell r="F224"/>
          <cell r="G224" t="str">
            <v>TSC</v>
          </cell>
          <cell r="H224" t="str">
            <v>Thôn 1, xã Tân Lập</v>
          </cell>
          <cell r="I224"/>
          <cell r="J224"/>
          <cell r="K224"/>
          <cell r="L224"/>
          <cell r="M224"/>
          <cell r="N224"/>
          <cell r="O224"/>
          <cell r="P224"/>
          <cell r="Q224" t="str">
            <v>Phục vụ công tác cấp GCN</v>
          </cell>
          <cell r="R224">
            <v>0.48571999999999999</v>
          </cell>
          <cell r="S224"/>
          <cell r="T224">
            <v>4857.2</v>
          </cell>
          <cell r="U224"/>
          <cell r="V224"/>
          <cell r="W224"/>
          <cell r="X224">
            <v>1</v>
          </cell>
        </row>
        <row r="225">
          <cell r="B225" t="str">
            <v>Trụ sở Trung tâm giáo dục NN-TX(Phục vụ công tác cấp GCNQSD đất)</v>
          </cell>
          <cell r="C225" t="str">
            <v>TSC</v>
          </cell>
          <cell r="D225">
            <v>2.5451999999999999</v>
          </cell>
          <cell r="E225">
            <v>2.5451999999999999</v>
          </cell>
          <cell r="F225"/>
          <cell r="G225" t="str">
            <v>TSC</v>
          </cell>
          <cell r="H225" t="str">
            <v>Thôn 8, xã Đăk Ruồng</v>
          </cell>
          <cell r="I225"/>
          <cell r="J225"/>
          <cell r="K225"/>
          <cell r="L225"/>
          <cell r="M225"/>
          <cell r="N225"/>
          <cell r="O225"/>
          <cell r="P225"/>
          <cell r="Q225" t="str">
            <v>Phục vụ công tác cấp GCN</v>
          </cell>
          <cell r="R225">
            <v>2.5451999999999999</v>
          </cell>
          <cell r="S225"/>
          <cell r="T225">
            <v>25452</v>
          </cell>
          <cell r="U225"/>
          <cell r="V225"/>
          <cell r="W225"/>
          <cell r="X225">
            <v>1</v>
          </cell>
        </row>
        <row r="226">
          <cell r="B226" t="str">
            <v>Trường MN Đăk Kôi(Phục vụ công tác cấp GCNQSD đất)</v>
          </cell>
          <cell r="C226" t="str">
            <v>DGD</v>
          </cell>
          <cell r="D226">
            <v>2.5000000000000001E-2</v>
          </cell>
          <cell r="E226">
            <v>2.5000000000000001E-2</v>
          </cell>
          <cell r="F226"/>
          <cell r="G226" t="str">
            <v>DGD</v>
          </cell>
          <cell r="H226" t="str">
            <v>Điểm lẻ; thôn 5, xã Đăk Kôi.</v>
          </cell>
          <cell r="I226"/>
          <cell r="J226"/>
          <cell r="K226"/>
          <cell r="L226"/>
          <cell r="M226"/>
          <cell r="N226"/>
          <cell r="O226"/>
          <cell r="P226"/>
          <cell r="Q226" t="str">
            <v>Phục vụ công tác cấp GCN</v>
          </cell>
          <cell r="R226">
            <v>2.5000000000000001E-2</v>
          </cell>
          <cell r="S226"/>
          <cell r="T226">
            <v>250</v>
          </cell>
          <cell r="U226"/>
          <cell r="V226"/>
          <cell r="W226"/>
          <cell r="X226">
            <v>1</v>
          </cell>
        </row>
        <row r="227">
          <cell r="B227" t="str">
            <v>Tiểu học Đăk Kôi(Phục vụ công tác cấp GCNQSD đất)</v>
          </cell>
          <cell r="C227" t="str">
            <v>DGD</v>
          </cell>
          <cell r="D227">
            <v>2.3400000000000001E-2</v>
          </cell>
          <cell r="E227">
            <v>2.3400000000000001E-2</v>
          </cell>
          <cell r="F227"/>
          <cell r="G227" t="str">
            <v>DGD</v>
          </cell>
          <cell r="H227" t="str">
            <v>Điểm trường lẻ: Thôn 1, xã Đăk Kôi</v>
          </cell>
          <cell r="I227"/>
          <cell r="J227"/>
          <cell r="K227"/>
          <cell r="L227"/>
          <cell r="M227"/>
          <cell r="N227"/>
          <cell r="O227"/>
          <cell r="P227"/>
          <cell r="Q227" t="str">
            <v>Phục vụ công tác cấp GCN</v>
          </cell>
          <cell r="R227">
            <v>2.3400000000000001E-2</v>
          </cell>
          <cell r="S227"/>
          <cell r="T227">
            <v>234</v>
          </cell>
          <cell r="U227"/>
          <cell r="V227"/>
          <cell r="W227"/>
          <cell r="X227">
            <v>1</v>
          </cell>
        </row>
        <row r="228">
          <cell r="B228" t="str">
            <v>Tiểu học Đăk Kôi(Phục vụ công tác cấp GCNQSD đất)</v>
          </cell>
          <cell r="C228" t="str">
            <v>DGD</v>
          </cell>
          <cell r="D228">
            <v>1.44E-2</v>
          </cell>
          <cell r="E228">
            <v>1.44E-2</v>
          </cell>
          <cell r="F228"/>
          <cell r="G228" t="str">
            <v>DGD</v>
          </cell>
          <cell r="H228" t="str">
            <v>Điểm trường lẻ: Thôn 8, xã Đăk Kôi</v>
          </cell>
          <cell r="I228"/>
          <cell r="J228"/>
          <cell r="K228"/>
          <cell r="L228"/>
          <cell r="M228"/>
          <cell r="N228"/>
          <cell r="O228"/>
          <cell r="P228"/>
          <cell r="Q228" t="str">
            <v>Phục vụ công tác cấp GCN</v>
          </cell>
          <cell r="R228">
            <v>1.44E-2</v>
          </cell>
          <cell r="S228"/>
          <cell r="T228">
            <v>144</v>
          </cell>
          <cell r="U228"/>
          <cell r="V228"/>
          <cell r="W228"/>
          <cell r="X228">
            <v>1</v>
          </cell>
        </row>
        <row r="229">
          <cell r="B229" t="str">
            <v>Trường MN Ánh Dương(Phục vụ công tác cấp GCNQSD đất)</v>
          </cell>
          <cell r="C229" t="str">
            <v>DGD</v>
          </cell>
          <cell r="D229">
            <v>2.4660000000000003E-4</v>
          </cell>
          <cell r="E229">
            <v>2.4660000000000003E-4</v>
          </cell>
          <cell r="F229"/>
          <cell r="G229" t="str">
            <v>DGD</v>
          </cell>
          <cell r="H229" t="str">
            <v>Điểm trường lẻ: thôn 12 (Kon Slac) xã Đăk Ruồng.</v>
          </cell>
          <cell r="I229"/>
          <cell r="J229"/>
          <cell r="K229"/>
          <cell r="L229"/>
          <cell r="M229"/>
          <cell r="N229"/>
          <cell r="O229"/>
          <cell r="P229"/>
          <cell r="Q229" t="str">
            <v>Phục vụ công tác cấp GCN</v>
          </cell>
          <cell r="R229">
            <v>2.4660000000000003E-4</v>
          </cell>
          <cell r="S229"/>
          <cell r="T229">
            <v>2.4660000000000002</v>
          </cell>
          <cell r="U229"/>
          <cell r="V229"/>
          <cell r="W229"/>
          <cell r="X229">
            <v>1</v>
          </cell>
        </row>
        <row r="230">
          <cell r="B230" t="str">
            <v>Trường MN Hoa Hồng(Phục vụ công tác cấp GCNQSD đất)</v>
          </cell>
          <cell r="C230" t="str">
            <v>DGD</v>
          </cell>
          <cell r="D230">
            <v>0.21404999999999999</v>
          </cell>
          <cell r="E230">
            <v>0.21404999999999999</v>
          </cell>
          <cell r="F230"/>
          <cell r="G230" t="str">
            <v>DGD</v>
          </cell>
          <cell r="H230" t="str">
            <v>Điểm trường chính: Thôn 5, xã Đăk Tờ Re</v>
          </cell>
          <cell r="I230"/>
          <cell r="J230"/>
          <cell r="K230"/>
          <cell r="L230"/>
          <cell r="M230"/>
          <cell r="N230"/>
          <cell r="O230"/>
          <cell r="P230"/>
          <cell r="Q230" t="str">
            <v>Phục vụ công tác cấp GCN</v>
          </cell>
          <cell r="R230">
            <v>0.21404999999999999</v>
          </cell>
          <cell r="S230"/>
          <cell r="T230">
            <v>2140.5</v>
          </cell>
          <cell r="U230"/>
          <cell r="V230"/>
          <cell r="W230"/>
          <cell r="X230">
            <v>1</v>
          </cell>
        </row>
        <row r="231">
          <cell r="B231" t="str">
            <v>Trường MN Hoa Hồng(Phục vụ công tác cấp GCNQSD đất)</v>
          </cell>
          <cell r="C231" t="str">
            <v>DGD</v>
          </cell>
          <cell r="D231">
            <v>2.189E-2</v>
          </cell>
          <cell r="E231">
            <v>2.189E-2</v>
          </cell>
          <cell r="F231"/>
          <cell r="G231" t="str">
            <v>DGD</v>
          </cell>
          <cell r="H231" t="str">
            <v>Điểm trường lẻ: Thôn 2, xã Đăk Tờ Re</v>
          </cell>
          <cell r="I231"/>
          <cell r="J231"/>
          <cell r="K231"/>
          <cell r="L231"/>
          <cell r="M231"/>
          <cell r="N231"/>
          <cell r="O231"/>
          <cell r="P231"/>
          <cell r="Q231" t="str">
            <v>Phục vụ công tác cấp GCN</v>
          </cell>
          <cell r="R231">
            <v>2.189E-2</v>
          </cell>
          <cell r="S231"/>
          <cell r="T231">
            <v>218.9</v>
          </cell>
          <cell r="U231"/>
          <cell r="V231"/>
          <cell r="W231"/>
          <cell r="X231">
            <v>1</v>
          </cell>
        </row>
        <row r="232">
          <cell r="B232" t="str">
            <v>Trường MN Hoa Hồng(Phục vụ công tác cấp GCNQSD đất)</v>
          </cell>
          <cell r="C232" t="str">
            <v>DGD</v>
          </cell>
          <cell r="D232">
            <v>3.5099999999999999E-2</v>
          </cell>
          <cell r="E232">
            <v>3.5099999999999999E-2</v>
          </cell>
          <cell r="F232"/>
          <cell r="G232" t="str">
            <v>DGD</v>
          </cell>
          <cell r="H232" t="str">
            <v>Điểm trường lẻ: Thôn 3, xã Đăk Tờ Re</v>
          </cell>
          <cell r="I232"/>
          <cell r="J232"/>
          <cell r="K232"/>
          <cell r="L232"/>
          <cell r="M232"/>
          <cell r="N232"/>
          <cell r="O232"/>
          <cell r="P232"/>
          <cell r="Q232" t="str">
            <v>Phục vụ công tác cấp GCN</v>
          </cell>
          <cell r="R232">
            <v>3.5099999999999999E-2</v>
          </cell>
          <cell r="S232"/>
          <cell r="T232">
            <v>351</v>
          </cell>
          <cell r="U232"/>
          <cell r="V232"/>
          <cell r="W232"/>
          <cell r="X232">
            <v>1</v>
          </cell>
        </row>
        <row r="233">
          <cell r="B233" t="str">
            <v>Trường MN Hoa Hồng(Phục vụ công tác cấp GCNQSD đất)</v>
          </cell>
          <cell r="C233" t="str">
            <v>DGD</v>
          </cell>
          <cell r="D233">
            <v>6.8860000000000005E-2</v>
          </cell>
          <cell r="E233">
            <v>6.8860000000000005E-2</v>
          </cell>
          <cell r="F233"/>
          <cell r="G233" t="str">
            <v>DGD</v>
          </cell>
          <cell r="H233" t="str">
            <v>Điểm trường chính (cơ sở 2): Thôn 5– Đăk Tờ Re</v>
          </cell>
          <cell r="I233"/>
          <cell r="J233"/>
          <cell r="K233"/>
          <cell r="L233"/>
          <cell r="M233"/>
          <cell r="N233"/>
          <cell r="O233"/>
          <cell r="P233"/>
          <cell r="Q233" t="str">
            <v>Phục vụ công tác cấp GCN</v>
          </cell>
          <cell r="R233">
            <v>6.8860000000000005E-2</v>
          </cell>
          <cell r="S233"/>
          <cell r="T233">
            <v>688.6</v>
          </cell>
          <cell r="U233"/>
          <cell r="V233"/>
          <cell r="W233"/>
          <cell r="X233">
            <v>1</v>
          </cell>
        </row>
        <row r="234">
          <cell r="B234" t="str">
            <v>Trường THCS Đăk Tơ Re(Phục vụ công tác cấp GCNQSD đất)</v>
          </cell>
          <cell r="C234" t="str">
            <v>DGD</v>
          </cell>
          <cell r="D234">
            <v>1.9561999999999999</v>
          </cell>
          <cell r="E234">
            <v>1.9561999999999999</v>
          </cell>
          <cell r="F234"/>
          <cell r="G234" t="str">
            <v>DGD</v>
          </cell>
          <cell r="H234" t="str">
            <v>Điển trường thôn 8 (cơ sở 2), xã Đăk Tờ Re</v>
          </cell>
          <cell r="I234"/>
          <cell r="J234"/>
          <cell r="K234"/>
          <cell r="L234"/>
          <cell r="M234"/>
          <cell r="N234"/>
          <cell r="O234"/>
          <cell r="P234"/>
          <cell r="Q234" t="str">
            <v>Phục vụ công tác cấp GCN</v>
          </cell>
          <cell r="R234">
            <v>1.9561999999999999</v>
          </cell>
          <cell r="S234"/>
          <cell r="T234">
            <v>19562</v>
          </cell>
          <cell r="U234"/>
          <cell r="V234"/>
          <cell r="W234"/>
          <cell r="X234">
            <v>1</v>
          </cell>
        </row>
        <row r="235">
          <cell r="B235" t="str">
            <v>Trường MN 19/5(Phục vụ công tác cấp GCNQSD đất)</v>
          </cell>
          <cell r="C235" t="str">
            <v>DGD</v>
          </cell>
          <cell r="D235">
            <v>0.16535999999999998</v>
          </cell>
          <cell r="E235">
            <v>0.16535999999999998</v>
          </cell>
          <cell r="F235"/>
          <cell r="G235" t="str">
            <v>DGD</v>
          </cell>
          <cell r="H235" t="str">
            <v>Điểm trường lẻ:  thôn 3, thị trấn Đăk Rve.</v>
          </cell>
          <cell r="I235"/>
          <cell r="J235"/>
          <cell r="K235"/>
          <cell r="L235"/>
          <cell r="M235"/>
          <cell r="N235"/>
          <cell r="O235"/>
          <cell r="P235"/>
          <cell r="Q235" t="str">
            <v>Phục vụ công tác cấp GCN</v>
          </cell>
          <cell r="R235">
            <v>0.16535999999999998</v>
          </cell>
          <cell r="S235"/>
          <cell r="T235">
            <v>1653.6</v>
          </cell>
          <cell r="U235"/>
          <cell r="V235"/>
          <cell r="W235"/>
          <cell r="X235">
            <v>1</v>
          </cell>
        </row>
        <row r="236">
          <cell r="B236" t="str">
            <v>Thao trường bắn, thao trường huấn luyện quân sự của xã Đăk Tờ Re(Phục vụ công tác cấp GCNQSD đất)</v>
          </cell>
          <cell r="C236" t="str">
            <v>CQP</v>
          </cell>
          <cell r="D236">
            <v>3.7225000000000001</v>
          </cell>
          <cell r="E236">
            <v>3.7225000000000001</v>
          </cell>
          <cell r="F236"/>
          <cell r="G236" t="str">
            <v>CQP</v>
          </cell>
          <cell r="H236" t="str">
            <v>Thôn 1, Xã Đăk Tờ Re</v>
          </cell>
          <cell r="I236"/>
          <cell r="J236"/>
          <cell r="K236"/>
          <cell r="L236"/>
          <cell r="M236"/>
          <cell r="N236"/>
          <cell r="O236"/>
          <cell r="P236"/>
          <cell r="Q236" t="str">
            <v>Phục vụ công tác cấp GCN</v>
          </cell>
          <cell r="R236">
            <v>3.7225000000000001</v>
          </cell>
          <cell r="S236"/>
          <cell r="T236">
            <v>37225</v>
          </cell>
          <cell r="U236"/>
          <cell r="V236"/>
          <cell r="W236"/>
          <cell r="X236">
            <v>1</v>
          </cell>
        </row>
        <row r="237">
          <cell r="B237" t="str">
            <v>Trụ sở Ban CHQS xã Đăk Tơ Lung</v>
          </cell>
          <cell r="C237" t="str">
            <v>CQP</v>
          </cell>
          <cell r="D237">
            <v>3.3000000000000002E-2</v>
          </cell>
          <cell r="E237">
            <v>3.3000000000000002E-2</v>
          </cell>
          <cell r="F237"/>
          <cell r="G237" t="str">
            <v>CQP</v>
          </cell>
          <cell r="H237" t="str">
            <v>Thôn 4, xã Đăk Tơ Lung</v>
          </cell>
          <cell r="I237"/>
          <cell r="J237"/>
          <cell r="K237"/>
          <cell r="L237"/>
          <cell r="M237"/>
          <cell r="N237"/>
          <cell r="O237"/>
          <cell r="P237"/>
          <cell r="Q237" t="str">
            <v>Phục vụ công tác cấp GCN</v>
          </cell>
          <cell r="R237">
            <v>3.3000000000000002E-2</v>
          </cell>
          <cell r="S237"/>
          <cell r="T237">
            <v>330</v>
          </cell>
          <cell r="U237"/>
          <cell r="V237"/>
          <cell r="W237"/>
          <cell r="X237">
            <v>1</v>
          </cell>
        </row>
        <row r="238">
          <cell r="B238" t="str">
            <v>Thao trường bắn, thao trường huấn luyện quân sự xã Đăk Ruồng(Phục vụ công tác cấp GCNQSD đất)</v>
          </cell>
          <cell r="C238" t="str">
            <v>CQP</v>
          </cell>
          <cell r="D238">
            <v>1.8447</v>
          </cell>
          <cell r="E238">
            <v>1.8447</v>
          </cell>
          <cell r="F238"/>
          <cell r="G238" t="str">
            <v>CQP</v>
          </cell>
          <cell r="H238" t="str">
            <v>Thôn 9, xã Đăk Ruồng</v>
          </cell>
          <cell r="I238"/>
          <cell r="J238"/>
          <cell r="K238"/>
          <cell r="L238"/>
          <cell r="M238"/>
          <cell r="N238"/>
          <cell r="O238"/>
          <cell r="P238"/>
          <cell r="Q238" t="str">
            <v>Phục vụ công tác cấp GCN</v>
          </cell>
          <cell r="R238">
            <v>1.8447</v>
          </cell>
          <cell r="S238"/>
          <cell r="T238">
            <v>18447</v>
          </cell>
          <cell r="U238"/>
          <cell r="V238"/>
          <cell r="W238"/>
          <cell r="X238">
            <v>1</v>
          </cell>
        </row>
        <row r="239">
          <cell r="B239" t="str">
            <v>Thao trường bắn, thao trường huấn luyện quân sự xã Đăk Pne(Phục vụ công tác cấp GCNQSD đất)</v>
          </cell>
          <cell r="C239" t="str">
            <v>CQP</v>
          </cell>
          <cell r="D239">
            <v>4.35283</v>
          </cell>
          <cell r="E239">
            <v>4.35283</v>
          </cell>
          <cell r="F239"/>
          <cell r="G239" t="str">
            <v>CQP</v>
          </cell>
          <cell r="H239" t="str">
            <v>Thôn 3, xã Đăk Pne</v>
          </cell>
          <cell r="I239"/>
          <cell r="J239"/>
          <cell r="K239"/>
          <cell r="L239"/>
          <cell r="M239"/>
          <cell r="N239"/>
          <cell r="O239"/>
          <cell r="P239"/>
          <cell r="Q239" t="str">
            <v>Phục vụ công tác cấp GCN</v>
          </cell>
          <cell r="R239">
            <v>4.35283</v>
          </cell>
          <cell r="S239"/>
          <cell r="T239">
            <v>43528.3</v>
          </cell>
          <cell r="U239"/>
          <cell r="V239"/>
          <cell r="W239"/>
          <cell r="X239">
            <v>1</v>
          </cell>
        </row>
        <row r="240">
          <cell r="B240" t="str">
            <v>Trường bắn, thao trường huấn luyện của Ban chỉ huy Quân sự xã Đăk Kôi(Phục vụ công tác cấp GCNQSD đất)</v>
          </cell>
          <cell r="C240" t="str">
            <v>CQP</v>
          </cell>
          <cell r="D240">
            <v>1.0837700000000001</v>
          </cell>
          <cell r="E240">
            <v>1.0837700000000001</v>
          </cell>
          <cell r="F240"/>
          <cell r="G240" t="str">
            <v>CQP</v>
          </cell>
          <cell r="H240" t="str">
            <v>Thôn 2, xã Đăk Kôi</v>
          </cell>
          <cell r="I240"/>
          <cell r="J240"/>
          <cell r="K240"/>
          <cell r="L240"/>
          <cell r="M240"/>
          <cell r="N240"/>
          <cell r="O240"/>
          <cell r="P240"/>
          <cell r="Q240" t="str">
            <v>Phục vụ công tác cấp GCN</v>
          </cell>
          <cell r="R240">
            <v>1.0837700000000001</v>
          </cell>
          <cell r="S240"/>
          <cell r="T240">
            <v>10837.7</v>
          </cell>
          <cell r="U240"/>
          <cell r="V240"/>
          <cell r="W240"/>
          <cell r="X240">
            <v>1</v>
          </cell>
        </row>
        <row r="241">
          <cell r="B241" t="str">
            <v>Trường bắn, thao trường huấn luyện Ban chỉ huy Quân sự huyện Kon Rẫy(Phục vụ công tác cấp GCNQSD đất)</v>
          </cell>
          <cell r="C241" t="str">
            <v>CQP</v>
          </cell>
          <cell r="D241">
            <v>9.5988399999999992</v>
          </cell>
          <cell r="E241">
            <v>9.5988399999999992</v>
          </cell>
          <cell r="F241"/>
          <cell r="G241" t="str">
            <v>CQP</v>
          </cell>
          <cell r="H241" t="str">
            <v>Thôn 7, xã Đăk Tơ Lung</v>
          </cell>
          <cell r="I241"/>
          <cell r="J241"/>
          <cell r="K241"/>
          <cell r="L241"/>
          <cell r="M241"/>
          <cell r="N241"/>
          <cell r="O241"/>
          <cell r="P241"/>
          <cell r="Q241" t="str">
            <v>Phục vụ công tác cấp GCN</v>
          </cell>
          <cell r="R241">
            <v>9.5988399999999992</v>
          </cell>
          <cell r="S241"/>
          <cell r="T241">
            <v>95988.4</v>
          </cell>
          <cell r="U241"/>
          <cell r="V241"/>
          <cell r="W241"/>
          <cell r="X241">
            <v>1</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1E4C1-3D2B-4887-983E-D7784F245303}">
  <dimension ref="A1:WYP655"/>
  <sheetViews>
    <sheetView showZeros="0" tabSelected="1" zoomScale="62" zoomScaleNormal="62" workbookViewId="0">
      <pane xSplit="3" ySplit="11" topLeftCell="D648" activePane="bottomRight" state="frozen"/>
      <selection pane="topRight" activeCell="D1" sqref="D1"/>
      <selection pane="bottomLeft" activeCell="A12" sqref="A12"/>
      <selection pane="bottomRight" activeCell="A9" sqref="A9:A652"/>
    </sheetView>
  </sheetViews>
  <sheetFormatPr defaultColWidth="8.88671875" defaultRowHeight="18.75" x14ac:dyDescent="0.3"/>
  <cols>
    <col min="1" max="1" width="8.33203125" style="2" customWidth="1"/>
    <col min="2" max="2" width="28.77734375" style="2" customWidth="1"/>
    <col min="3" max="4" width="9.77734375" style="2" customWidth="1"/>
    <col min="5" max="5" width="9.88671875" style="2" customWidth="1"/>
    <col min="6" max="6" width="8.88671875" style="2" customWidth="1"/>
    <col min="7" max="7" width="12.44140625" style="2" hidden="1" customWidth="1"/>
    <col min="8" max="8" width="14.77734375" style="2" hidden="1" customWidth="1"/>
    <col min="9" max="9" width="0.21875" style="2" hidden="1" customWidth="1"/>
    <col min="10" max="10" width="14.44140625" style="2" hidden="1" customWidth="1"/>
    <col min="11" max="11" width="13.21875" style="2" hidden="1" customWidth="1"/>
    <col min="12" max="12" width="13" style="2" hidden="1" customWidth="1"/>
    <col min="13" max="13" width="7.88671875" style="2" hidden="1" customWidth="1"/>
    <col min="14" max="15" width="10" style="2" hidden="1" customWidth="1"/>
    <col min="16" max="20" width="10.109375" style="2" hidden="1" customWidth="1"/>
    <col min="21" max="21" width="10.109375" style="2" customWidth="1"/>
    <col min="22" max="58" width="10.109375" style="2" hidden="1" customWidth="1"/>
    <col min="59" max="59" width="8.5546875" style="2" customWidth="1"/>
    <col min="60" max="60" width="10.109375" style="2" hidden="1" customWidth="1"/>
    <col min="61" max="61" width="8.109375" style="2" hidden="1" customWidth="1"/>
    <col min="62" max="62" width="7.6640625" style="2" hidden="1" customWidth="1"/>
    <col min="63" max="63" width="13.77734375" style="2" hidden="1" customWidth="1"/>
    <col min="64" max="64" width="14" style="2" customWidth="1"/>
    <col min="65" max="65" width="14" style="2" hidden="1" customWidth="1"/>
    <col min="66" max="66" width="8.44140625" style="2" customWidth="1"/>
    <col min="67" max="67" width="17.88671875" style="2" hidden="1" customWidth="1"/>
    <col min="68" max="68" width="33.5546875" style="2" customWidth="1"/>
    <col min="69" max="70" width="8.88671875" style="2" hidden="1" customWidth="1"/>
    <col min="71" max="71" width="1" style="2" hidden="1" customWidth="1"/>
    <col min="72" max="72" width="4.44140625" style="2" hidden="1" customWidth="1"/>
    <col min="73" max="73" width="8.21875" style="2" hidden="1" customWidth="1"/>
    <col min="74" max="74" width="14.21875" style="2" hidden="1" customWidth="1"/>
    <col min="75" max="75" width="14.6640625" style="2" hidden="1" customWidth="1"/>
    <col min="76" max="76" width="24.88671875" style="2" hidden="1" customWidth="1"/>
    <col min="77" max="77" width="9.21875" style="2" hidden="1" customWidth="1"/>
    <col min="78" max="78" width="8.88671875" style="2" hidden="1" customWidth="1"/>
    <col min="79" max="79" width="12.33203125" style="2" hidden="1" customWidth="1"/>
    <col min="80" max="81" width="8.88671875" style="2" hidden="1" customWidth="1"/>
    <col min="82" max="82" width="8.21875" style="2" hidden="1" customWidth="1"/>
    <col min="83" max="83" width="8.44140625" style="2" hidden="1" customWidth="1"/>
    <col min="84" max="86" width="0" style="2" hidden="1" customWidth="1"/>
    <col min="87" max="87" width="15.21875" style="2" hidden="1" customWidth="1"/>
    <col min="88" max="88" width="12.77734375" style="2" hidden="1" customWidth="1"/>
    <col min="89" max="91" width="0" style="2" hidden="1" customWidth="1"/>
    <col min="92" max="256" width="8.88671875" style="2"/>
    <col min="257" max="257" width="9.6640625" style="2" customWidth="1"/>
    <col min="258" max="258" width="40.88671875" style="2" customWidth="1"/>
    <col min="259" max="259" width="10.6640625" style="2" customWidth="1"/>
    <col min="260" max="260" width="9.77734375" style="2" customWidth="1"/>
    <col min="261" max="261" width="10.88671875" style="2" customWidth="1"/>
    <col min="262" max="262" width="10.21875" style="2" customWidth="1"/>
    <col min="263" max="276" width="0" style="2" hidden="1" customWidth="1"/>
    <col min="277" max="277" width="10.109375" style="2" customWidth="1"/>
    <col min="278" max="314" width="0" style="2" hidden="1" customWidth="1"/>
    <col min="315" max="315" width="10.109375" style="2" customWidth="1"/>
    <col min="316" max="319" width="0" style="2" hidden="1" customWidth="1"/>
    <col min="320" max="320" width="14" style="2" customWidth="1"/>
    <col min="321" max="321" width="0" style="2" hidden="1" customWidth="1"/>
    <col min="322" max="322" width="8.44140625" style="2" customWidth="1"/>
    <col min="323" max="323" width="0" style="2" hidden="1" customWidth="1"/>
    <col min="324" max="324" width="59" style="2" customWidth="1"/>
    <col min="325" max="332" width="0" style="2" hidden="1" customWidth="1"/>
    <col min="333" max="333" width="9.21875" style="2" customWidth="1"/>
    <col min="334" max="342" width="0" style="2" hidden="1" customWidth="1"/>
    <col min="343" max="512" width="8.88671875" style="2"/>
    <col min="513" max="513" width="9.6640625" style="2" customWidth="1"/>
    <col min="514" max="514" width="40.88671875" style="2" customWidth="1"/>
    <col min="515" max="515" width="10.6640625" style="2" customWidth="1"/>
    <col min="516" max="516" width="9.77734375" style="2" customWidth="1"/>
    <col min="517" max="517" width="10.88671875" style="2" customWidth="1"/>
    <col min="518" max="518" width="10.21875" style="2" customWidth="1"/>
    <col min="519" max="532" width="0" style="2" hidden="1" customWidth="1"/>
    <col min="533" max="533" width="10.109375" style="2" customWidth="1"/>
    <col min="534" max="570" width="0" style="2" hidden="1" customWidth="1"/>
    <col min="571" max="571" width="10.109375" style="2" customWidth="1"/>
    <col min="572" max="575" width="0" style="2" hidden="1" customWidth="1"/>
    <col min="576" max="576" width="14" style="2" customWidth="1"/>
    <col min="577" max="577" width="0" style="2" hidden="1" customWidth="1"/>
    <col min="578" max="578" width="8.44140625" style="2" customWidth="1"/>
    <col min="579" max="579" width="0" style="2" hidden="1" customWidth="1"/>
    <col min="580" max="580" width="59" style="2" customWidth="1"/>
    <col min="581" max="588" width="0" style="2" hidden="1" customWidth="1"/>
    <col min="589" max="589" width="9.21875" style="2" customWidth="1"/>
    <col min="590" max="598" width="0" style="2" hidden="1" customWidth="1"/>
    <col min="599" max="768" width="8.88671875" style="2"/>
    <col min="769" max="769" width="9.6640625" style="2" customWidth="1"/>
    <col min="770" max="770" width="40.88671875" style="2" customWidth="1"/>
    <col min="771" max="771" width="10.6640625" style="2" customWidth="1"/>
    <col min="772" max="772" width="9.77734375" style="2" customWidth="1"/>
    <col min="773" max="773" width="10.88671875" style="2" customWidth="1"/>
    <col min="774" max="774" width="10.21875" style="2" customWidth="1"/>
    <col min="775" max="788" width="0" style="2" hidden="1" customWidth="1"/>
    <col min="789" max="789" width="10.109375" style="2" customWidth="1"/>
    <col min="790" max="826" width="0" style="2" hidden="1" customWidth="1"/>
    <col min="827" max="827" width="10.109375" style="2" customWidth="1"/>
    <col min="828" max="831" width="0" style="2" hidden="1" customWidth="1"/>
    <col min="832" max="832" width="14" style="2" customWidth="1"/>
    <col min="833" max="833" width="0" style="2" hidden="1" customWidth="1"/>
    <col min="834" max="834" width="8.44140625" style="2" customWidth="1"/>
    <col min="835" max="835" width="0" style="2" hidden="1" customWidth="1"/>
    <col min="836" max="836" width="59" style="2" customWidth="1"/>
    <col min="837" max="844" width="0" style="2" hidden="1" customWidth="1"/>
    <col min="845" max="845" width="9.21875" style="2" customWidth="1"/>
    <col min="846" max="854" width="0" style="2" hidden="1" customWidth="1"/>
    <col min="855" max="1024" width="8.88671875" style="2"/>
    <col min="1025" max="1025" width="9.6640625" style="2" customWidth="1"/>
    <col min="1026" max="1026" width="40.88671875" style="2" customWidth="1"/>
    <col min="1027" max="1027" width="10.6640625" style="2" customWidth="1"/>
    <col min="1028" max="1028" width="9.77734375" style="2" customWidth="1"/>
    <col min="1029" max="1029" width="10.88671875" style="2" customWidth="1"/>
    <col min="1030" max="1030" width="10.21875" style="2" customWidth="1"/>
    <col min="1031" max="1044" width="0" style="2" hidden="1" customWidth="1"/>
    <col min="1045" max="1045" width="10.109375" style="2" customWidth="1"/>
    <col min="1046" max="1082" width="0" style="2" hidden="1" customWidth="1"/>
    <col min="1083" max="1083" width="10.109375" style="2" customWidth="1"/>
    <col min="1084" max="1087" width="0" style="2" hidden="1" customWidth="1"/>
    <col min="1088" max="1088" width="14" style="2" customWidth="1"/>
    <col min="1089" max="1089" width="0" style="2" hidden="1" customWidth="1"/>
    <col min="1090" max="1090" width="8.44140625" style="2" customWidth="1"/>
    <col min="1091" max="1091" width="0" style="2" hidden="1" customWidth="1"/>
    <col min="1092" max="1092" width="59" style="2" customWidth="1"/>
    <col min="1093" max="1100" width="0" style="2" hidden="1" customWidth="1"/>
    <col min="1101" max="1101" width="9.21875" style="2" customWidth="1"/>
    <col min="1102" max="1110" width="0" style="2" hidden="1" customWidth="1"/>
    <col min="1111" max="1280" width="8.88671875" style="2"/>
    <col min="1281" max="1281" width="9.6640625" style="2" customWidth="1"/>
    <col min="1282" max="1282" width="40.88671875" style="2" customWidth="1"/>
    <col min="1283" max="1283" width="10.6640625" style="2" customWidth="1"/>
    <col min="1284" max="1284" width="9.77734375" style="2" customWidth="1"/>
    <col min="1285" max="1285" width="10.88671875" style="2" customWidth="1"/>
    <col min="1286" max="1286" width="10.21875" style="2" customWidth="1"/>
    <col min="1287" max="1300" width="0" style="2" hidden="1" customWidth="1"/>
    <col min="1301" max="1301" width="10.109375" style="2" customWidth="1"/>
    <col min="1302" max="1338" width="0" style="2" hidden="1" customWidth="1"/>
    <col min="1339" max="1339" width="10.109375" style="2" customWidth="1"/>
    <col min="1340" max="1343" width="0" style="2" hidden="1" customWidth="1"/>
    <col min="1344" max="1344" width="14" style="2" customWidth="1"/>
    <col min="1345" max="1345" width="0" style="2" hidden="1" customWidth="1"/>
    <col min="1346" max="1346" width="8.44140625" style="2" customWidth="1"/>
    <col min="1347" max="1347" width="0" style="2" hidden="1" customWidth="1"/>
    <col min="1348" max="1348" width="59" style="2" customWidth="1"/>
    <col min="1349" max="1356" width="0" style="2" hidden="1" customWidth="1"/>
    <col min="1357" max="1357" width="9.21875" style="2" customWidth="1"/>
    <col min="1358" max="1366" width="0" style="2" hidden="1" customWidth="1"/>
    <col min="1367" max="1536" width="8.88671875" style="2"/>
    <col min="1537" max="1537" width="9.6640625" style="2" customWidth="1"/>
    <col min="1538" max="1538" width="40.88671875" style="2" customWidth="1"/>
    <col min="1539" max="1539" width="10.6640625" style="2" customWidth="1"/>
    <col min="1540" max="1540" width="9.77734375" style="2" customWidth="1"/>
    <col min="1541" max="1541" width="10.88671875" style="2" customWidth="1"/>
    <col min="1542" max="1542" width="10.21875" style="2" customWidth="1"/>
    <col min="1543" max="1556" width="0" style="2" hidden="1" customWidth="1"/>
    <col min="1557" max="1557" width="10.109375" style="2" customWidth="1"/>
    <col min="1558" max="1594" width="0" style="2" hidden="1" customWidth="1"/>
    <col min="1595" max="1595" width="10.109375" style="2" customWidth="1"/>
    <col min="1596" max="1599" width="0" style="2" hidden="1" customWidth="1"/>
    <col min="1600" max="1600" width="14" style="2" customWidth="1"/>
    <col min="1601" max="1601" width="0" style="2" hidden="1" customWidth="1"/>
    <col min="1602" max="1602" width="8.44140625" style="2" customWidth="1"/>
    <col min="1603" max="1603" width="0" style="2" hidden="1" customWidth="1"/>
    <col min="1604" max="1604" width="59" style="2" customWidth="1"/>
    <col min="1605" max="1612" width="0" style="2" hidden="1" customWidth="1"/>
    <col min="1613" max="1613" width="9.21875" style="2" customWidth="1"/>
    <col min="1614" max="1622" width="0" style="2" hidden="1" customWidth="1"/>
    <col min="1623" max="1792" width="8.88671875" style="2"/>
    <col min="1793" max="1793" width="9.6640625" style="2" customWidth="1"/>
    <col min="1794" max="1794" width="40.88671875" style="2" customWidth="1"/>
    <col min="1795" max="1795" width="10.6640625" style="2" customWidth="1"/>
    <col min="1796" max="1796" width="9.77734375" style="2" customWidth="1"/>
    <col min="1797" max="1797" width="10.88671875" style="2" customWidth="1"/>
    <col min="1798" max="1798" width="10.21875" style="2" customWidth="1"/>
    <col min="1799" max="1812" width="0" style="2" hidden="1" customWidth="1"/>
    <col min="1813" max="1813" width="10.109375" style="2" customWidth="1"/>
    <col min="1814" max="1850" width="0" style="2" hidden="1" customWidth="1"/>
    <col min="1851" max="1851" width="10.109375" style="2" customWidth="1"/>
    <col min="1852" max="1855" width="0" style="2" hidden="1" customWidth="1"/>
    <col min="1856" max="1856" width="14" style="2" customWidth="1"/>
    <col min="1857" max="1857" width="0" style="2" hidden="1" customWidth="1"/>
    <col min="1858" max="1858" width="8.44140625" style="2" customWidth="1"/>
    <col min="1859" max="1859" width="0" style="2" hidden="1" customWidth="1"/>
    <col min="1860" max="1860" width="59" style="2" customWidth="1"/>
    <col min="1861" max="1868" width="0" style="2" hidden="1" customWidth="1"/>
    <col min="1869" max="1869" width="9.21875" style="2" customWidth="1"/>
    <col min="1870" max="1878" width="0" style="2" hidden="1" customWidth="1"/>
    <col min="1879" max="2048" width="8.88671875" style="2"/>
    <col min="2049" max="2049" width="9.6640625" style="2" customWidth="1"/>
    <col min="2050" max="2050" width="40.88671875" style="2" customWidth="1"/>
    <col min="2051" max="2051" width="10.6640625" style="2" customWidth="1"/>
    <col min="2052" max="2052" width="9.77734375" style="2" customWidth="1"/>
    <col min="2053" max="2053" width="10.88671875" style="2" customWidth="1"/>
    <col min="2054" max="2054" width="10.21875" style="2" customWidth="1"/>
    <col min="2055" max="2068" width="0" style="2" hidden="1" customWidth="1"/>
    <col min="2069" max="2069" width="10.109375" style="2" customWidth="1"/>
    <col min="2070" max="2106" width="0" style="2" hidden="1" customWidth="1"/>
    <col min="2107" max="2107" width="10.109375" style="2" customWidth="1"/>
    <col min="2108" max="2111" width="0" style="2" hidden="1" customWidth="1"/>
    <col min="2112" max="2112" width="14" style="2" customWidth="1"/>
    <col min="2113" max="2113" width="0" style="2" hidden="1" customWidth="1"/>
    <col min="2114" max="2114" width="8.44140625" style="2" customWidth="1"/>
    <col min="2115" max="2115" width="0" style="2" hidden="1" customWidth="1"/>
    <col min="2116" max="2116" width="59" style="2" customWidth="1"/>
    <col min="2117" max="2124" width="0" style="2" hidden="1" customWidth="1"/>
    <col min="2125" max="2125" width="9.21875" style="2" customWidth="1"/>
    <col min="2126" max="2134" width="0" style="2" hidden="1" customWidth="1"/>
    <col min="2135" max="2304" width="8.88671875" style="2"/>
    <col min="2305" max="2305" width="9.6640625" style="2" customWidth="1"/>
    <col min="2306" max="2306" width="40.88671875" style="2" customWidth="1"/>
    <col min="2307" max="2307" width="10.6640625" style="2" customWidth="1"/>
    <col min="2308" max="2308" width="9.77734375" style="2" customWidth="1"/>
    <col min="2309" max="2309" width="10.88671875" style="2" customWidth="1"/>
    <col min="2310" max="2310" width="10.21875" style="2" customWidth="1"/>
    <col min="2311" max="2324" width="0" style="2" hidden="1" customWidth="1"/>
    <col min="2325" max="2325" width="10.109375" style="2" customWidth="1"/>
    <col min="2326" max="2362" width="0" style="2" hidden="1" customWidth="1"/>
    <col min="2363" max="2363" width="10.109375" style="2" customWidth="1"/>
    <col min="2364" max="2367" width="0" style="2" hidden="1" customWidth="1"/>
    <col min="2368" max="2368" width="14" style="2" customWidth="1"/>
    <col min="2369" max="2369" width="0" style="2" hidden="1" customWidth="1"/>
    <col min="2370" max="2370" width="8.44140625" style="2" customWidth="1"/>
    <col min="2371" max="2371" width="0" style="2" hidden="1" customWidth="1"/>
    <col min="2372" max="2372" width="59" style="2" customWidth="1"/>
    <col min="2373" max="2380" width="0" style="2" hidden="1" customWidth="1"/>
    <col min="2381" max="2381" width="9.21875" style="2" customWidth="1"/>
    <col min="2382" max="2390" width="0" style="2" hidden="1" customWidth="1"/>
    <col min="2391" max="2560" width="8.88671875" style="2"/>
    <col min="2561" max="2561" width="9.6640625" style="2" customWidth="1"/>
    <col min="2562" max="2562" width="40.88671875" style="2" customWidth="1"/>
    <col min="2563" max="2563" width="10.6640625" style="2" customWidth="1"/>
    <col min="2564" max="2564" width="9.77734375" style="2" customWidth="1"/>
    <col min="2565" max="2565" width="10.88671875" style="2" customWidth="1"/>
    <col min="2566" max="2566" width="10.21875" style="2" customWidth="1"/>
    <col min="2567" max="2580" width="0" style="2" hidden="1" customWidth="1"/>
    <col min="2581" max="2581" width="10.109375" style="2" customWidth="1"/>
    <col min="2582" max="2618" width="0" style="2" hidden="1" customWidth="1"/>
    <col min="2619" max="2619" width="10.109375" style="2" customWidth="1"/>
    <col min="2620" max="2623" width="0" style="2" hidden="1" customWidth="1"/>
    <col min="2624" max="2624" width="14" style="2" customWidth="1"/>
    <col min="2625" max="2625" width="0" style="2" hidden="1" customWidth="1"/>
    <col min="2626" max="2626" width="8.44140625" style="2" customWidth="1"/>
    <col min="2627" max="2627" width="0" style="2" hidden="1" customWidth="1"/>
    <col min="2628" max="2628" width="59" style="2" customWidth="1"/>
    <col min="2629" max="2636" width="0" style="2" hidden="1" customWidth="1"/>
    <col min="2637" max="2637" width="9.21875" style="2" customWidth="1"/>
    <col min="2638" max="2646" width="0" style="2" hidden="1" customWidth="1"/>
    <col min="2647" max="2816" width="8.88671875" style="2"/>
    <col min="2817" max="2817" width="9.6640625" style="2" customWidth="1"/>
    <col min="2818" max="2818" width="40.88671875" style="2" customWidth="1"/>
    <col min="2819" max="2819" width="10.6640625" style="2" customWidth="1"/>
    <col min="2820" max="2820" width="9.77734375" style="2" customWidth="1"/>
    <col min="2821" max="2821" width="10.88671875" style="2" customWidth="1"/>
    <col min="2822" max="2822" width="10.21875" style="2" customWidth="1"/>
    <col min="2823" max="2836" width="0" style="2" hidden="1" customWidth="1"/>
    <col min="2837" max="2837" width="10.109375" style="2" customWidth="1"/>
    <col min="2838" max="2874" width="0" style="2" hidden="1" customWidth="1"/>
    <col min="2875" max="2875" width="10.109375" style="2" customWidth="1"/>
    <col min="2876" max="2879" width="0" style="2" hidden="1" customWidth="1"/>
    <col min="2880" max="2880" width="14" style="2" customWidth="1"/>
    <col min="2881" max="2881" width="0" style="2" hidden="1" customWidth="1"/>
    <col min="2882" max="2882" width="8.44140625" style="2" customWidth="1"/>
    <col min="2883" max="2883" width="0" style="2" hidden="1" customWidth="1"/>
    <col min="2884" max="2884" width="59" style="2" customWidth="1"/>
    <col min="2885" max="2892" width="0" style="2" hidden="1" customWidth="1"/>
    <col min="2893" max="2893" width="9.21875" style="2" customWidth="1"/>
    <col min="2894" max="2902" width="0" style="2" hidden="1" customWidth="1"/>
    <col min="2903" max="3072" width="8.88671875" style="2"/>
    <col min="3073" max="3073" width="9.6640625" style="2" customWidth="1"/>
    <col min="3074" max="3074" width="40.88671875" style="2" customWidth="1"/>
    <col min="3075" max="3075" width="10.6640625" style="2" customWidth="1"/>
    <col min="3076" max="3076" width="9.77734375" style="2" customWidth="1"/>
    <col min="3077" max="3077" width="10.88671875" style="2" customWidth="1"/>
    <col min="3078" max="3078" width="10.21875" style="2" customWidth="1"/>
    <col min="3079" max="3092" width="0" style="2" hidden="1" customWidth="1"/>
    <col min="3093" max="3093" width="10.109375" style="2" customWidth="1"/>
    <col min="3094" max="3130" width="0" style="2" hidden="1" customWidth="1"/>
    <col min="3131" max="3131" width="10.109375" style="2" customWidth="1"/>
    <col min="3132" max="3135" width="0" style="2" hidden="1" customWidth="1"/>
    <col min="3136" max="3136" width="14" style="2" customWidth="1"/>
    <col min="3137" max="3137" width="0" style="2" hidden="1" customWidth="1"/>
    <col min="3138" max="3138" width="8.44140625" style="2" customWidth="1"/>
    <col min="3139" max="3139" width="0" style="2" hidden="1" customWidth="1"/>
    <col min="3140" max="3140" width="59" style="2" customWidth="1"/>
    <col min="3141" max="3148" width="0" style="2" hidden="1" customWidth="1"/>
    <col min="3149" max="3149" width="9.21875" style="2" customWidth="1"/>
    <col min="3150" max="3158" width="0" style="2" hidden="1" customWidth="1"/>
    <col min="3159" max="3328" width="8.88671875" style="2"/>
    <col min="3329" max="3329" width="9.6640625" style="2" customWidth="1"/>
    <col min="3330" max="3330" width="40.88671875" style="2" customWidth="1"/>
    <col min="3331" max="3331" width="10.6640625" style="2" customWidth="1"/>
    <col min="3332" max="3332" width="9.77734375" style="2" customWidth="1"/>
    <col min="3333" max="3333" width="10.88671875" style="2" customWidth="1"/>
    <col min="3334" max="3334" width="10.21875" style="2" customWidth="1"/>
    <col min="3335" max="3348" width="0" style="2" hidden="1" customWidth="1"/>
    <col min="3349" max="3349" width="10.109375" style="2" customWidth="1"/>
    <col min="3350" max="3386" width="0" style="2" hidden="1" customWidth="1"/>
    <col min="3387" max="3387" width="10.109375" style="2" customWidth="1"/>
    <col min="3388" max="3391" width="0" style="2" hidden="1" customWidth="1"/>
    <col min="3392" max="3392" width="14" style="2" customWidth="1"/>
    <col min="3393" max="3393" width="0" style="2" hidden="1" customWidth="1"/>
    <col min="3394" max="3394" width="8.44140625" style="2" customWidth="1"/>
    <col min="3395" max="3395" width="0" style="2" hidden="1" customWidth="1"/>
    <col min="3396" max="3396" width="59" style="2" customWidth="1"/>
    <col min="3397" max="3404" width="0" style="2" hidden="1" customWidth="1"/>
    <col min="3405" max="3405" width="9.21875" style="2" customWidth="1"/>
    <col min="3406" max="3414" width="0" style="2" hidden="1" customWidth="1"/>
    <col min="3415" max="3584" width="8.88671875" style="2"/>
    <col min="3585" max="3585" width="9.6640625" style="2" customWidth="1"/>
    <col min="3586" max="3586" width="40.88671875" style="2" customWidth="1"/>
    <col min="3587" max="3587" width="10.6640625" style="2" customWidth="1"/>
    <col min="3588" max="3588" width="9.77734375" style="2" customWidth="1"/>
    <col min="3589" max="3589" width="10.88671875" style="2" customWidth="1"/>
    <col min="3590" max="3590" width="10.21875" style="2" customWidth="1"/>
    <col min="3591" max="3604" width="0" style="2" hidden="1" customWidth="1"/>
    <col min="3605" max="3605" width="10.109375" style="2" customWidth="1"/>
    <col min="3606" max="3642" width="0" style="2" hidden="1" customWidth="1"/>
    <col min="3643" max="3643" width="10.109375" style="2" customWidth="1"/>
    <col min="3644" max="3647" width="0" style="2" hidden="1" customWidth="1"/>
    <col min="3648" max="3648" width="14" style="2" customWidth="1"/>
    <col min="3649" max="3649" width="0" style="2" hidden="1" customWidth="1"/>
    <col min="3650" max="3650" width="8.44140625" style="2" customWidth="1"/>
    <col min="3651" max="3651" width="0" style="2" hidden="1" customWidth="1"/>
    <col min="3652" max="3652" width="59" style="2" customWidth="1"/>
    <col min="3653" max="3660" width="0" style="2" hidden="1" customWidth="1"/>
    <col min="3661" max="3661" width="9.21875" style="2" customWidth="1"/>
    <col min="3662" max="3670" width="0" style="2" hidden="1" customWidth="1"/>
    <col min="3671" max="3840" width="8.88671875" style="2"/>
    <col min="3841" max="3841" width="9.6640625" style="2" customWidth="1"/>
    <col min="3842" max="3842" width="40.88671875" style="2" customWidth="1"/>
    <col min="3843" max="3843" width="10.6640625" style="2" customWidth="1"/>
    <col min="3844" max="3844" width="9.77734375" style="2" customWidth="1"/>
    <col min="3845" max="3845" width="10.88671875" style="2" customWidth="1"/>
    <col min="3846" max="3846" width="10.21875" style="2" customWidth="1"/>
    <col min="3847" max="3860" width="0" style="2" hidden="1" customWidth="1"/>
    <col min="3861" max="3861" width="10.109375" style="2" customWidth="1"/>
    <col min="3862" max="3898" width="0" style="2" hidden="1" customWidth="1"/>
    <col min="3899" max="3899" width="10.109375" style="2" customWidth="1"/>
    <col min="3900" max="3903" width="0" style="2" hidden="1" customWidth="1"/>
    <col min="3904" max="3904" width="14" style="2" customWidth="1"/>
    <col min="3905" max="3905" width="0" style="2" hidden="1" customWidth="1"/>
    <col min="3906" max="3906" width="8.44140625" style="2" customWidth="1"/>
    <col min="3907" max="3907" width="0" style="2" hidden="1" customWidth="1"/>
    <col min="3908" max="3908" width="59" style="2" customWidth="1"/>
    <col min="3909" max="3916" width="0" style="2" hidden="1" customWidth="1"/>
    <col min="3917" max="3917" width="9.21875" style="2" customWidth="1"/>
    <col min="3918" max="3926" width="0" style="2" hidden="1" customWidth="1"/>
    <col min="3927" max="4096" width="8.88671875" style="2"/>
    <col min="4097" max="4097" width="9.6640625" style="2" customWidth="1"/>
    <col min="4098" max="4098" width="40.88671875" style="2" customWidth="1"/>
    <col min="4099" max="4099" width="10.6640625" style="2" customWidth="1"/>
    <col min="4100" max="4100" width="9.77734375" style="2" customWidth="1"/>
    <col min="4101" max="4101" width="10.88671875" style="2" customWidth="1"/>
    <col min="4102" max="4102" width="10.21875" style="2" customWidth="1"/>
    <col min="4103" max="4116" width="0" style="2" hidden="1" customWidth="1"/>
    <col min="4117" max="4117" width="10.109375" style="2" customWidth="1"/>
    <col min="4118" max="4154" width="0" style="2" hidden="1" customWidth="1"/>
    <col min="4155" max="4155" width="10.109375" style="2" customWidth="1"/>
    <col min="4156" max="4159" width="0" style="2" hidden="1" customWidth="1"/>
    <col min="4160" max="4160" width="14" style="2" customWidth="1"/>
    <col min="4161" max="4161" width="0" style="2" hidden="1" customWidth="1"/>
    <col min="4162" max="4162" width="8.44140625" style="2" customWidth="1"/>
    <col min="4163" max="4163" width="0" style="2" hidden="1" customWidth="1"/>
    <col min="4164" max="4164" width="59" style="2" customWidth="1"/>
    <col min="4165" max="4172" width="0" style="2" hidden="1" customWidth="1"/>
    <col min="4173" max="4173" width="9.21875" style="2" customWidth="1"/>
    <col min="4174" max="4182" width="0" style="2" hidden="1" customWidth="1"/>
    <col min="4183" max="4352" width="8.88671875" style="2"/>
    <col min="4353" max="4353" width="9.6640625" style="2" customWidth="1"/>
    <col min="4354" max="4354" width="40.88671875" style="2" customWidth="1"/>
    <col min="4355" max="4355" width="10.6640625" style="2" customWidth="1"/>
    <col min="4356" max="4356" width="9.77734375" style="2" customWidth="1"/>
    <col min="4357" max="4357" width="10.88671875" style="2" customWidth="1"/>
    <col min="4358" max="4358" width="10.21875" style="2" customWidth="1"/>
    <col min="4359" max="4372" width="0" style="2" hidden="1" customWidth="1"/>
    <col min="4373" max="4373" width="10.109375" style="2" customWidth="1"/>
    <col min="4374" max="4410" width="0" style="2" hidden="1" customWidth="1"/>
    <col min="4411" max="4411" width="10.109375" style="2" customWidth="1"/>
    <col min="4412" max="4415" width="0" style="2" hidden="1" customWidth="1"/>
    <col min="4416" max="4416" width="14" style="2" customWidth="1"/>
    <col min="4417" max="4417" width="0" style="2" hidden="1" customWidth="1"/>
    <col min="4418" max="4418" width="8.44140625" style="2" customWidth="1"/>
    <col min="4419" max="4419" width="0" style="2" hidden="1" customWidth="1"/>
    <col min="4420" max="4420" width="59" style="2" customWidth="1"/>
    <col min="4421" max="4428" width="0" style="2" hidden="1" customWidth="1"/>
    <col min="4429" max="4429" width="9.21875" style="2" customWidth="1"/>
    <col min="4430" max="4438" width="0" style="2" hidden="1" customWidth="1"/>
    <col min="4439" max="4608" width="8.88671875" style="2"/>
    <col min="4609" max="4609" width="9.6640625" style="2" customWidth="1"/>
    <col min="4610" max="4610" width="40.88671875" style="2" customWidth="1"/>
    <col min="4611" max="4611" width="10.6640625" style="2" customWidth="1"/>
    <col min="4612" max="4612" width="9.77734375" style="2" customWidth="1"/>
    <col min="4613" max="4613" width="10.88671875" style="2" customWidth="1"/>
    <col min="4614" max="4614" width="10.21875" style="2" customWidth="1"/>
    <col min="4615" max="4628" width="0" style="2" hidden="1" customWidth="1"/>
    <col min="4629" max="4629" width="10.109375" style="2" customWidth="1"/>
    <col min="4630" max="4666" width="0" style="2" hidden="1" customWidth="1"/>
    <col min="4667" max="4667" width="10.109375" style="2" customWidth="1"/>
    <col min="4668" max="4671" width="0" style="2" hidden="1" customWidth="1"/>
    <col min="4672" max="4672" width="14" style="2" customWidth="1"/>
    <col min="4673" max="4673" width="0" style="2" hidden="1" customWidth="1"/>
    <col min="4674" max="4674" width="8.44140625" style="2" customWidth="1"/>
    <col min="4675" max="4675" width="0" style="2" hidden="1" customWidth="1"/>
    <col min="4676" max="4676" width="59" style="2" customWidth="1"/>
    <col min="4677" max="4684" width="0" style="2" hidden="1" customWidth="1"/>
    <col min="4685" max="4685" width="9.21875" style="2" customWidth="1"/>
    <col min="4686" max="4694" width="0" style="2" hidden="1" customWidth="1"/>
    <col min="4695" max="4864" width="8.88671875" style="2"/>
    <col min="4865" max="4865" width="9.6640625" style="2" customWidth="1"/>
    <col min="4866" max="4866" width="40.88671875" style="2" customWidth="1"/>
    <col min="4867" max="4867" width="10.6640625" style="2" customWidth="1"/>
    <col min="4868" max="4868" width="9.77734375" style="2" customWidth="1"/>
    <col min="4869" max="4869" width="10.88671875" style="2" customWidth="1"/>
    <col min="4870" max="4870" width="10.21875" style="2" customWidth="1"/>
    <col min="4871" max="4884" width="0" style="2" hidden="1" customWidth="1"/>
    <col min="4885" max="4885" width="10.109375" style="2" customWidth="1"/>
    <col min="4886" max="4922" width="0" style="2" hidden="1" customWidth="1"/>
    <col min="4923" max="4923" width="10.109375" style="2" customWidth="1"/>
    <col min="4924" max="4927" width="0" style="2" hidden="1" customWidth="1"/>
    <col min="4928" max="4928" width="14" style="2" customWidth="1"/>
    <col min="4929" max="4929" width="0" style="2" hidden="1" customWidth="1"/>
    <col min="4930" max="4930" width="8.44140625" style="2" customWidth="1"/>
    <col min="4931" max="4931" width="0" style="2" hidden="1" customWidth="1"/>
    <col min="4932" max="4932" width="59" style="2" customWidth="1"/>
    <col min="4933" max="4940" width="0" style="2" hidden="1" customWidth="1"/>
    <col min="4941" max="4941" width="9.21875" style="2" customWidth="1"/>
    <col min="4942" max="4950" width="0" style="2" hidden="1" customWidth="1"/>
    <col min="4951" max="5120" width="8.88671875" style="2"/>
    <col min="5121" max="5121" width="9.6640625" style="2" customWidth="1"/>
    <col min="5122" max="5122" width="40.88671875" style="2" customWidth="1"/>
    <col min="5123" max="5123" width="10.6640625" style="2" customWidth="1"/>
    <col min="5124" max="5124" width="9.77734375" style="2" customWidth="1"/>
    <col min="5125" max="5125" width="10.88671875" style="2" customWidth="1"/>
    <col min="5126" max="5126" width="10.21875" style="2" customWidth="1"/>
    <col min="5127" max="5140" width="0" style="2" hidden="1" customWidth="1"/>
    <col min="5141" max="5141" width="10.109375" style="2" customWidth="1"/>
    <col min="5142" max="5178" width="0" style="2" hidden="1" customWidth="1"/>
    <col min="5179" max="5179" width="10.109375" style="2" customWidth="1"/>
    <col min="5180" max="5183" width="0" style="2" hidden="1" customWidth="1"/>
    <col min="5184" max="5184" width="14" style="2" customWidth="1"/>
    <col min="5185" max="5185" width="0" style="2" hidden="1" customWidth="1"/>
    <col min="5186" max="5186" width="8.44140625" style="2" customWidth="1"/>
    <col min="5187" max="5187" width="0" style="2" hidden="1" customWidth="1"/>
    <col min="5188" max="5188" width="59" style="2" customWidth="1"/>
    <col min="5189" max="5196" width="0" style="2" hidden="1" customWidth="1"/>
    <col min="5197" max="5197" width="9.21875" style="2" customWidth="1"/>
    <col min="5198" max="5206" width="0" style="2" hidden="1" customWidth="1"/>
    <col min="5207" max="5376" width="8.88671875" style="2"/>
    <col min="5377" max="5377" width="9.6640625" style="2" customWidth="1"/>
    <col min="5378" max="5378" width="40.88671875" style="2" customWidth="1"/>
    <col min="5379" max="5379" width="10.6640625" style="2" customWidth="1"/>
    <col min="5380" max="5380" width="9.77734375" style="2" customWidth="1"/>
    <col min="5381" max="5381" width="10.88671875" style="2" customWidth="1"/>
    <col min="5382" max="5382" width="10.21875" style="2" customWidth="1"/>
    <col min="5383" max="5396" width="0" style="2" hidden="1" customWidth="1"/>
    <col min="5397" max="5397" width="10.109375" style="2" customWidth="1"/>
    <col min="5398" max="5434" width="0" style="2" hidden="1" customWidth="1"/>
    <col min="5435" max="5435" width="10.109375" style="2" customWidth="1"/>
    <col min="5436" max="5439" width="0" style="2" hidden="1" customWidth="1"/>
    <col min="5440" max="5440" width="14" style="2" customWidth="1"/>
    <col min="5441" max="5441" width="0" style="2" hidden="1" customWidth="1"/>
    <col min="5442" max="5442" width="8.44140625" style="2" customWidth="1"/>
    <col min="5443" max="5443" width="0" style="2" hidden="1" customWidth="1"/>
    <col min="5444" max="5444" width="59" style="2" customWidth="1"/>
    <col min="5445" max="5452" width="0" style="2" hidden="1" customWidth="1"/>
    <col min="5453" max="5453" width="9.21875" style="2" customWidth="1"/>
    <col min="5454" max="5462" width="0" style="2" hidden="1" customWidth="1"/>
    <col min="5463" max="5632" width="8.88671875" style="2"/>
    <col min="5633" max="5633" width="9.6640625" style="2" customWidth="1"/>
    <col min="5634" max="5634" width="40.88671875" style="2" customWidth="1"/>
    <col min="5635" max="5635" width="10.6640625" style="2" customWidth="1"/>
    <col min="5636" max="5636" width="9.77734375" style="2" customWidth="1"/>
    <col min="5637" max="5637" width="10.88671875" style="2" customWidth="1"/>
    <col min="5638" max="5638" width="10.21875" style="2" customWidth="1"/>
    <col min="5639" max="5652" width="0" style="2" hidden="1" customWidth="1"/>
    <col min="5653" max="5653" width="10.109375" style="2" customWidth="1"/>
    <col min="5654" max="5690" width="0" style="2" hidden="1" customWidth="1"/>
    <col min="5691" max="5691" width="10.109375" style="2" customWidth="1"/>
    <col min="5692" max="5695" width="0" style="2" hidden="1" customWidth="1"/>
    <col min="5696" max="5696" width="14" style="2" customWidth="1"/>
    <col min="5697" max="5697" width="0" style="2" hidden="1" customWidth="1"/>
    <col min="5698" max="5698" width="8.44140625" style="2" customWidth="1"/>
    <col min="5699" max="5699" width="0" style="2" hidden="1" customWidth="1"/>
    <col min="5700" max="5700" width="59" style="2" customWidth="1"/>
    <col min="5701" max="5708" width="0" style="2" hidden="1" customWidth="1"/>
    <col min="5709" max="5709" width="9.21875" style="2" customWidth="1"/>
    <col min="5710" max="5718" width="0" style="2" hidden="1" customWidth="1"/>
    <col min="5719" max="5888" width="8.88671875" style="2"/>
    <col min="5889" max="5889" width="9.6640625" style="2" customWidth="1"/>
    <col min="5890" max="5890" width="40.88671875" style="2" customWidth="1"/>
    <col min="5891" max="5891" width="10.6640625" style="2" customWidth="1"/>
    <col min="5892" max="5892" width="9.77734375" style="2" customWidth="1"/>
    <col min="5893" max="5893" width="10.88671875" style="2" customWidth="1"/>
    <col min="5894" max="5894" width="10.21875" style="2" customWidth="1"/>
    <col min="5895" max="5908" width="0" style="2" hidden="1" customWidth="1"/>
    <col min="5909" max="5909" width="10.109375" style="2" customWidth="1"/>
    <col min="5910" max="5946" width="0" style="2" hidden="1" customWidth="1"/>
    <col min="5947" max="5947" width="10.109375" style="2" customWidth="1"/>
    <col min="5948" max="5951" width="0" style="2" hidden="1" customWidth="1"/>
    <col min="5952" max="5952" width="14" style="2" customWidth="1"/>
    <col min="5953" max="5953" width="0" style="2" hidden="1" customWidth="1"/>
    <col min="5954" max="5954" width="8.44140625" style="2" customWidth="1"/>
    <col min="5955" max="5955" width="0" style="2" hidden="1" customWidth="1"/>
    <col min="5956" max="5956" width="59" style="2" customWidth="1"/>
    <col min="5957" max="5964" width="0" style="2" hidden="1" customWidth="1"/>
    <col min="5965" max="5965" width="9.21875" style="2" customWidth="1"/>
    <col min="5966" max="5974" width="0" style="2" hidden="1" customWidth="1"/>
    <col min="5975" max="6144" width="8.88671875" style="2"/>
    <col min="6145" max="6145" width="9.6640625" style="2" customWidth="1"/>
    <col min="6146" max="6146" width="40.88671875" style="2" customWidth="1"/>
    <col min="6147" max="6147" width="10.6640625" style="2" customWidth="1"/>
    <col min="6148" max="6148" width="9.77734375" style="2" customWidth="1"/>
    <col min="6149" max="6149" width="10.88671875" style="2" customWidth="1"/>
    <col min="6150" max="6150" width="10.21875" style="2" customWidth="1"/>
    <col min="6151" max="6164" width="0" style="2" hidden="1" customWidth="1"/>
    <col min="6165" max="6165" width="10.109375" style="2" customWidth="1"/>
    <col min="6166" max="6202" width="0" style="2" hidden="1" customWidth="1"/>
    <col min="6203" max="6203" width="10.109375" style="2" customWidth="1"/>
    <col min="6204" max="6207" width="0" style="2" hidden="1" customWidth="1"/>
    <col min="6208" max="6208" width="14" style="2" customWidth="1"/>
    <col min="6209" max="6209" width="0" style="2" hidden="1" customWidth="1"/>
    <col min="6210" max="6210" width="8.44140625" style="2" customWidth="1"/>
    <col min="6211" max="6211" width="0" style="2" hidden="1" customWidth="1"/>
    <col min="6212" max="6212" width="59" style="2" customWidth="1"/>
    <col min="6213" max="6220" width="0" style="2" hidden="1" customWidth="1"/>
    <col min="6221" max="6221" width="9.21875" style="2" customWidth="1"/>
    <col min="6222" max="6230" width="0" style="2" hidden="1" customWidth="1"/>
    <col min="6231" max="6400" width="8.88671875" style="2"/>
    <col min="6401" max="6401" width="9.6640625" style="2" customWidth="1"/>
    <col min="6402" max="6402" width="40.88671875" style="2" customWidth="1"/>
    <col min="6403" max="6403" width="10.6640625" style="2" customWidth="1"/>
    <col min="6404" max="6404" width="9.77734375" style="2" customWidth="1"/>
    <col min="6405" max="6405" width="10.88671875" style="2" customWidth="1"/>
    <col min="6406" max="6406" width="10.21875" style="2" customWidth="1"/>
    <col min="6407" max="6420" width="0" style="2" hidden="1" customWidth="1"/>
    <col min="6421" max="6421" width="10.109375" style="2" customWidth="1"/>
    <col min="6422" max="6458" width="0" style="2" hidden="1" customWidth="1"/>
    <col min="6459" max="6459" width="10.109375" style="2" customWidth="1"/>
    <col min="6460" max="6463" width="0" style="2" hidden="1" customWidth="1"/>
    <col min="6464" max="6464" width="14" style="2" customWidth="1"/>
    <col min="6465" max="6465" width="0" style="2" hidden="1" customWidth="1"/>
    <col min="6466" max="6466" width="8.44140625" style="2" customWidth="1"/>
    <col min="6467" max="6467" width="0" style="2" hidden="1" customWidth="1"/>
    <col min="6468" max="6468" width="59" style="2" customWidth="1"/>
    <col min="6469" max="6476" width="0" style="2" hidden="1" customWidth="1"/>
    <col min="6477" max="6477" width="9.21875" style="2" customWidth="1"/>
    <col min="6478" max="6486" width="0" style="2" hidden="1" customWidth="1"/>
    <col min="6487" max="6656" width="8.88671875" style="2"/>
    <col min="6657" max="6657" width="9.6640625" style="2" customWidth="1"/>
    <col min="6658" max="6658" width="40.88671875" style="2" customWidth="1"/>
    <col min="6659" max="6659" width="10.6640625" style="2" customWidth="1"/>
    <col min="6660" max="6660" width="9.77734375" style="2" customWidth="1"/>
    <col min="6661" max="6661" width="10.88671875" style="2" customWidth="1"/>
    <col min="6662" max="6662" width="10.21875" style="2" customWidth="1"/>
    <col min="6663" max="6676" width="0" style="2" hidden="1" customWidth="1"/>
    <col min="6677" max="6677" width="10.109375" style="2" customWidth="1"/>
    <col min="6678" max="6714" width="0" style="2" hidden="1" customWidth="1"/>
    <col min="6715" max="6715" width="10.109375" style="2" customWidth="1"/>
    <col min="6716" max="6719" width="0" style="2" hidden="1" customWidth="1"/>
    <col min="6720" max="6720" width="14" style="2" customWidth="1"/>
    <col min="6721" max="6721" width="0" style="2" hidden="1" customWidth="1"/>
    <col min="6722" max="6722" width="8.44140625" style="2" customWidth="1"/>
    <col min="6723" max="6723" width="0" style="2" hidden="1" customWidth="1"/>
    <col min="6724" max="6724" width="59" style="2" customWidth="1"/>
    <col min="6725" max="6732" width="0" style="2" hidden="1" customWidth="1"/>
    <col min="6733" max="6733" width="9.21875" style="2" customWidth="1"/>
    <col min="6734" max="6742" width="0" style="2" hidden="1" customWidth="1"/>
    <col min="6743" max="6912" width="8.88671875" style="2"/>
    <col min="6913" max="6913" width="9.6640625" style="2" customWidth="1"/>
    <col min="6914" max="6914" width="40.88671875" style="2" customWidth="1"/>
    <col min="6915" max="6915" width="10.6640625" style="2" customWidth="1"/>
    <col min="6916" max="6916" width="9.77734375" style="2" customWidth="1"/>
    <col min="6917" max="6917" width="10.88671875" style="2" customWidth="1"/>
    <col min="6918" max="6918" width="10.21875" style="2" customWidth="1"/>
    <col min="6919" max="6932" width="0" style="2" hidden="1" customWidth="1"/>
    <col min="6933" max="6933" width="10.109375" style="2" customWidth="1"/>
    <col min="6934" max="6970" width="0" style="2" hidden="1" customWidth="1"/>
    <col min="6971" max="6971" width="10.109375" style="2" customWidth="1"/>
    <col min="6972" max="6975" width="0" style="2" hidden="1" customWidth="1"/>
    <col min="6976" max="6976" width="14" style="2" customWidth="1"/>
    <col min="6977" max="6977" width="0" style="2" hidden="1" customWidth="1"/>
    <col min="6978" max="6978" width="8.44140625" style="2" customWidth="1"/>
    <col min="6979" max="6979" width="0" style="2" hidden="1" customWidth="1"/>
    <col min="6980" max="6980" width="59" style="2" customWidth="1"/>
    <col min="6981" max="6988" width="0" style="2" hidden="1" customWidth="1"/>
    <col min="6989" max="6989" width="9.21875" style="2" customWidth="1"/>
    <col min="6990" max="6998" width="0" style="2" hidden="1" customWidth="1"/>
    <col min="6999" max="7168" width="8.88671875" style="2"/>
    <col min="7169" max="7169" width="9.6640625" style="2" customWidth="1"/>
    <col min="7170" max="7170" width="40.88671875" style="2" customWidth="1"/>
    <col min="7171" max="7171" width="10.6640625" style="2" customWidth="1"/>
    <col min="7172" max="7172" width="9.77734375" style="2" customWidth="1"/>
    <col min="7173" max="7173" width="10.88671875" style="2" customWidth="1"/>
    <col min="7174" max="7174" width="10.21875" style="2" customWidth="1"/>
    <col min="7175" max="7188" width="0" style="2" hidden="1" customWidth="1"/>
    <col min="7189" max="7189" width="10.109375" style="2" customWidth="1"/>
    <col min="7190" max="7226" width="0" style="2" hidden="1" customWidth="1"/>
    <col min="7227" max="7227" width="10.109375" style="2" customWidth="1"/>
    <col min="7228" max="7231" width="0" style="2" hidden="1" customWidth="1"/>
    <col min="7232" max="7232" width="14" style="2" customWidth="1"/>
    <col min="7233" max="7233" width="0" style="2" hidden="1" customWidth="1"/>
    <col min="7234" max="7234" width="8.44140625" style="2" customWidth="1"/>
    <col min="7235" max="7235" width="0" style="2" hidden="1" customWidth="1"/>
    <col min="7236" max="7236" width="59" style="2" customWidth="1"/>
    <col min="7237" max="7244" width="0" style="2" hidden="1" customWidth="1"/>
    <col min="7245" max="7245" width="9.21875" style="2" customWidth="1"/>
    <col min="7246" max="7254" width="0" style="2" hidden="1" customWidth="1"/>
    <col min="7255" max="7424" width="8.88671875" style="2"/>
    <col min="7425" max="7425" width="9.6640625" style="2" customWidth="1"/>
    <col min="7426" max="7426" width="40.88671875" style="2" customWidth="1"/>
    <col min="7427" max="7427" width="10.6640625" style="2" customWidth="1"/>
    <col min="7428" max="7428" width="9.77734375" style="2" customWidth="1"/>
    <col min="7429" max="7429" width="10.88671875" style="2" customWidth="1"/>
    <col min="7430" max="7430" width="10.21875" style="2" customWidth="1"/>
    <col min="7431" max="7444" width="0" style="2" hidden="1" customWidth="1"/>
    <col min="7445" max="7445" width="10.109375" style="2" customWidth="1"/>
    <col min="7446" max="7482" width="0" style="2" hidden="1" customWidth="1"/>
    <col min="7483" max="7483" width="10.109375" style="2" customWidth="1"/>
    <col min="7484" max="7487" width="0" style="2" hidden="1" customWidth="1"/>
    <col min="7488" max="7488" width="14" style="2" customWidth="1"/>
    <col min="7489" max="7489" width="0" style="2" hidden="1" customWidth="1"/>
    <col min="7490" max="7490" width="8.44140625" style="2" customWidth="1"/>
    <col min="7491" max="7491" width="0" style="2" hidden="1" customWidth="1"/>
    <col min="7492" max="7492" width="59" style="2" customWidth="1"/>
    <col min="7493" max="7500" width="0" style="2" hidden="1" customWidth="1"/>
    <col min="7501" max="7501" width="9.21875" style="2" customWidth="1"/>
    <col min="7502" max="7510" width="0" style="2" hidden="1" customWidth="1"/>
    <col min="7511" max="7680" width="8.88671875" style="2"/>
    <col min="7681" max="7681" width="9.6640625" style="2" customWidth="1"/>
    <col min="7682" max="7682" width="40.88671875" style="2" customWidth="1"/>
    <col min="7683" max="7683" width="10.6640625" style="2" customWidth="1"/>
    <col min="7684" max="7684" width="9.77734375" style="2" customWidth="1"/>
    <col min="7685" max="7685" width="10.88671875" style="2" customWidth="1"/>
    <col min="7686" max="7686" width="10.21875" style="2" customWidth="1"/>
    <col min="7687" max="7700" width="0" style="2" hidden="1" customWidth="1"/>
    <col min="7701" max="7701" width="10.109375" style="2" customWidth="1"/>
    <col min="7702" max="7738" width="0" style="2" hidden="1" customWidth="1"/>
    <col min="7739" max="7739" width="10.109375" style="2" customWidth="1"/>
    <col min="7740" max="7743" width="0" style="2" hidden="1" customWidth="1"/>
    <col min="7744" max="7744" width="14" style="2" customWidth="1"/>
    <col min="7745" max="7745" width="0" style="2" hidden="1" customWidth="1"/>
    <col min="7746" max="7746" width="8.44140625" style="2" customWidth="1"/>
    <col min="7747" max="7747" width="0" style="2" hidden="1" customWidth="1"/>
    <col min="7748" max="7748" width="59" style="2" customWidth="1"/>
    <col min="7749" max="7756" width="0" style="2" hidden="1" customWidth="1"/>
    <col min="7757" max="7757" width="9.21875" style="2" customWidth="1"/>
    <col min="7758" max="7766" width="0" style="2" hidden="1" customWidth="1"/>
    <col min="7767" max="7936" width="8.88671875" style="2"/>
    <col min="7937" max="7937" width="9.6640625" style="2" customWidth="1"/>
    <col min="7938" max="7938" width="40.88671875" style="2" customWidth="1"/>
    <col min="7939" max="7939" width="10.6640625" style="2" customWidth="1"/>
    <col min="7940" max="7940" width="9.77734375" style="2" customWidth="1"/>
    <col min="7941" max="7941" width="10.88671875" style="2" customWidth="1"/>
    <col min="7942" max="7942" width="10.21875" style="2" customWidth="1"/>
    <col min="7943" max="7956" width="0" style="2" hidden="1" customWidth="1"/>
    <col min="7957" max="7957" width="10.109375" style="2" customWidth="1"/>
    <col min="7958" max="7994" width="0" style="2" hidden="1" customWidth="1"/>
    <col min="7995" max="7995" width="10.109375" style="2" customWidth="1"/>
    <col min="7996" max="7999" width="0" style="2" hidden="1" customWidth="1"/>
    <col min="8000" max="8000" width="14" style="2" customWidth="1"/>
    <col min="8001" max="8001" width="0" style="2" hidden="1" customWidth="1"/>
    <col min="8002" max="8002" width="8.44140625" style="2" customWidth="1"/>
    <col min="8003" max="8003" width="0" style="2" hidden="1" customWidth="1"/>
    <col min="8004" max="8004" width="59" style="2" customWidth="1"/>
    <col min="8005" max="8012" width="0" style="2" hidden="1" customWidth="1"/>
    <col min="8013" max="8013" width="9.21875" style="2" customWidth="1"/>
    <col min="8014" max="8022" width="0" style="2" hidden="1" customWidth="1"/>
    <col min="8023" max="8192" width="8.88671875" style="2"/>
    <col min="8193" max="8193" width="9.6640625" style="2" customWidth="1"/>
    <col min="8194" max="8194" width="40.88671875" style="2" customWidth="1"/>
    <col min="8195" max="8195" width="10.6640625" style="2" customWidth="1"/>
    <col min="8196" max="8196" width="9.77734375" style="2" customWidth="1"/>
    <col min="8197" max="8197" width="10.88671875" style="2" customWidth="1"/>
    <col min="8198" max="8198" width="10.21875" style="2" customWidth="1"/>
    <col min="8199" max="8212" width="0" style="2" hidden="1" customWidth="1"/>
    <col min="8213" max="8213" width="10.109375" style="2" customWidth="1"/>
    <col min="8214" max="8250" width="0" style="2" hidden="1" customWidth="1"/>
    <col min="8251" max="8251" width="10.109375" style="2" customWidth="1"/>
    <col min="8252" max="8255" width="0" style="2" hidden="1" customWidth="1"/>
    <col min="8256" max="8256" width="14" style="2" customWidth="1"/>
    <col min="8257" max="8257" width="0" style="2" hidden="1" customWidth="1"/>
    <col min="8258" max="8258" width="8.44140625" style="2" customWidth="1"/>
    <col min="8259" max="8259" width="0" style="2" hidden="1" customWidth="1"/>
    <col min="8260" max="8260" width="59" style="2" customWidth="1"/>
    <col min="8261" max="8268" width="0" style="2" hidden="1" customWidth="1"/>
    <col min="8269" max="8269" width="9.21875" style="2" customWidth="1"/>
    <col min="8270" max="8278" width="0" style="2" hidden="1" customWidth="1"/>
    <col min="8279" max="8448" width="8.88671875" style="2"/>
    <col min="8449" max="8449" width="9.6640625" style="2" customWidth="1"/>
    <col min="8450" max="8450" width="40.88671875" style="2" customWidth="1"/>
    <col min="8451" max="8451" width="10.6640625" style="2" customWidth="1"/>
    <col min="8452" max="8452" width="9.77734375" style="2" customWidth="1"/>
    <col min="8453" max="8453" width="10.88671875" style="2" customWidth="1"/>
    <col min="8454" max="8454" width="10.21875" style="2" customWidth="1"/>
    <col min="8455" max="8468" width="0" style="2" hidden="1" customWidth="1"/>
    <col min="8469" max="8469" width="10.109375" style="2" customWidth="1"/>
    <col min="8470" max="8506" width="0" style="2" hidden="1" customWidth="1"/>
    <col min="8507" max="8507" width="10.109375" style="2" customWidth="1"/>
    <col min="8508" max="8511" width="0" style="2" hidden="1" customWidth="1"/>
    <col min="8512" max="8512" width="14" style="2" customWidth="1"/>
    <col min="8513" max="8513" width="0" style="2" hidden="1" customWidth="1"/>
    <col min="8514" max="8514" width="8.44140625" style="2" customWidth="1"/>
    <col min="8515" max="8515" width="0" style="2" hidden="1" customWidth="1"/>
    <col min="8516" max="8516" width="59" style="2" customWidth="1"/>
    <col min="8517" max="8524" width="0" style="2" hidden="1" customWidth="1"/>
    <col min="8525" max="8525" width="9.21875" style="2" customWidth="1"/>
    <col min="8526" max="8534" width="0" style="2" hidden="1" customWidth="1"/>
    <col min="8535" max="8704" width="8.88671875" style="2"/>
    <col min="8705" max="8705" width="9.6640625" style="2" customWidth="1"/>
    <col min="8706" max="8706" width="40.88671875" style="2" customWidth="1"/>
    <col min="8707" max="8707" width="10.6640625" style="2" customWidth="1"/>
    <col min="8708" max="8708" width="9.77734375" style="2" customWidth="1"/>
    <col min="8709" max="8709" width="10.88671875" style="2" customWidth="1"/>
    <col min="8710" max="8710" width="10.21875" style="2" customWidth="1"/>
    <col min="8711" max="8724" width="0" style="2" hidden="1" customWidth="1"/>
    <col min="8725" max="8725" width="10.109375" style="2" customWidth="1"/>
    <col min="8726" max="8762" width="0" style="2" hidden="1" customWidth="1"/>
    <col min="8763" max="8763" width="10.109375" style="2" customWidth="1"/>
    <col min="8764" max="8767" width="0" style="2" hidden="1" customWidth="1"/>
    <col min="8768" max="8768" width="14" style="2" customWidth="1"/>
    <col min="8769" max="8769" width="0" style="2" hidden="1" customWidth="1"/>
    <col min="8770" max="8770" width="8.44140625" style="2" customWidth="1"/>
    <col min="8771" max="8771" width="0" style="2" hidden="1" customWidth="1"/>
    <col min="8772" max="8772" width="59" style="2" customWidth="1"/>
    <col min="8773" max="8780" width="0" style="2" hidden="1" customWidth="1"/>
    <col min="8781" max="8781" width="9.21875" style="2" customWidth="1"/>
    <col min="8782" max="8790" width="0" style="2" hidden="1" customWidth="1"/>
    <col min="8791" max="8960" width="8.88671875" style="2"/>
    <col min="8961" max="8961" width="9.6640625" style="2" customWidth="1"/>
    <col min="8962" max="8962" width="40.88671875" style="2" customWidth="1"/>
    <col min="8963" max="8963" width="10.6640625" style="2" customWidth="1"/>
    <col min="8964" max="8964" width="9.77734375" style="2" customWidth="1"/>
    <col min="8965" max="8965" width="10.88671875" style="2" customWidth="1"/>
    <col min="8966" max="8966" width="10.21875" style="2" customWidth="1"/>
    <col min="8967" max="8980" width="0" style="2" hidden="1" customWidth="1"/>
    <col min="8981" max="8981" width="10.109375" style="2" customWidth="1"/>
    <col min="8982" max="9018" width="0" style="2" hidden="1" customWidth="1"/>
    <col min="9019" max="9019" width="10.109375" style="2" customWidth="1"/>
    <col min="9020" max="9023" width="0" style="2" hidden="1" customWidth="1"/>
    <col min="9024" max="9024" width="14" style="2" customWidth="1"/>
    <col min="9025" max="9025" width="0" style="2" hidden="1" customWidth="1"/>
    <col min="9026" max="9026" width="8.44140625" style="2" customWidth="1"/>
    <col min="9027" max="9027" width="0" style="2" hidden="1" customWidth="1"/>
    <col min="9028" max="9028" width="59" style="2" customWidth="1"/>
    <col min="9029" max="9036" width="0" style="2" hidden="1" customWidth="1"/>
    <col min="9037" max="9037" width="9.21875" style="2" customWidth="1"/>
    <col min="9038" max="9046" width="0" style="2" hidden="1" customWidth="1"/>
    <col min="9047" max="9216" width="8.88671875" style="2"/>
    <col min="9217" max="9217" width="9.6640625" style="2" customWidth="1"/>
    <col min="9218" max="9218" width="40.88671875" style="2" customWidth="1"/>
    <col min="9219" max="9219" width="10.6640625" style="2" customWidth="1"/>
    <col min="9220" max="9220" width="9.77734375" style="2" customWidth="1"/>
    <col min="9221" max="9221" width="10.88671875" style="2" customWidth="1"/>
    <col min="9222" max="9222" width="10.21875" style="2" customWidth="1"/>
    <col min="9223" max="9236" width="0" style="2" hidden="1" customWidth="1"/>
    <col min="9237" max="9237" width="10.109375" style="2" customWidth="1"/>
    <col min="9238" max="9274" width="0" style="2" hidden="1" customWidth="1"/>
    <col min="9275" max="9275" width="10.109375" style="2" customWidth="1"/>
    <col min="9276" max="9279" width="0" style="2" hidden="1" customWidth="1"/>
    <col min="9280" max="9280" width="14" style="2" customWidth="1"/>
    <col min="9281" max="9281" width="0" style="2" hidden="1" customWidth="1"/>
    <col min="9282" max="9282" width="8.44140625" style="2" customWidth="1"/>
    <col min="9283" max="9283" width="0" style="2" hidden="1" customWidth="1"/>
    <col min="9284" max="9284" width="59" style="2" customWidth="1"/>
    <col min="9285" max="9292" width="0" style="2" hidden="1" customWidth="1"/>
    <col min="9293" max="9293" width="9.21875" style="2" customWidth="1"/>
    <col min="9294" max="9302" width="0" style="2" hidden="1" customWidth="1"/>
    <col min="9303" max="9472" width="8.88671875" style="2"/>
    <col min="9473" max="9473" width="9.6640625" style="2" customWidth="1"/>
    <col min="9474" max="9474" width="40.88671875" style="2" customWidth="1"/>
    <col min="9475" max="9475" width="10.6640625" style="2" customWidth="1"/>
    <col min="9476" max="9476" width="9.77734375" style="2" customWidth="1"/>
    <col min="9477" max="9477" width="10.88671875" style="2" customWidth="1"/>
    <col min="9478" max="9478" width="10.21875" style="2" customWidth="1"/>
    <col min="9479" max="9492" width="0" style="2" hidden="1" customWidth="1"/>
    <col min="9493" max="9493" width="10.109375" style="2" customWidth="1"/>
    <col min="9494" max="9530" width="0" style="2" hidden="1" customWidth="1"/>
    <col min="9531" max="9531" width="10.109375" style="2" customWidth="1"/>
    <col min="9532" max="9535" width="0" style="2" hidden="1" customWidth="1"/>
    <col min="9536" max="9536" width="14" style="2" customWidth="1"/>
    <col min="9537" max="9537" width="0" style="2" hidden="1" customWidth="1"/>
    <col min="9538" max="9538" width="8.44140625" style="2" customWidth="1"/>
    <col min="9539" max="9539" width="0" style="2" hidden="1" customWidth="1"/>
    <col min="9540" max="9540" width="59" style="2" customWidth="1"/>
    <col min="9541" max="9548" width="0" style="2" hidden="1" customWidth="1"/>
    <col min="9549" max="9549" width="9.21875" style="2" customWidth="1"/>
    <col min="9550" max="9558" width="0" style="2" hidden="1" customWidth="1"/>
    <col min="9559" max="9728" width="8.88671875" style="2"/>
    <col min="9729" max="9729" width="9.6640625" style="2" customWidth="1"/>
    <col min="9730" max="9730" width="40.88671875" style="2" customWidth="1"/>
    <col min="9731" max="9731" width="10.6640625" style="2" customWidth="1"/>
    <col min="9732" max="9732" width="9.77734375" style="2" customWidth="1"/>
    <col min="9733" max="9733" width="10.88671875" style="2" customWidth="1"/>
    <col min="9734" max="9734" width="10.21875" style="2" customWidth="1"/>
    <col min="9735" max="9748" width="0" style="2" hidden="1" customWidth="1"/>
    <col min="9749" max="9749" width="10.109375" style="2" customWidth="1"/>
    <col min="9750" max="9786" width="0" style="2" hidden="1" customWidth="1"/>
    <col min="9787" max="9787" width="10.109375" style="2" customWidth="1"/>
    <col min="9788" max="9791" width="0" style="2" hidden="1" customWidth="1"/>
    <col min="9792" max="9792" width="14" style="2" customWidth="1"/>
    <col min="9793" max="9793" width="0" style="2" hidden="1" customWidth="1"/>
    <col min="9794" max="9794" width="8.44140625" style="2" customWidth="1"/>
    <col min="9795" max="9795" width="0" style="2" hidden="1" customWidth="1"/>
    <col min="9796" max="9796" width="59" style="2" customWidth="1"/>
    <col min="9797" max="9804" width="0" style="2" hidden="1" customWidth="1"/>
    <col min="9805" max="9805" width="9.21875" style="2" customWidth="1"/>
    <col min="9806" max="9814" width="0" style="2" hidden="1" customWidth="1"/>
    <col min="9815" max="9984" width="8.88671875" style="2"/>
    <col min="9985" max="9985" width="9.6640625" style="2" customWidth="1"/>
    <col min="9986" max="9986" width="40.88671875" style="2" customWidth="1"/>
    <col min="9987" max="9987" width="10.6640625" style="2" customWidth="1"/>
    <col min="9988" max="9988" width="9.77734375" style="2" customWidth="1"/>
    <col min="9989" max="9989" width="10.88671875" style="2" customWidth="1"/>
    <col min="9990" max="9990" width="10.21875" style="2" customWidth="1"/>
    <col min="9991" max="10004" width="0" style="2" hidden="1" customWidth="1"/>
    <col min="10005" max="10005" width="10.109375" style="2" customWidth="1"/>
    <col min="10006" max="10042" width="0" style="2" hidden="1" customWidth="1"/>
    <col min="10043" max="10043" width="10.109375" style="2" customWidth="1"/>
    <col min="10044" max="10047" width="0" style="2" hidden="1" customWidth="1"/>
    <col min="10048" max="10048" width="14" style="2" customWidth="1"/>
    <col min="10049" max="10049" width="0" style="2" hidden="1" customWidth="1"/>
    <col min="10050" max="10050" width="8.44140625" style="2" customWidth="1"/>
    <col min="10051" max="10051" width="0" style="2" hidden="1" customWidth="1"/>
    <col min="10052" max="10052" width="59" style="2" customWidth="1"/>
    <col min="10053" max="10060" width="0" style="2" hidden="1" customWidth="1"/>
    <col min="10061" max="10061" width="9.21875" style="2" customWidth="1"/>
    <col min="10062" max="10070" width="0" style="2" hidden="1" customWidth="1"/>
    <col min="10071" max="10240" width="8.88671875" style="2"/>
    <col min="10241" max="10241" width="9.6640625" style="2" customWidth="1"/>
    <col min="10242" max="10242" width="40.88671875" style="2" customWidth="1"/>
    <col min="10243" max="10243" width="10.6640625" style="2" customWidth="1"/>
    <col min="10244" max="10244" width="9.77734375" style="2" customWidth="1"/>
    <col min="10245" max="10245" width="10.88671875" style="2" customWidth="1"/>
    <col min="10246" max="10246" width="10.21875" style="2" customWidth="1"/>
    <col min="10247" max="10260" width="0" style="2" hidden="1" customWidth="1"/>
    <col min="10261" max="10261" width="10.109375" style="2" customWidth="1"/>
    <col min="10262" max="10298" width="0" style="2" hidden="1" customWidth="1"/>
    <col min="10299" max="10299" width="10.109375" style="2" customWidth="1"/>
    <col min="10300" max="10303" width="0" style="2" hidden="1" customWidth="1"/>
    <col min="10304" max="10304" width="14" style="2" customWidth="1"/>
    <col min="10305" max="10305" width="0" style="2" hidden="1" customWidth="1"/>
    <col min="10306" max="10306" width="8.44140625" style="2" customWidth="1"/>
    <col min="10307" max="10307" width="0" style="2" hidden="1" customWidth="1"/>
    <col min="10308" max="10308" width="59" style="2" customWidth="1"/>
    <col min="10309" max="10316" width="0" style="2" hidden="1" customWidth="1"/>
    <col min="10317" max="10317" width="9.21875" style="2" customWidth="1"/>
    <col min="10318" max="10326" width="0" style="2" hidden="1" customWidth="1"/>
    <col min="10327" max="10496" width="8.88671875" style="2"/>
    <col min="10497" max="10497" width="9.6640625" style="2" customWidth="1"/>
    <col min="10498" max="10498" width="40.88671875" style="2" customWidth="1"/>
    <col min="10499" max="10499" width="10.6640625" style="2" customWidth="1"/>
    <col min="10500" max="10500" width="9.77734375" style="2" customWidth="1"/>
    <col min="10501" max="10501" width="10.88671875" style="2" customWidth="1"/>
    <col min="10502" max="10502" width="10.21875" style="2" customWidth="1"/>
    <col min="10503" max="10516" width="0" style="2" hidden="1" customWidth="1"/>
    <col min="10517" max="10517" width="10.109375" style="2" customWidth="1"/>
    <col min="10518" max="10554" width="0" style="2" hidden="1" customWidth="1"/>
    <col min="10555" max="10555" width="10.109375" style="2" customWidth="1"/>
    <col min="10556" max="10559" width="0" style="2" hidden="1" customWidth="1"/>
    <col min="10560" max="10560" width="14" style="2" customWidth="1"/>
    <col min="10561" max="10561" width="0" style="2" hidden="1" customWidth="1"/>
    <col min="10562" max="10562" width="8.44140625" style="2" customWidth="1"/>
    <col min="10563" max="10563" width="0" style="2" hidden="1" customWidth="1"/>
    <col min="10564" max="10564" width="59" style="2" customWidth="1"/>
    <col min="10565" max="10572" width="0" style="2" hidden="1" customWidth="1"/>
    <col min="10573" max="10573" width="9.21875" style="2" customWidth="1"/>
    <col min="10574" max="10582" width="0" style="2" hidden="1" customWidth="1"/>
    <col min="10583" max="10752" width="8.88671875" style="2"/>
    <col min="10753" max="10753" width="9.6640625" style="2" customWidth="1"/>
    <col min="10754" max="10754" width="40.88671875" style="2" customWidth="1"/>
    <col min="10755" max="10755" width="10.6640625" style="2" customWidth="1"/>
    <col min="10756" max="10756" width="9.77734375" style="2" customWidth="1"/>
    <col min="10757" max="10757" width="10.88671875" style="2" customWidth="1"/>
    <col min="10758" max="10758" width="10.21875" style="2" customWidth="1"/>
    <col min="10759" max="10772" width="0" style="2" hidden="1" customWidth="1"/>
    <col min="10773" max="10773" width="10.109375" style="2" customWidth="1"/>
    <col min="10774" max="10810" width="0" style="2" hidden="1" customWidth="1"/>
    <col min="10811" max="10811" width="10.109375" style="2" customWidth="1"/>
    <col min="10812" max="10815" width="0" style="2" hidden="1" customWidth="1"/>
    <col min="10816" max="10816" width="14" style="2" customWidth="1"/>
    <col min="10817" max="10817" width="0" style="2" hidden="1" customWidth="1"/>
    <col min="10818" max="10818" width="8.44140625" style="2" customWidth="1"/>
    <col min="10819" max="10819" width="0" style="2" hidden="1" customWidth="1"/>
    <col min="10820" max="10820" width="59" style="2" customWidth="1"/>
    <col min="10821" max="10828" width="0" style="2" hidden="1" customWidth="1"/>
    <col min="10829" max="10829" width="9.21875" style="2" customWidth="1"/>
    <col min="10830" max="10838" width="0" style="2" hidden="1" customWidth="1"/>
    <col min="10839" max="11008" width="8.88671875" style="2"/>
    <col min="11009" max="11009" width="9.6640625" style="2" customWidth="1"/>
    <col min="11010" max="11010" width="40.88671875" style="2" customWidth="1"/>
    <col min="11011" max="11011" width="10.6640625" style="2" customWidth="1"/>
    <col min="11012" max="11012" width="9.77734375" style="2" customWidth="1"/>
    <col min="11013" max="11013" width="10.88671875" style="2" customWidth="1"/>
    <col min="11014" max="11014" width="10.21875" style="2" customWidth="1"/>
    <col min="11015" max="11028" width="0" style="2" hidden="1" customWidth="1"/>
    <col min="11029" max="11029" width="10.109375" style="2" customWidth="1"/>
    <col min="11030" max="11066" width="0" style="2" hidden="1" customWidth="1"/>
    <col min="11067" max="11067" width="10.109375" style="2" customWidth="1"/>
    <col min="11068" max="11071" width="0" style="2" hidden="1" customWidth="1"/>
    <col min="11072" max="11072" width="14" style="2" customWidth="1"/>
    <col min="11073" max="11073" width="0" style="2" hidden="1" customWidth="1"/>
    <col min="11074" max="11074" width="8.44140625" style="2" customWidth="1"/>
    <col min="11075" max="11075" width="0" style="2" hidden="1" customWidth="1"/>
    <col min="11076" max="11076" width="59" style="2" customWidth="1"/>
    <col min="11077" max="11084" width="0" style="2" hidden="1" customWidth="1"/>
    <col min="11085" max="11085" width="9.21875" style="2" customWidth="1"/>
    <col min="11086" max="11094" width="0" style="2" hidden="1" customWidth="1"/>
    <col min="11095" max="11264" width="8.88671875" style="2"/>
    <col min="11265" max="11265" width="9.6640625" style="2" customWidth="1"/>
    <col min="11266" max="11266" width="40.88671875" style="2" customWidth="1"/>
    <col min="11267" max="11267" width="10.6640625" style="2" customWidth="1"/>
    <col min="11268" max="11268" width="9.77734375" style="2" customWidth="1"/>
    <col min="11269" max="11269" width="10.88671875" style="2" customWidth="1"/>
    <col min="11270" max="11270" width="10.21875" style="2" customWidth="1"/>
    <col min="11271" max="11284" width="0" style="2" hidden="1" customWidth="1"/>
    <col min="11285" max="11285" width="10.109375" style="2" customWidth="1"/>
    <col min="11286" max="11322" width="0" style="2" hidden="1" customWidth="1"/>
    <col min="11323" max="11323" width="10.109375" style="2" customWidth="1"/>
    <col min="11324" max="11327" width="0" style="2" hidden="1" customWidth="1"/>
    <col min="11328" max="11328" width="14" style="2" customWidth="1"/>
    <col min="11329" max="11329" width="0" style="2" hidden="1" customWidth="1"/>
    <col min="11330" max="11330" width="8.44140625" style="2" customWidth="1"/>
    <col min="11331" max="11331" width="0" style="2" hidden="1" customWidth="1"/>
    <col min="11332" max="11332" width="59" style="2" customWidth="1"/>
    <col min="11333" max="11340" width="0" style="2" hidden="1" customWidth="1"/>
    <col min="11341" max="11341" width="9.21875" style="2" customWidth="1"/>
    <col min="11342" max="11350" width="0" style="2" hidden="1" customWidth="1"/>
    <col min="11351" max="11520" width="8.88671875" style="2"/>
    <col min="11521" max="11521" width="9.6640625" style="2" customWidth="1"/>
    <col min="11522" max="11522" width="40.88671875" style="2" customWidth="1"/>
    <col min="11523" max="11523" width="10.6640625" style="2" customWidth="1"/>
    <col min="11524" max="11524" width="9.77734375" style="2" customWidth="1"/>
    <col min="11525" max="11525" width="10.88671875" style="2" customWidth="1"/>
    <col min="11526" max="11526" width="10.21875" style="2" customWidth="1"/>
    <col min="11527" max="11540" width="0" style="2" hidden="1" customWidth="1"/>
    <col min="11541" max="11541" width="10.109375" style="2" customWidth="1"/>
    <col min="11542" max="11578" width="0" style="2" hidden="1" customWidth="1"/>
    <col min="11579" max="11579" width="10.109375" style="2" customWidth="1"/>
    <col min="11580" max="11583" width="0" style="2" hidden="1" customWidth="1"/>
    <col min="11584" max="11584" width="14" style="2" customWidth="1"/>
    <col min="11585" max="11585" width="0" style="2" hidden="1" customWidth="1"/>
    <col min="11586" max="11586" width="8.44140625" style="2" customWidth="1"/>
    <col min="11587" max="11587" width="0" style="2" hidden="1" customWidth="1"/>
    <col min="11588" max="11588" width="59" style="2" customWidth="1"/>
    <col min="11589" max="11596" width="0" style="2" hidden="1" customWidth="1"/>
    <col min="11597" max="11597" width="9.21875" style="2" customWidth="1"/>
    <col min="11598" max="11606" width="0" style="2" hidden="1" customWidth="1"/>
    <col min="11607" max="11776" width="8.88671875" style="2"/>
    <col min="11777" max="11777" width="9.6640625" style="2" customWidth="1"/>
    <col min="11778" max="11778" width="40.88671875" style="2" customWidth="1"/>
    <col min="11779" max="11779" width="10.6640625" style="2" customWidth="1"/>
    <col min="11780" max="11780" width="9.77734375" style="2" customWidth="1"/>
    <col min="11781" max="11781" width="10.88671875" style="2" customWidth="1"/>
    <col min="11782" max="11782" width="10.21875" style="2" customWidth="1"/>
    <col min="11783" max="11796" width="0" style="2" hidden="1" customWidth="1"/>
    <col min="11797" max="11797" width="10.109375" style="2" customWidth="1"/>
    <col min="11798" max="11834" width="0" style="2" hidden="1" customWidth="1"/>
    <col min="11835" max="11835" width="10.109375" style="2" customWidth="1"/>
    <col min="11836" max="11839" width="0" style="2" hidden="1" customWidth="1"/>
    <col min="11840" max="11840" width="14" style="2" customWidth="1"/>
    <col min="11841" max="11841" width="0" style="2" hidden="1" customWidth="1"/>
    <col min="11842" max="11842" width="8.44140625" style="2" customWidth="1"/>
    <col min="11843" max="11843" width="0" style="2" hidden="1" customWidth="1"/>
    <col min="11844" max="11844" width="59" style="2" customWidth="1"/>
    <col min="11845" max="11852" width="0" style="2" hidden="1" customWidth="1"/>
    <col min="11853" max="11853" width="9.21875" style="2" customWidth="1"/>
    <col min="11854" max="11862" width="0" style="2" hidden="1" customWidth="1"/>
    <col min="11863" max="12032" width="8.88671875" style="2"/>
    <col min="12033" max="12033" width="9.6640625" style="2" customWidth="1"/>
    <col min="12034" max="12034" width="40.88671875" style="2" customWidth="1"/>
    <col min="12035" max="12035" width="10.6640625" style="2" customWidth="1"/>
    <col min="12036" max="12036" width="9.77734375" style="2" customWidth="1"/>
    <col min="12037" max="12037" width="10.88671875" style="2" customWidth="1"/>
    <col min="12038" max="12038" width="10.21875" style="2" customWidth="1"/>
    <col min="12039" max="12052" width="0" style="2" hidden="1" customWidth="1"/>
    <col min="12053" max="12053" width="10.109375" style="2" customWidth="1"/>
    <col min="12054" max="12090" width="0" style="2" hidden="1" customWidth="1"/>
    <col min="12091" max="12091" width="10.109375" style="2" customWidth="1"/>
    <col min="12092" max="12095" width="0" style="2" hidden="1" customWidth="1"/>
    <col min="12096" max="12096" width="14" style="2" customWidth="1"/>
    <col min="12097" max="12097" width="0" style="2" hidden="1" customWidth="1"/>
    <col min="12098" max="12098" width="8.44140625" style="2" customWidth="1"/>
    <col min="12099" max="12099" width="0" style="2" hidden="1" customWidth="1"/>
    <col min="12100" max="12100" width="59" style="2" customWidth="1"/>
    <col min="12101" max="12108" width="0" style="2" hidden="1" customWidth="1"/>
    <col min="12109" max="12109" width="9.21875" style="2" customWidth="1"/>
    <col min="12110" max="12118" width="0" style="2" hidden="1" customWidth="1"/>
    <col min="12119" max="12288" width="8.88671875" style="2"/>
    <col min="12289" max="12289" width="9.6640625" style="2" customWidth="1"/>
    <col min="12290" max="12290" width="40.88671875" style="2" customWidth="1"/>
    <col min="12291" max="12291" width="10.6640625" style="2" customWidth="1"/>
    <col min="12292" max="12292" width="9.77734375" style="2" customWidth="1"/>
    <col min="12293" max="12293" width="10.88671875" style="2" customWidth="1"/>
    <col min="12294" max="12294" width="10.21875" style="2" customWidth="1"/>
    <col min="12295" max="12308" width="0" style="2" hidden="1" customWidth="1"/>
    <col min="12309" max="12309" width="10.109375" style="2" customWidth="1"/>
    <col min="12310" max="12346" width="0" style="2" hidden="1" customWidth="1"/>
    <col min="12347" max="12347" width="10.109375" style="2" customWidth="1"/>
    <col min="12348" max="12351" width="0" style="2" hidden="1" customWidth="1"/>
    <col min="12352" max="12352" width="14" style="2" customWidth="1"/>
    <col min="12353" max="12353" width="0" style="2" hidden="1" customWidth="1"/>
    <col min="12354" max="12354" width="8.44140625" style="2" customWidth="1"/>
    <col min="12355" max="12355" width="0" style="2" hidden="1" customWidth="1"/>
    <col min="12356" max="12356" width="59" style="2" customWidth="1"/>
    <col min="12357" max="12364" width="0" style="2" hidden="1" customWidth="1"/>
    <col min="12365" max="12365" width="9.21875" style="2" customWidth="1"/>
    <col min="12366" max="12374" width="0" style="2" hidden="1" customWidth="1"/>
    <col min="12375" max="12544" width="8.88671875" style="2"/>
    <col min="12545" max="12545" width="9.6640625" style="2" customWidth="1"/>
    <col min="12546" max="12546" width="40.88671875" style="2" customWidth="1"/>
    <col min="12547" max="12547" width="10.6640625" style="2" customWidth="1"/>
    <col min="12548" max="12548" width="9.77734375" style="2" customWidth="1"/>
    <col min="12549" max="12549" width="10.88671875" style="2" customWidth="1"/>
    <col min="12550" max="12550" width="10.21875" style="2" customWidth="1"/>
    <col min="12551" max="12564" width="0" style="2" hidden="1" customWidth="1"/>
    <col min="12565" max="12565" width="10.109375" style="2" customWidth="1"/>
    <col min="12566" max="12602" width="0" style="2" hidden="1" customWidth="1"/>
    <col min="12603" max="12603" width="10.109375" style="2" customWidth="1"/>
    <col min="12604" max="12607" width="0" style="2" hidden="1" customWidth="1"/>
    <col min="12608" max="12608" width="14" style="2" customWidth="1"/>
    <col min="12609" max="12609" width="0" style="2" hidden="1" customWidth="1"/>
    <col min="12610" max="12610" width="8.44140625" style="2" customWidth="1"/>
    <col min="12611" max="12611" width="0" style="2" hidden="1" customWidth="1"/>
    <col min="12612" max="12612" width="59" style="2" customWidth="1"/>
    <col min="12613" max="12620" width="0" style="2" hidden="1" customWidth="1"/>
    <col min="12621" max="12621" width="9.21875" style="2" customWidth="1"/>
    <col min="12622" max="12630" width="0" style="2" hidden="1" customWidth="1"/>
    <col min="12631" max="12800" width="8.88671875" style="2"/>
    <col min="12801" max="12801" width="9.6640625" style="2" customWidth="1"/>
    <col min="12802" max="12802" width="40.88671875" style="2" customWidth="1"/>
    <col min="12803" max="12803" width="10.6640625" style="2" customWidth="1"/>
    <col min="12804" max="12804" width="9.77734375" style="2" customWidth="1"/>
    <col min="12805" max="12805" width="10.88671875" style="2" customWidth="1"/>
    <col min="12806" max="12806" width="10.21875" style="2" customWidth="1"/>
    <col min="12807" max="12820" width="0" style="2" hidden="1" customWidth="1"/>
    <col min="12821" max="12821" width="10.109375" style="2" customWidth="1"/>
    <col min="12822" max="12858" width="0" style="2" hidden="1" customWidth="1"/>
    <col min="12859" max="12859" width="10.109375" style="2" customWidth="1"/>
    <col min="12860" max="12863" width="0" style="2" hidden="1" customWidth="1"/>
    <col min="12864" max="12864" width="14" style="2" customWidth="1"/>
    <col min="12865" max="12865" width="0" style="2" hidden="1" customWidth="1"/>
    <col min="12866" max="12866" width="8.44140625" style="2" customWidth="1"/>
    <col min="12867" max="12867" width="0" style="2" hidden="1" customWidth="1"/>
    <col min="12868" max="12868" width="59" style="2" customWidth="1"/>
    <col min="12869" max="12876" width="0" style="2" hidden="1" customWidth="1"/>
    <col min="12877" max="12877" width="9.21875" style="2" customWidth="1"/>
    <col min="12878" max="12886" width="0" style="2" hidden="1" customWidth="1"/>
    <col min="12887" max="13056" width="8.88671875" style="2"/>
    <col min="13057" max="13057" width="9.6640625" style="2" customWidth="1"/>
    <col min="13058" max="13058" width="40.88671875" style="2" customWidth="1"/>
    <col min="13059" max="13059" width="10.6640625" style="2" customWidth="1"/>
    <col min="13060" max="13060" width="9.77734375" style="2" customWidth="1"/>
    <col min="13061" max="13061" width="10.88671875" style="2" customWidth="1"/>
    <col min="13062" max="13062" width="10.21875" style="2" customWidth="1"/>
    <col min="13063" max="13076" width="0" style="2" hidden="1" customWidth="1"/>
    <col min="13077" max="13077" width="10.109375" style="2" customWidth="1"/>
    <col min="13078" max="13114" width="0" style="2" hidden="1" customWidth="1"/>
    <col min="13115" max="13115" width="10.109375" style="2" customWidth="1"/>
    <col min="13116" max="13119" width="0" style="2" hidden="1" customWidth="1"/>
    <col min="13120" max="13120" width="14" style="2" customWidth="1"/>
    <col min="13121" max="13121" width="0" style="2" hidden="1" customWidth="1"/>
    <col min="13122" max="13122" width="8.44140625" style="2" customWidth="1"/>
    <col min="13123" max="13123" width="0" style="2" hidden="1" customWidth="1"/>
    <col min="13124" max="13124" width="59" style="2" customWidth="1"/>
    <col min="13125" max="13132" width="0" style="2" hidden="1" customWidth="1"/>
    <col min="13133" max="13133" width="9.21875" style="2" customWidth="1"/>
    <col min="13134" max="13142" width="0" style="2" hidden="1" customWidth="1"/>
    <col min="13143" max="13312" width="8.88671875" style="2"/>
    <col min="13313" max="13313" width="9.6640625" style="2" customWidth="1"/>
    <col min="13314" max="13314" width="40.88671875" style="2" customWidth="1"/>
    <col min="13315" max="13315" width="10.6640625" style="2" customWidth="1"/>
    <col min="13316" max="13316" width="9.77734375" style="2" customWidth="1"/>
    <col min="13317" max="13317" width="10.88671875" style="2" customWidth="1"/>
    <col min="13318" max="13318" width="10.21875" style="2" customWidth="1"/>
    <col min="13319" max="13332" width="0" style="2" hidden="1" customWidth="1"/>
    <col min="13333" max="13333" width="10.109375" style="2" customWidth="1"/>
    <col min="13334" max="13370" width="0" style="2" hidden="1" customWidth="1"/>
    <col min="13371" max="13371" width="10.109375" style="2" customWidth="1"/>
    <col min="13372" max="13375" width="0" style="2" hidden="1" customWidth="1"/>
    <col min="13376" max="13376" width="14" style="2" customWidth="1"/>
    <col min="13377" max="13377" width="0" style="2" hidden="1" customWidth="1"/>
    <col min="13378" max="13378" width="8.44140625" style="2" customWidth="1"/>
    <col min="13379" max="13379" width="0" style="2" hidden="1" customWidth="1"/>
    <col min="13380" max="13380" width="59" style="2" customWidth="1"/>
    <col min="13381" max="13388" width="0" style="2" hidden="1" customWidth="1"/>
    <col min="13389" max="13389" width="9.21875" style="2" customWidth="1"/>
    <col min="13390" max="13398" width="0" style="2" hidden="1" customWidth="1"/>
    <col min="13399" max="13568" width="8.88671875" style="2"/>
    <col min="13569" max="13569" width="9.6640625" style="2" customWidth="1"/>
    <col min="13570" max="13570" width="40.88671875" style="2" customWidth="1"/>
    <col min="13571" max="13571" width="10.6640625" style="2" customWidth="1"/>
    <col min="13572" max="13572" width="9.77734375" style="2" customWidth="1"/>
    <col min="13573" max="13573" width="10.88671875" style="2" customWidth="1"/>
    <col min="13574" max="13574" width="10.21875" style="2" customWidth="1"/>
    <col min="13575" max="13588" width="0" style="2" hidden="1" customWidth="1"/>
    <col min="13589" max="13589" width="10.109375" style="2" customWidth="1"/>
    <col min="13590" max="13626" width="0" style="2" hidden="1" customWidth="1"/>
    <col min="13627" max="13627" width="10.109375" style="2" customWidth="1"/>
    <col min="13628" max="13631" width="0" style="2" hidden="1" customWidth="1"/>
    <col min="13632" max="13632" width="14" style="2" customWidth="1"/>
    <col min="13633" max="13633" width="0" style="2" hidden="1" customWidth="1"/>
    <col min="13634" max="13634" width="8.44140625" style="2" customWidth="1"/>
    <col min="13635" max="13635" width="0" style="2" hidden="1" customWidth="1"/>
    <col min="13636" max="13636" width="59" style="2" customWidth="1"/>
    <col min="13637" max="13644" width="0" style="2" hidden="1" customWidth="1"/>
    <col min="13645" max="13645" width="9.21875" style="2" customWidth="1"/>
    <col min="13646" max="13654" width="0" style="2" hidden="1" customWidth="1"/>
    <col min="13655" max="13824" width="8.88671875" style="2"/>
    <col min="13825" max="13825" width="9.6640625" style="2" customWidth="1"/>
    <col min="13826" max="13826" width="40.88671875" style="2" customWidth="1"/>
    <col min="13827" max="13827" width="10.6640625" style="2" customWidth="1"/>
    <col min="13828" max="13828" width="9.77734375" style="2" customWidth="1"/>
    <col min="13829" max="13829" width="10.88671875" style="2" customWidth="1"/>
    <col min="13830" max="13830" width="10.21875" style="2" customWidth="1"/>
    <col min="13831" max="13844" width="0" style="2" hidden="1" customWidth="1"/>
    <col min="13845" max="13845" width="10.109375" style="2" customWidth="1"/>
    <col min="13846" max="13882" width="0" style="2" hidden="1" customWidth="1"/>
    <col min="13883" max="13883" width="10.109375" style="2" customWidth="1"/>
    <col min="13884" max="13887" width="0" style="2" hidden="1" customWidth="1"/>
    <col min="13888" max="13888" width="14" style="2" customWidth="1"/>
    <col min="13889" max="13889" width="0" style="2" hidden="1" customWidth="1"/>
    <col min="13890" max="13890" width="8.44140625" style="2" customWidth="1"/>
    <col min="13891" max="13891" width="0" style="2" hidden="1" customWidth="1"/>
    <col min="13892" max="13892" width="59" style="2" customWidth="1"/>
    <col min="13893" max="13900" width="0" style="2" hidden="1" customWidth="1"/>
    <col min="13901" max="13901" width="9.21875" style="2" customWidth="1"/>
    <col min="13902" max="13910" width="0" style="2" hidden="1" customWidth="1"/>
    <col min="13911" max="14080" width="8.88671875" style="2"/>
    <col min="14081" max="14081" width="9.6640625" style="2" customWidth="1"/>
    <col min="14082" max="14082" width="40.88671875" style="2" customWidth="1"/>
    <col min="14083" max="14083" width="10.6640625" style="2" customWidth="1"/>
    <col min="14084" max="14084" width="9.77734375" style="2" customWidth="1"/>
    <col min="14085" max="14085" width="10.88671875" style="2" customWidth="1"/>
    <col min="14086" max="14086" width="10.21875" style="2" customWidth="1"/>
    <col min="14087" max="14100" width="0" style="2" hidden="1" customWidth="1"/>
    <col min="14101" max="14101" width="10.109375" style="2" customWidth="1"/>
    <col min="14102" max="14138" width="0" style="2" hidden="1" customWidth="1"/>
    <col min="14139" max="14139" width="10.109375" style="2" customWidth="1"/>
    <col min="14140" max="14143" width="0" style="2" hidden="1" customWidth="1"/>
    <col min="14144" max="14144" width="14" style="2" customWidth="1"/>
    <col min="14145" max="14145" width="0" style="2" hidden="1" customWidth="1"/>
    <col min="14146" max="14146" width="8.44140625" style="2" customWidth="1"/>
    <col min="14147" max="14147" width="0" style="2" hidden="1" customWidth="1"/>
    <col min="14148" max="14148" width="59" style="2" customWidth="1"/>
    <col min="14149" max="14156" width="0" style="2" hidden="1" customWidth="1"/>
    <col min="14157" max="14157" width="9.21875" style="2" customWidth="1"/>
    <col min="14158" max="14166" width="0" style="2" hidden="1" customWidth="1"/>
    <col min="14167" max="14336" width="8.88671875" style="2"/>
    <col min="14337" max="14337" width="9.6640625" style="2" customWidth="1"/>
    <col min="14338" max="14338" width="40.88671875" style="2" customWidth="1"/>
    <col min="14339" max="14339" width="10.6640625" style="2" customWidth="1"/>
    <col min="14340" max="14340" width="9.77734375" style="2" customWidth="1"/>
    <col min="14341" max="14341" width="10.88671875" style="2" customWidth="1"/>
    <col min="14342" max="14342" width="10.21875" style="2" customWidth="1"/>
    <col min="14343" max="14356" width="0" style="2" hidden="1" customWidth="1"/>
    <col min="14357" max="14357" width="10.109375" style="2" customWidth="1"/>
    <col min="14358" max="14394" width="0" style="2" hidden="1" customWidth="1"/>
    <col min="14395" max="14395" width="10.109375" style="2" customWidth="1"/>
    <col min="14396" max="14399" width="0" style="2" hidden="1" customWidth="1"/>
    <col min="14400" max="14400" width="14" style="2" customWidth="1"/>
    <col min="14401" max="14401" width="0" style="2" hidden="1" customWidth="1"/>
    <col min="14402" max="14402" width="8.44140625" style="2" customWidth="1"/>
    <col min="14403" max="14403" width="0" style="2" hidden="1" customWidth="1"/>
    <col min="14404" max="14404" width="59" style="2" customWidth="1"/>
    <col min="14405" max="14412" width="0" style="2" hidden="1" customWidth="1"/>
    <col min="14413" max="14413" width="9.21875" style="2" customWidth="1"/>
    <col min="14414" max="14422" width="0" style="2" hidden="1" customWidth="1"/>
    <col min="14423" max="14592" width="8.88671875" style="2"/>
    <col min="14593" max="14593" width="9.6640625" style="2" customWidth="1"/>
    <col min="14594" max="14594" width="40.88671875" style="2" customWidth="1"/>
    <col min="14595" max="14595" width="10.6640625" style="2" customWidth="1"/>
    <col min="14596" max="14596" width="9.77734375" style="2" customWidth="1"/>
    <col min="14597" max="14597" width="10.88671875" style="2" customWidth="1"/>
    <col min="14598" max="14598" width="10.21875" style="2" customWidth="1"/>
    <col min="14599" max="14612" width="0" style="2" hidden="1" customWidth="1"/>
    <col min="14613" max="14613" width="10.109375" style="2" customWidth="1"/>
    <col min="14614" max="14650" width="0" style="2" hidden="1" customWidth="1"/>
    <col min="14651" max="14651" width="10.109375" style="2" customWidth="1"/>
    <col min="14652" max="14655" width="0" style="2" hidden="1" customWidth="1"/>
    <col min="14656" max="14656" width="14" style="2" customWidth="1"/>
    <col min="14657" max="14657" width="0" style="2" hidden="1" customWidth="1"/>
    <col min="14658" max="14658" width="8.44140625" style="2" customWidth="1"/>
    <col min="14659" max="14659" width="0" style="2" hidden="1" customWidth="1"/>
    <col min="14660" max="14660" width="59" style="2" customWidth="1"/>
    <col min="14661" max="14668" width="0" style="2" hidden="1" customWidth="1"/>
    <col min="14669" max="14669" width="9.21875" style="2" customWidth="1"/>
    <col min="14670" max="14678" width="0" style="2" hidden="1" customWidth="1"/>
    <col min="14679" max="14848" width="8.88671875" style="2"/>
    <col min="14849" max="14849" width="9.6640625" style="2" customWidth="1"/>
    <col min="14850" max="14850" width="40.88671875" style="2" customWidth="1"/>
    <col min="14851" max="14851" width="10.6640625" style="2" customWidth="1"/>
    <col min="14852" max="14852" width="9.77734375" style="2" customWidth="1"/>
    <col min="14853" max="14853" width="10.88671875" style="2" customWidth="1"/>
    <col min="14854" max="14854" width="10.21875" style="2" customWidth="1"/>
    <col min="14855" max="14868" width="0" style="2" hidden="1" customWidth="1"/>
    <col min="14869" max="14869" width="10.109375" style="2" customWidth="1"/>
    <col min="14870" max="14906" width="0" style="2" hidden="1" customWidth="1"/>
    <col min="14907" max="14907" width="10.109375" style="2" customWidth="1"/>
    <col min="14908" max="14911" width="0" style="2" hidden="1" customWidth="1"/>
    <col min="14912" max="14912" width="14" style="2" customWidth="1"/>
    <col min="14913" max="14913" width="0" style="2" hidden="1" customWidth="1"/>
    <col min="14914" max="14914" width="8.44140625" style="2" customWidth="1"/>
    <col min="14915" max="14915" width="0" style="2" hidden="1" customWidth="1"/>
    <col min="14916" max="14916" width="59" style="2" customWidth="1"/>
    <col min="14917" max="14924" width="0" style="2" hidden="1" customWidth="1"/>
    <col min="14925" max="14925" width="9.21875" style="2" customWidth="1"/>
    <col min="14926" max="14934" width="0" style="2" hidden="1" customWidth="1"/>
    <col min="14935" max="15104" width="8.88671875" style="2"/>
    <col min="15105" max="15105" width="9.6640625" style="2" customWidth="1"/>
    <col min="15106" max="15106" width="40.88671875" style="2" customWidth="1"/>
    <col min="15107" max="15107" width="10.6640625" style="2" customWidth="1"/>
    <col min="15108" max="15108" width="9.77734375" style="2" customWidth="1"/>
    <col min="15109" max="15109" width="10.88671875" style="2" customWidth="1"/>
    <col min="15110" max="15110" width="10.21875" style="2" customWidth="1"/>
    <col min="15111" max="15124" width="0" style="2" hidden="1" customWidth="1"/>
    <col min="15125" max="15125" width="10.109375" style="2" customWidth="1"/>
    <col min="15126" max="15162" width="0" style="2" hidden="1" customWidth="1"/>
    <col min="15163" max="15163" width="10.109375" style="2" customWidth="1"/>
    <col min="15164" max="15167" width="0" style="2" hidden="1" customWidth="1"/>
    <col min="15168" max="15168" width="14" style="2" customWidth="1"/>
    <col min="15169" max="15169" width="0" style="2" hidden="1" customWidth="1"/>
    <col min="15170" max="15170" width="8.44140625" style="2" customWidth="1"/>
    <col min="15171" max="15171" width="0" style="2" hidden="1" customWidth="1"/>
    <col min="15172" max="15172" width="59" style="2" customWidth="1"/>
    <col min="15173" max="15180" width="0" style="2" hidden="1" customWidth="1"/>
    <col min="15181" max="15181" width="9.21875" style="2" customWidth="1"/>
    <col min="15182" max="15190" width="0" style="2" hidden="1" customWidth="1"/>
    <col min="15191" max="15360" width="8.88671875" style="2"/>
    <col min="15361" max="15361" width="9.6640625" style="2" customWidth="1"/>
    <col min="15362" max="15362" width="40.88671875" style="2" customWidth="1"/>
    <col min="15363" max="15363" width="10.6640625" style="2" customWidth="1"/>
    <col min="15364" max="15364" width="9.77734375" style="2" customWidth="1"/>
    <col min="15365" max="15365" width="10.88671875" style="2" customWidth="1"/>
    <col min="15366" max="15366" width="10.21875" style="2" customWidth="1"/>
    <col min="15367" max="15380" width="0" style="2" hidden="1" customWidth="1"/>
    <col min="15381" max="15381" width="10.109375" style="2" customWidth="1"/>
    <col min="15382" max="15418" width="0" style="2" hidden="1" customWidth="1"/>
    <col min="15419" max="15419" width="10.109375" style="2" customWidth="1"/>
    <col min="15420" max="15423" width="0" style="2" hidden="1" customWidth="1"/>
    <col min="15424" max="15424" width="14" style="2" customWidth="1"/>
    <col min="15425" max="15425" width="0" style="2" hidden="1" customWidth="1"/>
    <col min="15426" max="15426" width="8.44140625" style="2" customWidth="1"/>
    <col min="15427" max="15427" width="0" style="2" hidden="1" customWidth="1"/>
    <col min="15428" max="15428" width="59" style="2" customWidth="1"/>
    <col min="15429" max="15436" width="0" style="2" hidden="1" customWidth="1"/>
    <col min="15437" max="15437" width="9.21875" style="2" customWidth="1"/>
    <col min="15438" max="15446" width="0" style="2" hidden="1" customWidth="1"/>
    <col min="15447" max="15616" width="8.88671875" style="2"/>
    <col min="15617" max="15617" width="9.6640625" style="2" customWidth="1"/>
    <col min="15618" max="15618" width="40.88671875" style="2" customWidth="1"/>
    <col min="15619" max="15619" width="10.6640625" style="2" customWidth="1"/>
    <col min="15620" max="15620" width="9.77734375" style="2" customWidth="1"/>
    <col min="15621" max="15621" width="10.88671875" style="2" customWidth="1"/>
    <col min="15622" max="15622" width="10.21875" style="2" customWidth="1"/>
    <col min="15623" max="15636" width="0" style="2" hidden="1" customWidth="1"/>
    <col min="15637" max="15637" width="10.109375" style="2" customWidth="1"/>
    <col min="15638" max="15674" width="0" style="2" hidden="1" customWidth="1"/>
    <col min="15675" max="15675" width="10.109375" style="2" customWidth="1"/>
    <col min="15676" max="15679" width="0" style="2" hidden="1" customWidth="1"/>
    <col min="15680" max="15680" width="14" style="2" customWidth="1"/>
    <col min="15681" max="15681" width="0" style="2" hidden="1" customWidth="1"/>
    <col min="15682" max="15682" width="8.44140625" style="2" customWidth="1"/>
    <col min="15683" max="15683" width="0" style="2" hidden="1" customWidth="1"/>
    <col min="15684" max="15684" width="59" style="2" customWidth="1"/>
    <col min="15685" max="15692" width="0" style="2" hidden="1" customWidth="1"/>
    <col min="15693" max="15693" width="9.21875" style="2" customWidth="1"/>
    <col min="15694" max="15702" width="0" style="2" hidden="1" customWidth="1"/>
    <col min="15703" max="15872" width="8.88671875" style="2"/>
    <col min="15873" max="15873" width="9.6640625" style="2" customWidth="1"/>
    <col min="15874" max="15874" width="40.88671875" style="2" customWidth="1"/>
    <col min="15875" max="15875" width="10.6640625" style="2" customWidth="1"/>
    <col min="15876" max="15876" width="9.77734375" style="2" customWidth="1"/>
    <col min="15877" max="15877" width="10.88671875" style="2" customWidth="1"/>
    <col min="15878" max="15878" width="10.21875" style="2" customWidth="1"/>
    <col min="15879" max="15892" width="0" style="2" hidden="1" customWidth="1"/>
    <col min="15893" max="15893" width="10.109375" style="2" customWidth="1"/>
    <col min="15894" max="15930" width="0" style="2" hidden="1" customWidth="1"/>
    <col min="15931" max="15931" width="10.109375" style="2" customWidth="1"/>
    <col min="15932" max="15935" width="0" style="2" hidden="1" customWidth="1"/>
    <col min="15936" max="15936" width="14" style="2" customWidth="1"/>
    <col min="15937" max="15937" width="0" style="2" hidden="1" customWidth="1"/>
    <col min="15938" max="15938" width="8.44140625" style="2" customWidth="1"/>
    <col min="15939" max="15939" width="0" style="2" hidden="1" customWidth="1"/>
    <col min="15940" max="15940" width="59" style="2" customWidth="1"/>
    <col min="15941" max="15948" width="0" style="2" hidden="1" customWidth="1"/>
    <col min="15949" max="15949" width="9.21875" style="2" customWidth="1"/>
    <col min="15950" max="15958" width="0" style="2" hidden="1" customWidth="1"/>
    <col min="15959" max="16128" width="8.88671875" style="2"/>
    <col min="16129" max="16129" width="9.6640625" style="2" customWidth="1"/>
    <col min="16130" max="16130" width="40.88671875" style="2" customWidth="1"/>
    <col min="16131" max="16131" width="10.6640625" style="2" customWidth="1"/>
    <col min="16132" max="16132" width="9.77734375" style="2" customWidth="1"/>
    <col min="16133" max="16133" width="10.88671875" style="2" customWidth="1"/>
    <col min="16134" max="16134" width="10.21875" style="2" customWidth="1"/>
    <col min="16135" max="16148" width="0" style="2" hidden="1" customWidth="1"/>
    <col min="16149" max="16149" width="10.109375" style="2" customWidth="1"/>
    <col min="16150" max="16186" width="0" style="2" hidden="1" customWidth="1"/>
    <col min="16187" max="16187" width="10.109375" style="2" customWidth="1"/>
    <col min="16188" max="16191" width="0" style="2" hidden="1" customWidth="1"/>
    <col min="16192" max="16192" width="14" style="2" customWidth="1"/>
    <col min="16193" max="16193" width="0" style="2" hidden="1" customWidth="1"/>
    <col min="16194" max="16194" width="8.44140625" style="2" customWidth="1"/>
    <col min="16195" max="16195" width="0" style="2" hidden="1" customWidth="1"/>
    <col min="16196" max="16196" width="59" style="2" customWidth="1"/>
    <col min="16197" max="16204" width="0" style="2" hidden="1" customWidth="1"/>
    <col min="16205" max="16205" width="9.21875" style="2" customWidth="1"/>
    <col min="16206" max="16214" width="0" style="2" hidden="1" customWidth="1"/>
    <col min="16215" max="16384" width="8.88671875" style="2"/>
  </cols>
  <sheetData>
    <row r="1" spans="1:88" x14ac:dyDescent="0.3">
      <c r="A1" s="138" t="s">
        <v>0</v>
      </c>
      <c r="B1" s="138"/>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row>
    <row r="2" spans="1:88" ht="33.75" customHeight="1" x14ac:dyDescent="0.3">
      <c r="A2" s="139" t="s">
        <v>1</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88" ht="22.5" customHeight="1" x14ac:dyDescent="0.3">
      <c r="A3" s="139" t="s">
        <v>2</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88" ht="18.75" customHeight="1" x14ac:dyDescent="0.3">
      <c r="A4" s="140" t="s">
        <v>3</v>
      </c>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c r="BT4" s="140"/>
      <c r="BU4" s="140"/>
    </row>
    <row r="5" spans="1:88" ht="18.75" customHeight="1" x14ac:dyDescent="0.3">
      <c r="A5" s="141" t="s">
        <v>4</v>
      </c>
      <c r="B5" s="141" t="s">
        <v>5</v>
      </c>
      <c r="C5" s="141" t="s">
        <v>6</v>
      </c>
      <c r="D5" s="141" t="s">
        <v>7</v>
      </c>
      <c r="E5" s="141" t="s">
        <v>8</v>
      </c>
      <c r="F5" s="141" t="s">
        <v>9</v>
      </c>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c r="AH5" s="141"/>
      <c r="AI5" s="141"/>
      <c r="AJ5" s="141"/>
      <c r="AK5" s="141"/>
      <c r="AL5" s="141"/>
      <c r="AM5" s="141"/>
      <c r="AN5" s="141"/>
      <c r="AO5" s="141"/>
      <c r="AP5" s="141"/>
      <c r="AQ5" s="141"/>
      <c r="AR5" s="141"/>
      <c r="AS5" s="141"/>
      <c r="AT5" s="141"/>
      <c r="AU5" s="141"/>
      <c r="AV5" s="141"/>
      <c r="AW5" s="141"/>
      <c r="AX5" s="141"/>
      <c r="AY5" s="141"/>
      <c r="AZ5" s="141"/>
      <c r="BA5" s="141"/>
      <c r="BB5" s="141"/>
      <c r="BC5" s="141"/>
      <c r="BD5" s="141"/>
      <c r="BE5" s="141"/>
      <c r="BF5" s="141"/>
      <c r="BG5" s="141"/>
      <c r="BH5" s="141"/>
      <c r="BI5" s="141"/>
      <c r="BJ5" s="141"/>
      <c r="BK5" s="141" t="s">
        <v>10</v>
      </c>
      <c r="BL5" s="141" t="s">
        <v>11</v>
      </c>
      <c r="BM5" s="141" t="s">
        <v>12</v>
      </c>
      <c r="BN5" s="141" t="s">
        <v>13</v>
      </c>
      <c r="BO5" s="25"/>
      <c r="BP5" s="141" t="s">
        <v>14</v>
      </c>
      <c r="BQ5" s="141" t="s">
        <v>15</v>
      </c>
      <c r="BR5" s="141" t="s">
        <v>16</v>
      </c>
      <c r="BS5" s="141"/>
      <c r="BT5" s="141"/>
      <c r="BU5" s="143" t="s">
        <v>17</v>
      </c>
      <c r="BV5" s="143" t="s">
        <v>18</v>
      </c>
      <c r="BW5" s="143" t="s">
        <v>19</v>
      </c>
      <c r="BX5" s="143" t="s">
        <v>20</v>
      </c>
      <c r="BY5" s="141" t="s">
        <v>12</v>
      </c>
      <c r="CI5" s="142" t="s">
        <v>995</v>
      </c>
    </row>
    <row r="6" spans="1:88" ht="25.5" hidden="1" customHeight="1" x14ac:dyDescent="0.3">
      <c r="A6" s="141"/>
      <c r="B6" s="141"/>
      <c r="C6" s="141"/>
      <c r="D6" s="141"/>
      <c r="E6" s="141"/>
      <c r="F6" s="141" t="s">
        <v>21</v>
      </c>
      <c r="G6" s="141"/>
      <c r="H6" s="141"/>
      <c r="I6" s="141"/>
      <c r="J6" s="141"/>
      <c r="K6" s="141"/>
      <c r="L6" s="141"/>
      <c r="M6" s="141"/>
      <c r="N6" s="141"/>
      <c r="O6" s="141"/>
      <c r="P6" s="141"/>
      <c r="Q6" s="141"/>
      <c r="R6" s="141"/>
      <c r="S6" s="141"/>
      <c r="T6" s="141"/>
      <c r="U6" s="141" t="s">
        <v>22</v>
      </c>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t="s">
        <v>23</v>
      </c>
      <c r="BH6" s="141"/>
      <c r="BI6" s="141"/>
      <c r="BJ6" s="141"/>
      <c r="BK6" s="141"/>
      <c r="BL6" s="141"/>
      <c r="BM6" s="141"/>
      <c r="BN6" s="141"/>
      <c r="BO6" s="25"/>
      <c r="BP6" s="141"/>
      <c r="BQ6" s="141"/>
      <c r="BR6" s="141"/>
      <c r="BS6" s="141"/>
      <c r="BT6" s="141"/>
      <c r="BU6" s="143"/>
      <c r="BV6" s="143"/>
      <c r="BW6" s="143"/>
      <c r="BX6" s="143"/>
      <c r="BY6" s="141"/>
      <c r="CI6" s="142"/>
    </row>
    <row r="7" spans="1:88" ht="42" customHeight="1" x14ac:dyDescent="0.3">
      <c r="A7" s="141"/>
      <c r="B7" s="141"/>
      <c r="C7" s="141"/>
      <c r="D7" s="141"/>
      <c r="E7" s="141"/>
      <c r="F7" s="141" t="s">
        <v>21</v>
      </c>
      <c r="G7" s="141" t="s">
        <v>24</v>
      </c>
      <c r="H7" s="141"/>
      <c r="I7" s="141"/>
      <c r="J7" s="141"/>
      <c r="K7" s="141" t="s">
        <v>25</v>
      </c>
      <c r="L7" s="141" t="s">
        <v>26</v>
      </c>
      <c r="M7" s="141" t="s">
        <v>27</v>
      </c>
      <c r="N7" s="141"/>
      <c r="O7" s="141"/>
      <c r="P7" s="141"/>
      <c r="Q7" s="141"/>
      <c r="R7" s="141" t="s">
        <v>28</v>
      </c>
      <c r="S7" s="141" t="s">
        <v>29</v>
      </c>
      <c r="T7" s="141" t="s">
        <v>30</v>
      </c>
      <c r="U7" s="141" t="s">
        <v>22</v>
      </c>
      <c r="V7" s="141" t="s">
        <v>31</v>
      </c>
      <c r="W7" s="141" t="s">
        <v>32</v>
      </c>
      <c r="X7" s="141" t="s">
        <v>33</v>
      </c>
      <c r="Y7" s="141" t="s">
        <v>34</v>
      </c>
      <c r="Z7" s="141" t="s">
        <v>35</v>
      </c>
      <c r="AA7" s="141" t="s">
        <v>36</v>
      </c>
      <c r="AB7" s="141" t="s">
        <v>37</v>
      </c>
      <c r="AC7" s="141" t="s">
        <v>38</v>
      </c>
      <c r="AD7" s="141" t="s">
        <v>39</v>
      </c>
      <c r="AE7" s="141" t="s">
        <v>40</v>
      </c>
      <c r="AF7" s="141"/>
      <c r="AG7" s="141"/>
      <c r="AH7" s="141"/>
      <c r="AI7" s="141"/>
      <c r="AJ7" s="141"/>
      <c r="AK7" s="141"/>
      <c r="AL7" s="141"/>
      <c r="AM7" s="141"/>
      <c r="AN7" s="141"/>
      <c r="AO7" s="141"/>
      <c r="AP7" s="141"/>
      <c r="AQ7" s="141"/>
      <c r="AR7" s="141"/>
      <c r="AS7" s="141"/>
      <c r="AT7" s="141"/>
      <c r="AU7" s="141" t="s">
        <v>41</v>
      </c>
      <c r="AV7" s="141" t="s">
        <v>42</v>
      </c>
      <c r="AW7" s="141" t="s">
        <v>43</v>
      </c>
      <c r="AX7" s="141" t="s">
        <v>44</v>
      </c>
      <c r="AY7" s="141" t="s">
        <v>45</v>
      </c>
      <c r="AZ7" s="141" t="s">
        <v>46</v>
      </c>
      <c r="BA7" s="141" t="s">
        <v>47</v>
      </c>
      <c r="BB7" s="141" t="s">
        <v>48</v>
      </c>
      <c r="BC7" s="141" t="s">
        <v>49</v>
      </c>
      <c r="BD7" s="141" t="s">
        <v>50</v>
      </c>
      <c r="BE7" s="141" t="s">
        <v>51</v>
      </c>
      <c r="BF7" s="141" t="s">
        <v>52</v>
      </c>
      <c r="BG7" s="141" t="s">
        <v>23</v>
      </c>
      <c r="BH7" s="141" t="s">
        <v>53</v>
      </c>
      <c r="BI7" s="141" t="s">
        <v>54</v>
      </c>
      <c r="BJ7" s="141" t="s">
        <v>55</v>
      </c>
      <c r="BK7" s="141"/>
      <c r="BL7" s="141"/>
      <c r="BM7" s="141"/>
      <c r="BN7" s="141"/>
      <c r="BO7" s="25"/>
      <c r="BP7" s="141"/>
      <c r="BQ7" s="141"/>
      <c r="BR7" s="141"/>
      <c r="BS7" s="141"/>
      <c r="BT7" s="141"/>
      <c r="BU7" s="143"/>
      <c r="BV7" s="143"/>
      <c r="BW7" s="143"/>
      <c r="BX7" s="143"/>
      <c r="BY7" s="141"/>
      <c r="CI7" s="142"/>
    </row>
    <row r="8" spans="1:88" ht="37.5" customHeight="1" x14ac:dyDescent="0.3">
      <c r="A8" s="141"/>
      <c r="B8" s="141"/>
      <c r="C8" s="141"/>
      <c r="D8" s="141"/>
      <c r="E8" s="141"/>
      <c r="F8" s="141"/>
      <c r="G8" s="4" t="s">
        <v>24</v>
      </c>
      <c r="H8" s="4" t="s">
        <v>56</v>
      </c>
      <c r="I8" s="4" t="s">
        <v>57</v>
      </c>
      <c r="J8" s="4" t="s">
        <v>58</v>
      </c>
      <c r="K8" s="141"/>
      <c r="L8" s="141"/>
      <c r="M8" s="4" t="s">
        <v>39</v>
      </c>
      <c r="N8" s="4" t="s">
        <v>59</v>
      </c>
      <c r="O8" s="4" t="s">
        <v>60</v>
      </c>
      <c r="P8" s="4" t="s">
        <v>61</v>
      </c>
      <c r="Q8" s="4" t="s">
        <v>62</v>
      </c>
      <c r="R8" s="141"/>
      <c r="S8" s="141"/>
      <c r="T8" s="141"/>
      <c r="U8" s="141"/>
      <c r="V8" s="141"/>
      <c r="W8" s="141"/>
      <c r="X8" s="141"/>
      <c r="Y8" s="141"/>
      <c r="Z8" s="141"/>
      <c r="AA8" s="141"/>
      <c r="AB8" s="141"/>
      <c r="AC8" s="141"/>
      <c r="AD8" s="141"/>
      <c r="AE8" s="4" t="s">
        <v>63</v>
      </c>
      <c r="AF8" s="4" t="s">
        <v>64</v>
      </c>
      <c r="AG8" s="4" t="s">
        <v>65</v>
      </c>
      <c r="AH8" s="4" t="s">
        <v>66</v>
      </c>
      <c r="AI8" s="4" t="s">
        <v>67</v>
      </c>
      <c r="AJ8" s="4" t="s">
        <v>68</v>
      </c>
      <c r="AK8" s="4" t="s">
        <v>69</v>
      </c>
      <c r="AL8" s="4" t="s">
        <v>70</v>
      </c>
      <c r="AM8" s="4" t="s">
        <v>71</v>
      </c>
      <c r="AN8" s="4" t="s">
        <v>72</v>
      </c>
      <c r="AO8" s="4" t="s">
        <v>73</v>
      </c>
      <c r="AP8" s="4" t="s">
        <v>74</v>
      </c>
      <c r="AQ8" s="4" t="s">
        <v>75</v>
      </c>
      <c r="AR8" s="4" t="s">
        <v>76</v>
      </c>
      <c r="AS8" s="4" t="s">
        <v>77</v>
      </c>
      <c r="AT8" s="4" t="s">
        <v>78</v>
      </c>
      <c r="AU8" s="141"/>
      <c r="AV8" s="141"/>
      <c r="AW8" s="141"/>
      <c r="AX8" s="141"/>
      <c r="AY8" s="141"/>
      <c r="AZ8" s="141"/>
      <c r="BA8" s="141"/>
      <c r="BB8" s="141"/>
      <c r="BC8" s="141"/>
      <c r="BD8" s="141"/>
      <c r="BE8" s="141"/>
      <c r="BF8" s="141"/>
      <c r="BG8" s="141"/>
      <c r="BH8" s="141"/>
      <c r="BI8" s="141"/>
      <c r="BJ8" s="141"/>
      <c r="BK8" s="141"/>
      <c r="BL8" s="141"/>
      <c r="BM8" s="141"/>
      <c r="BN8" s="141"/>
      <c r="BO8" s="25"/>
      <c r="BP8" s="141"/>
      <c r="BQ8" s="141"/>
      <c r="BR8" s="141"/>
      <c r="BS8" s="141"/>
      <c r="BT8" s="141"/>
      <c r="BU8" s="143"/>
      <c r="BV8" s="143"/>
      <c r="BW8" s="143"/>
      <c r="BX8" s="143"/>
      <c r="BY8" s="141"/>
      <c r="CI8" s="142"/>
    </row>
    <row r="9" spans="1:88" s="11" customFormat="1" ht="37.5" x14ac:dyDescent="0.3">
      <c r="A9" s="52">
        <v>1</v>
      </c>
      <c r="B9" s="5" t="s">
        <v>79</v>
      </c>
      <c r="C9" s="6">
        <f t="shared" ref="C9:C74" si="0">D9+E9</f>
        <v>799.08799999999997</v>
      </c>
      <c r="D9" s="6">
        <f t="shared" ref="D9:T9" si="1">D10+D41</f>
        <v>595</v>
      </c>
      <c r="E9" s="6">
        <f t="shared" si="1"/>
        <v>204.08799999999999</v>
      </c>
      <c r="F9" s="6">
        <f t="shared" si="1"/>
        <v>203.67400000000001</v>
      </c>
      <c r="G9" s="6">
        <f t="shared" si="1"/>
        <v>0.29000000000000004</v>
      </c>
      <c r="H9" s="7">
        <f t="shared" si="1"/>
        <v>0.23</v>
      </c>
      <c r="I9" s="7">
        <f t="shared" si="1"/>
        <v>0.06</v>
      </c>
      <c r="J9" s="7">
        <f t="shared" si="1"/>
        <v>0</v>
      </c>
      <c r="K9" s="6">
        <f t="shared" si="1"/>
        <v>50.11</v>
      </c>
      <c r="L9" s="6">
        <f t="shared" si="1"/>
        <v>57.424000000000007</v>
      </c>
      <c r="M9" s="7">
        <f t="shared" si="1"/>
        <v>95.850000000000009</v>
      </c>
      <c r="N9" s="6">
        <f t="shared" si="1"/>
        <v>82.66</v>
      </c>
      <c r="O9" s="8">
        <f t="shared" si="1"/>
        <v>0</v>
      </c>
      <c r="P9" s="6">
        <f t="shared" si="1"/>
        <v>13.19</v>
      </c>
      <c r="Q9" s="7">
        <f t="shared" si="1"/>
        <v>0</v>
      </c>
      <c r="R9" s="7">
        <f t="shared" si="1"/>
        <v>0</v>
      </c>
      <c r="S9" s="7">
        <f t="shared" si="1"/>
        <v>0</v>
      </c>
      <c r="T9" s="7">
        <f t="shared" si="1"/>
        <v>0</v>
      </c>
      <c r="U9" s="6">
        <f>V9+W9+X9+Y9+Z9+AA9+AB9+AC9+AD9+AU9+AV9+AW9+AX9+AY9+AZ9+BA9+BB9+BC9+BD9+BE9+BF9</f>
        <v>0.314</v>
      </c>
      <c r="V9" s="7">
        <f t="shared" ref="V9:BJ9" si="2">V10+V41</f>
        <v>0</v>
      </c>
      <c r="W9" s="7">
        <f t="shared" si="2"/>
        <v>0</v>
      </c>
      <c r="X9" s="7">
        <f t="shared" si="2"/>
        <v>0</v>
      </c>
      <c r="Y9" s="7">
        <f t="shared" si="2"/>
        <v>0</v>
      </c>
      <c r="Z9" s="7">
        <f t="shared" si="2"/>
        <v>0</v>
      </c>
      <c r="AA9" s="7">
        <f t="shared" si="2"/>
        <v>0</v>
      </c>
      <c r="AB9" s="7">
        <f t="shared" si="2"/>
        <v>0</v>
      </c>
      <c r="AC9" s="7">
        <f t="shared" si="2"/>
        <v>0</v>
      </c>
      <c r="AD9" s="7">
        <f t="shared" si="2"/>
        <v>0</v>
      </c>
      <c r="AE9" s="7">
        <f t="shared" si="2"/>
        <v>0</v>
      </c>
      <c r="AF9" s="7">
        <f t="shared" si="2"/>
        <v>0</v>
      </c>
      <c r="AG9" s="7">
        <f t="shared" si="2"/>
        <v>0</v>
      </c>
      <c r="AH9" s="7">
        <f t="shared" si="2"/>
        <v>0</v>
      </c>
      <c r="AI9" s="7">
        <f t="shared" si="2"/>
        <v>0</v>
      </c>
      <c r="AJ9" s="7">
        <f t="shared" si="2"/>
        <v>0</v>
      </c>
      <c r="AK9" s="7">
        <f t="shared" si="2"/>
        <v>0</v>
      </c>
      <c r="AL9" s="7">
        <f t="shared" si="2"/>
        <v>0</v>
      </c>
      <c r="AM9" s="7">
        <f t="shared" si="2"/>
        <v>0</v>
      </c>
      <c r="AN9" s="7">
        <f t="shared" si="2"/>
        <v>0</v>
      </c>
      <c r="AO9" s="7">
        <f t="shared" si="2"/>
        <v>0</v>
      </c>
      <c r="AP9" s="7">
        <f t="shared" si="2"/>
        <v>0</v>
      </c>
      <c r="AQ9" s="7">
        <f t="shared" si="2"/>
        <v>0</v>
      </c>
      <c r="AR9" s="7">
        <f t="shared" si="2"/>
        <v>0</v>
      </c>
      <c r="AS9" s="7">
        <f t="shared" si="2"/>
        <v>0</v>
      </c>
      <c r="AT9" s="7">
        <f t="shared" si="2"/>
        <v>0</v>
      </c>
      <c r="AU9" s="7">
        <f t="shared" si="2"/>
        <v>0</v>
      </c>
      <c r="AV9" s="7">
        <f t="shared" si="2"/>
        <v>0</v>
      </c>
      <c r="AW9" s="7">
        <f t="shared" si="2"/>
        <v>0</v>
      </c>
      <c r="AX9" s="7">
        <f t="shared" si="2"/>
        <v>0</v>
      </c>
      <c r="AY9" s="7">
        <f t="shared" si="2"/>
        <v>0</v>
      </c>
      <c r="AZ9" s="7">
        <f t="shared" si="2"/>
        <v>0.314</v>
      </c>
      <c r="BA9" s="7">
        <f t="shared" si="2"/>
        <v>0</v>
      </c>
      <c r="BB9" s="7">
        <f t="shared" si="2"/>
        <v>0</v>
      </c>
      <c r="BC9" s="7">
        <f t="shared" si="2"/>
        <v>0</v>
      </c>
      <c r="BD9" s="7">
        <f t="shared" si="2"/>
        <v>0</v>
      </c>
      <c r="BE9" s="7">
        <f t="shared" si="2"/>
        <v>0</v>
      </c>
      <c r="BF9" s="7">
        <f t="shared" si="2"/>
        <v>0</v>
      </c>
      <c r="BG9" s="6">
        <f t="shared" si="2"/>
        <v>0.1</v>
      </c>
      <c r="BH9" s="7">
        <f t="shared" si="2"/>
        <v>0</v>
      </c>
      <c r="BI9" s="7">
        <f t="shared" si="2"/>
        <v>0.1</v>
      </c>
      <c r="BJ9" s="7">
        <f t="shared" si="2"/>
        <v>0</v>
      </c>
      <c r="BK9" s="9"/>
      <c r="BL9" s="4"/>
      <c r="BM9" s="9"/>
      <c r="BN9" s="9"/>
      <c r="BO9" s="53"/>
      <c r="BP9" s="10"/>
      <c r="BQ9" s="10"/>
      <c r="BR9" s="10"/>
      <c r="BS9" s="10"/>
      <c r="BT9" s="10"/>
      <c r="BU9" s="10"/>
      <c r="BV9" s="10"/>
      <c r="BW9" s="10"/>
      <c r="BX9" s="10"/>
      <c r="BY9" s="10"/>
    </row>
    <row r="10" spans="1:88" s="11" customFormat="1" ht="37.5" x14ac:dyDescent="0.3">
      <c r="A10" s="12" t="s">
        <v>80</v>
      </c>
      <c r="B10" s="5" t="s">
        <v>81</v>
      </c>
      <c r="C10" s="6">
        <f t="shared" si="0"/>
        <v>799.08799999999997</v>
      </c>
      <c r="D10" s="6">
        <f t="shared" ref="D10:T10" si="3">D11+D29</f>
        <v>595</v>
      </c>
      <c r="E10" s="6">
        <f t="shared" si="3"/>
        <v>204.08799999999999</v>
      </c>
      <c r="F10" s="6">
        <f t="shared" si="3"/>
        <v>203.67400000000001</v>
      </c>
      <c r="G10" s="6">
        <f t="shared" si="3"/>
        <v>0.29000000000000004</v>
      </c>
      <c r="H10" s="7">
        <f t="shared" si="3"/>
        <v>0.23</v>
      </c>
      <c r="I10" s="7">
        <f t="shared" si="3"/>
        <v>0.06</v>
      </c>
      <c r="J10" s="7">
        <f t="shared" si="3"/>
        <v>0</v>
      </c>
      <c r="K10" s="6">
        <f t="shared" si="3"/>
        <v>50.11</v>
      </c>
      <c r="L10" s="6">
        <f t="shared" si="3"/>
        <v>57.424000000000007</v>
      </c>
      <c r="M10" s="7">
        <f t="shared" si="3"/>
        <v>95.850000000000009</v>
      </c>
      <c r="N10" s="6">
        <f t="shared" si="3"/>
        <v>82.66</v>
      </c>
      <c r="O10" s="8">
        <f t="shared" si="3"/>
        <v>0</v>
      </c>
      <c r="P10" s="6">
        <f t="shared" si="3"/>
        <v>13.19</v>
      </c>
      <c r="Q10" s="7">
        <f t="shared" si="3"/>
        <v>0</v>
      </c>
      <c r="R10" s="7">
        <f t="shared" si="3"/>
        <v>0</v>
      </c>
      <c r="S10" s="7">
        <f t="shared" si="3"/>
        <v>0</v>
      </c>
      <c r="T10" s="7">
        <f t="shared" si="3"/>
        <v>0</v>
      </c>
      <c r="U10" s="6">
        <f t="shared" ref="U10:U74" si="4">V10+W10+X10+Y10+Z10+AA10+AB10+AC10+AD10+AU10+AV10+AW10+AX10+AY10+AZ10+BA10+BB10+BC10+BD10+BE10+BF10</f>
        <v>0.314</v>
      </c>
      <c r="V10" s="7">
        <f t="shared" ref="V10:BJ10" si="5">V11+V29</f>
        <v>0</v>
      </c>
      <c r="W10" s="7">
        <f t="shared" si="5"/>
        <v>0</v>
      </c>
      <c r="X10" s="7">
        <f t="shared" si="5"/>
        <v>0</v>
      </c>
      <c r="Y10" s="7">
        <f t="shared" si="5"/>
        <v>0</v>
      </c>
      <c r="Z10" s="7">
        <f t="shared" si="5"/>
        <v>0</v>
      </c>
      <c r="AA10" s="7">
        <f t="shared" si="5"/>
        <v>0</v>
      </c>
      <c r="AB10" s="7">
        <f t="shared" si="5"/>
        <v>0</v>
      </c>
      <c r="AC10" s="7">
        <f t="shared" si="5"/>
        <v>0</v>
      </c>
      <c r="AD10" s="7">
        <f t="shared" si="5"/>
        <v>0</v>
      </c>
      <c r="AE10" s="7">
        <f t="shared" si="5"/>
        <v>0</v>
      </c>
      <c r="AF10" s="7">
        <f t="shared" si="5"/>
        <v>0</v>
      </c>
      <c r="AG10" s="7">
        <f t="shared" si="5"/>
        <v>0</v>
      </c>
      <c r="AH10" s="7">
        <f t="shared" si="5"/>
        <v>0</v>
      </c>
      <c r="AI10" s="7">
        <f t="shared" si="5"/>
        <v>0</v>
      </c>
      <c r="AJ10" s="7">
        <f t="shared" si="5"/>
        <v>0</v>
      </c>
      <c r="AK10" s="7">
        <f t="shared" si="5"/>
        <v>0</v>
      </c>
      <c r="AL10" s="7">
        <f t="shared" si="5"/>
        <v>0</v>
      </c>
      <c r="AM10" s="7">
        <f t="shared" si="5"/>
        <v>0</v>
      </c>
      <c r="AN10" s="7">
        <f t="shared" si="5"/>
        <v>0</v>
      </c>
      <c r="AO10" s="7">
        <f t="shared" si="5"/>
        <v>0</v>
      </c>
      <c r="AP10" s="7">
        <f t="shared" si="5"/>
        <v>0</v>
      </c>
      <c r="AQ10" s="7">
        <f t="shared" si="5"/>
        <v>0</v>
      </c>
      <c r="AR10" s="7">
        <f t="shared" si="5"/>
        <v>0</v>
      </c>
      <c r="AS10" s="7">
        <f t="shared" si="5"/>
        <v>0</v>
      </c>
      <c r="AT10" s="7">
        <f t="shared" si="5"/>
        <v>0</v>
      </c>
      <c r="AU10" s="7">
        <f t="shared" si="5"/>
        <v>0</v>
      </c>
      <c r="AV10" s="7">
        <f t="shared" si="5"/>
        <v>0</v>
      </c>
      <c r="AW10" s="7">
        <f t="shared" si="5"/>
        <v>0</v>
      </c>
      <c r="AX10" s="7">
        <f t="shared" si="5"/>
        <v>0</v>
      </c>
      <c r="AY10" s="7">
        <f t="shared" si="5"/>
        <v>0</v>
      </c>
      <c r="AZ10" s="7">
        <f t="shared" si="5"/>
        <v>0.314</v>
      </c>
      <c r="BA10" s="7">
        <f t="shared" si="5"/>
        <v>0</v>
      </c>
      <c r="BB10" s="7">
        <f t="shared" si="5"/>
        <v>0</v>
      </c>
      <c r="BC10" s="7">
        <f t="shared" si="5"/>
        <v>0</v>
      </c>
      <c r="BD10" s="7">
        <f t="shared" si="5"/>
        <v>0</v>
      </c>
      <c r="BE10" s="7">
        <f t="shared" si="5"/>
        <v>0</v>
      </c>
      <c r="BF10" s="7">
        <f t="shared" si="5"/>
        <v>0</v>
      </c>
      <c r="BG10" s="6">
        <f t="shared" si="5"/>
        <v>0.1</v>
      </c>
      <c r="BH10" s="7">
        <f t="shared" si="5"/>
        <v>0</v>
      </c>
      <c r="BI10" s="7">
        <f t="shared" si="5"/>
        <v>0.1</v>
      </c>
      <c r="BJ10" s="7">
        <f t="shared" si="5"/>
        <v>0</v>
      </c>
      <c r="BK10" s="13"/>
      <c r="BL10" s="4"/>
      <c r="BM10" s="9"/>
      <c r="BN10" s="9"/>
      <c r="BO10" s="14"/>
      <c r="BP10" s="10"/>
      <c r="BQ10" s="10"/>
      <c r="BR10" s="10"/>
      <c r="BS10" s="10"/>
      <c r="BT10" s="10"/>
      <c r="BU10" s="10"/>
      <c r="BV10" s="10"/>
      <c r="BW10" s="10"/>
      <c r="BX10" s="10"/>
      <c r="BY10" s="10"/>
    </row>
    <row r="11" spans="1:88" s="11" customFormat="1" ht="37.5" x14ac:dyDescent="0.3">
      <c r="A11" s="12" t="s">
        <v>82</v>
      </c>
      <c r="B11" s="5" t="s">
        <v>83</v>
      </c>
      <c r="C11" s="6">
        <f t="shared" si="0"/>
        <v>796.16</v>
      </c>
      <c r="D11" s="6">
        <f t="shared" ref="D11:T11" si="6">SUM(D12:D28)</f>
        <v>595</v>
      </c>
      <c r="E11" s="6">
        <f t="shared" si="6"/>
        <v>201.16</v>
      </c>
      <c r="F11" s="6">
        <f t="shared" si="6"/>
        <v>200.86</v>
      </c>
      <c r="G11" s="6">
        <f t="shared" si="6"/>
        <v>0.29000000000000004</v>
      </c>
      <c r="H11" s="7">
        <f t="shared" si="6"/>
        <v>0.23</v>
      </c>
      <c r="I11" s="7">
        <f t="shared" si="6"/>
        <v>0.06</v>
      </c>
      <c r="J11" s="7">
        <f t="shared" si="6"/>
        <v>0</v>
      </c>
      <c r="K11" s="6">
        <f t="shared" si="6"/>
        <v>47.879999999999995</v>
      </c>
      <c r="L11" s="6">
        <f t="shared" si="6"/>
        <v>56.84</v>
      </c>
      <c r="M11" s="7">
        <f t="shared" si="6"/>
        <v>95.850000000000009</v>
      </c>
      <c r="N11" s="6">
        <f t="shared" si="6"/>
        <v>82.66</v>
      </c>
      <c r="O11" s="8">
        <f t="shared" si="6"/>
        <v>0</v>
      </c>
      <c r="P11" s="6">
        <f t="shared" si="6"/>
        <v>13.19</v>
      </c>
      <c r="Q11" s="7">
        <f t="shared" si="6"/>
        <v>0</v>
      </c>
      <c r="R11" s="7">
        <f t="shared" si="6"/>
        <v>0</v>
      </c>
      <c r="S11" s="7">
        <f t="shared" si="6"/>
        <v>0</v>
      </c>
      <c r="T11" s="7">
        <f t="shared" si="6"/>
        <v>0</v>
      </c>
      <c r="U11" s="6">
        <f t="shared" si="4"/>
        <v>0.2</v>
      </c>
      <c r="V11" s="7">
        <f t="shared" ref="V11:BJ11" si="7">SUM(V12:V28)</f>
        <v>0</v>
      </c>
      <c r="W11" s="7">
        <f t="shared" si="7"/>
        <v>0</v>
      </c>
      <c r="X11" s="7">
        <f t="shared" si="7"/>
        <v>0</v>
      </c>
      <c r="Y11" s="7">
        <f t="shared" si="7"/>
        <v>0</v>
      </c>
      <c r="Z11" s="7">
        <f t="shared" si="7"/>
        <v>0</v>
      </c>
      <c r="AA11" s="7">
        <f t="shared" si="7"/>
        <v>0</v>
      </c>
      <c r="AB11" s="7">
        <f t="shared" si="7"/>
        <v>0</v>
      </c>
      <c r="AC11" s="7">
        <f t="shared" si="7"/>
        <v>0</v>
      </c>
      <c r="AD11" s="7">
        <f t="shared" si="7"/>
        <v>0</v>
      </c>
      <c r="AE11" s="7">
        <f t="shared" si="7"/>
        <v>0</v>
      </c>
      <c r="AF11" s="7">
        <f t="shared" si="7"/>
        <v>0</v>
      </c>
      <c r="AG11" s="7">
        <f t="shared" si="7"/>
        <v>0</v>
      </c>
      <c r="AH11" s="7">
        <f t="shared" si="7"/>
        <v>0</v>
      </c>
      <c r="AI11" s="7">
        <f t="shared" si="7"/>
        <v>0</v>
      </c>
      <c r="AJ11" s="7">
        <f t="shared" si="7"/>
        <v>0</v>
      </c>
      <c r="AK11" s="7">
        <f t="shared" si="7"/>
        <v>0</v>
      </c>
      <c r="AL11" s="7">
        <f t="shared" si="7"/>
        <v>0</v>
      </c>
      <c r="AM11" s="7">
        <f t="shared" si="7"/>
        <v>0</v>
      </c>
      <c r="AN11" s="7">
        <f t="shared" si="7"/>
        <v>0</v>
      </c>
      <c r="AO11" s="7">
        <f t="shared" si="7"/>
        <v>0</v>
      </c>
      <c r="AP11" s="7">
        <f t="shared" si="7"/>
        <v>0</v>
      </c>
      <c r="AQ11" s="7">
        <f t="shared" si="7"/>
        <v>0</v>
      </c>
      <c r="AR11" s="7">
        <f t="shared" si="7"/>
        <v>0</v>
      </c>
      <c r="AS11" s="7">
        <f t="shared" si="7"/>
        <v>0</v>
      </c>
      <c r="AT11" s="7">
        <f t="shared" si="7"/>
        <v>0</v>
      </c>
      <c r="AU11" s="7">
        <f t="shared" si="7"/>
        <v>0</v>
      </c>
      <c r="AV11" s="7">
        <f t="shared" si="7"/>
        <v>0</v>
      </c>
      <c r="AW11" s="7">
        <f t="shared" si="7"/>
        <v>0</v>
      </c>
      <c r="AX11" s="7">
        <f t="shared" si="7"/>
        <v>0</v>
      </c>
      <c r="AY11" s="7">
        <f t="shared" si="7"/>
        <v>0</v>
      </c>
      <c r="AZ11" s="7">
        <f t="shared" si="7"/>
        <v>0.2</v>
      </c>
      <c r="BA11" s="7">
        <f t="shared" si="7"/>
        <v>0</v>
      </c>
      <c r="BB11" s="7">
        <f t="shared" si="7"/>
        <v>0</v>
      </c>
      <c r="BC11" s="7">
        <f t="shared" si="7"/>
        <v>0</v>
      </c>
      <c r="BD11" s="7">
        <f t="shared" si="7"/>
        <v>0</v>
      </c>
      <c r="BE11" s="7">
        <f t="shared" si="7"/>
        <v>0</v>
      </c>
      <c r="BF11" s="7">
        <f t="shared" si="7"/>
        <v>0</v>
      </c>
      <c r="BG11" s="6">
        <f t="shared" si="7"/>
        <v>0.1</v>
      </c>
      <c r="BH11" s="7">
        <f t="shared" si="7"/>
        <v>0</v>
      </c>
      <c r="BI11" s="7">
        <f t="shared" si="7"/>
        <v>0.1</v>
      </c>
      <c r="BJ11" s="7">
        <f t="shared" si="7"/>
        <v>0</v>
      </c>
      <c r="BK11" s="13"/>
      <c r="BL11" s="4"/>
      <c r="BM11" s="9"/>
      <c r="BN11" s="9"/>
      <c r="BO11" s="14"/>
      <c r="BP11" s="10"/>
      <c r="BQ11" s="10"/>
      <c r="BR11" s="10"/>
      <c r="BS11" s="10"/>
      <c r="BT11" s="10"/>
      <c r="BU11" s="10"/>
      <c r="BV11" s="10"/>
      <c r="BW11" s="10"/>
      <c r="BX11" s="10"/>
      <c r="BY11" s="10"/>
    </row>
    <row r="12" spans="1:88" ht="37.5" x14ac:dyDescent="0.3">
      <c r="A12" s="10" t="s">
        <v>84</v>
      </c>
      <c r="B12" s="15" t="s">
        <v>85</v>
      </c>
      <c r="C12" s="16">
        <f t="shared" si="0"/>
        <v>0</v>
      </c>
      <c r="D12" s="10"/>
      <c r="E12" s="7">
        <f t="shared" ref="E12:E28" si="8">F12+U12+BG12</f>
        <v>0</v>
      </c>
      <c r="F12" s="7">
        <f t="shared" ref="F12:F28" si="9">G12+K12+L12+M12+R12+S12+T12</f>
        <v>0</v>
      </c>
      <c r="G12" s="7">
        <f t="shared" ref="G12:G28" si="10">H12+I12+J12</f>
        <v>0</v>
      </c>
      <c r="H12" s="10"/>
      <c r="I12" s="10"/>
      <c r="J12" s="10"/>
      <c r="K12" s="10"/>
      <c r="L12" s="10"/>
      <c r="M12" s="7">
        <f t="shared" ref="M12:M28" si="11">+N12+O12+P12</f>
        <v>0</v>
      </c>
      <c r="N12" s="10"/>
      <c r="O12" s="10"/>
      <c r="P12" s="10"/>
      <c r="Q12" s="10"/>
      <c r="R12" s="10"/>
      <c r="S12" s="10"/>
      <c r="T12" s="10"/>
      <c r="U12" s="7">
        <f t="shared" si="4"/>
        <v>0</v>
      </c>
      <c r="V12" s="10"/>
      <c r="W12" s="10"/>
      <c r="X12" s="10"/>
      <c r="Y12" s="10"/>
      <c r="Z12" s="10"/>
      <c r="AA12" s="10"/>
      <c r="AB12" s="10"/>
      <c r="AC12" s="10"/>
      <c r="AD12" s="7">
        <f t="shared" ref="AD12:AD28" si="12">SUM(AE12:AT12)</f>
        <v>0</v>
      </c>
      <c r="AE12" s="10"/>
      <c r="AF12" s="10"/>
      <c r="AG12" s="10"/>
      <c r="AH12" s="10"/>
      <c r="AI12" s="10"/>
      <c r="AJ12" s="10"/>
      <c r="AK12" s="10"/>
      <c r="AL12" s="10"/>
      <c r="AM12" s="10"/>
      <c r="AN12" s="10"/>
      <c r="AO12" s="25"/>
      <c r="AP12" s="10"/>
      <c r="AQ12" s="10"/>
      <c r="AR12" s="25"/>
      <c r="AS12" s="25"/>
      <c r="AT12" s="25"/>
      <c r="AU12" s="25"/>
      <c r="AV12" s="25"/>
      <c r="AW12" s="25"/>
      <c r="AX12" s="10"/>
      <c r="AY12" s="10"/>
      <c r="AZ12" s="10"/>
      <c r="BA12" s="25"/>
      <c r="BB12" s="25"/>
      <c r="BC12" s="25"/>
      <c r="BD12" s="10"/>
      <c r="BE12" s="25"/>
      <c r="BF12" s="25"/>
      <c r="BG12" s="7">
        <f t="shared" ref="BG12:BG28" si="13">BH12+BI12+BJ12</f>
        <v>0</v>
      </c>
      <c r="BH12" s="25"/>
      <c r="BI12" s="10"/>
      <c r="BJ12" s="10"/>
      <c r="BK12" s="25"/>
      <c r="BL12" s="10"/>
      <c r="BM12" s="25"/>
      <c r="BN12" s="10"/>
      <c r="BO12" s="25"/>
      <c r="BP12" s="10"/>
      <c r="BQ12" s="25"/>
      <c r="BR12" s="25"/>
      <c r="BS12" s="25"/>
      <c r="BT12" s="25"/>
      <c r="BU12" s="10"/>
      <c r="BV12" s="10"/>
      <c r="BW12" s="10"/>
      <c r="BX12" s="10"/>
      <c r="BY12" s="25"/>
    </row>
    <row r="13" spans="1:88" s="54" customFormat="1" ht="75" x14ac:dyDescent="0.3">
      <c r="A13" s="20">
        <v>1</v>
      </c>
      <c r="B13" s="21" t="s">
        <v>86</v>
      </c>
      <c r="C13" s="22">
        <f t="shared" si="0"/>
        <v>0.12</v>
      </c>
      <c r="D13" s="23"/>
      <c r="E13" s="7">
        <f t="shared" si="8"/>
        <v>0.12</v>
      </c>
      <c r="F13" s="7">
        <f t="shared" si="9"/>
        <v>0.12</v>
      </c>
      <c r="G13" s="7">
        <f t="shared" si="10"/>
        <v>0</v>
      </c>
      <c r="H13" s="24"/>
      <c r="I13" s="24"/>
      <c r="J13" s="24"/>
      <c r="K13" s="24"/>
      <c r="L13" s="24">
        <v>0.12</v>
      </c>
      <c r="M13" s="7">
        <f t="shared" si="11"/>
        <v>0</v>
      </c>
      <c r="N13" s="24"/>
      <c r="O13" s="24"/>
      <c r="P13" s="24"/>
      <c r="Q13" s="24"/>
      <c r="R13" s="10"/>
      <c r="S13" s="24"/>
      <c r="T13" s="24"/>
      <c r="U13" s="7">
        <f t="shared" si="4"/>
        <v>0</v>
      </c>
      <c r="V13" s="24"/>
      <c r="W13" s="24"/>
      <c r="X13" s="24"/>
      <c r="Y13" s="24"/>
      <c r="Z13" s="24"/>
      <c r="AA13" s="24"/>
      <c r="AB13" s="24"/>
      <c r="AC13" s="24"/>
      <c r="AD13" s="7">
        <f t="shared" si="12"/>
        <v>0</v>
      </c>
      <c r="AE13" s="24"/>
      <c r="AF13" s="24"/>
      <c r="AG13" s="25"/>
      <c r="AH13" s="25"/>
      <c r="AI13" s="24"/>
      <c r="AJ13" s="20"/>
      <c r="AK13" s="24"/>
      <c r="AL13" s="20"/>
      <c r="AM13" s="20"/>
      <c r="AN13" s="20"/>
      <c r="AO13" s="25"/>
      <c r="AP13" s="20"/>
      <c r="AQ13" s="24"/>
      <c r="AR13" s="25"/>
      <c r="AS13" s="25"/>
      <c r="AT13" s="25"/>
      <c r="AU13" s="25"/>
      <c r="AV13" s="25"/>
      <c r="AW13" s="25"/>
      <c r="AX13" s="24"/>
      <c r="AY13" s="24"/>
      <c r="AZ13" s="24"/>
      <c r="BA13" s="25"/>
      <c r="BB13" s="25"/>
      <c r="BC13" s="25"/>
      <c r="BD13" s="24"/>
      <c r="BE13" s="25"/>
      <c r="BF13" s="25"/>
      <c r="BG13" s="7">
        <f t="shared" si="13"/>
        <v>0</v>
      </c>
      <c r="BH13" s="25"/>
      <c r="BI13" s="24"/>
      <c r="BJ13" s="24"/>
      <c r="BK13" s="25"/>
      <c r="BL13" s="20" t="s">
        <v>87</v>
      </c>
      <c r="BM13" s="25"/>
      <c r="BN13" s="20" t="s">
        <v>88</v>
      </c>
      <c r="BO13" s="25"/>
      <c r="BP13" s="20" t="s">
        <v>89</v>
      </c>
      <c r="BQ13" s="25"/>
      <c r="BR13" s="25"/>
      <c r="BS13" s="25"/>
      <c r="BT13" s="25"/>
      <c r="BU13" s="23" t="s">
        <v>90</v>
      </c>
      <c r="BV13" s="20">
        <v>2023</v>
      </c>
      <c r="BW13" s="25"/>
      <c r="BX13" s="25" t="s">
        <v>91</v>
      </c>
      <c r="BY13" s="20" t="s">
        <v>92</v>
      </c>
      <c r="CA13" s="54" t="e">
        <f>VLOOKUP(B13,'[1]KH2025 IN'!$B$4:$X$243,23,0)</f>
        <v>#N/A</v>
      </c>
      <c r="CB13" s="54">
        <v>1</v>
      </c>
      <c r="CC13" s="54" t="e">
        <f>VLOOKUP(B13,'[2]10QH'!$B$15:$BZ$665,77,0)</f>
        <v>#N/A</v>
      </c>
      <c r="CJ13" s="54">
        <v>1</v>
      </c>
    </row>
    <row r="14" spans="1:88" s="54" customFormat="1" ht="56.25" x14ac:dyDescent="0.3">
      <c r="A14" s="20">
        <f>A13+1</f>
        <v>2</v>
      </c>
      <c r="B14" s="21" t="s">
        <v>93</v>
      </c>
      <c r="C14" s="22">
        <f t="shared" si="0"/>
        <v>2.8</v>
      </c>
      <c r="D14" s="23"/>
      <c r="E14" s="7">
        <f t="shared" si="8"/>
        <v>2.8</v>
      </c>
      <c r="F14" s="7">
        <f t="shared" si="9"/>
        <v>2.8</v>
      </c>
      <c r="G14" s="7">
        <f t="shared" si="10"/>
        <v>0</v>
      </c>
      <c r="H14" s="24"/>
      <c r="I14" s="24"/>
      <c r="J14" s="24"/>
      <c r="K14" s="24">
        <v>2.8</v>
      </c>
      <c r="L14" s="24"/>
      <c r="M14" s="7">
        <f t="shared" si="11"/>
        <v>0</v>
      </c>
      <c r="N14" s="24"/>
      <c r="O14" s="24"/>
      <c r="P14" s="24"/>
      <c r="Q14" s="24"/>
      <c r="R14" s="10"/>
      <c r="S14" s="24"/>
      <c r="T14" s="24"/>
      <c r="U14" s="7">
        <f t="shared" si="4"/>
        <v>0</v>
      </c>
      <c r="V14" s="24"/>
      <c r="W14" s="24"/>
      <c r="X14" s="24"/>
      <c r="Y14" s="24"/>
      <c r="Z14" s="24"/>
      <c r="AA14" s="24"/>
      <c r="AB14" s="24"/>
      <c r="AC14" s="24"/>
      <c r="AD14" s="7">
        <f t="shared" si="12"/>
        <v>0</v>
      </c>
      <c r="AE14" s="24"/>
      <c r="AF14" s="24"/>
      <c r="AG14" s="25"/>
      <c r="AH14" s="25"/>
      <c r="AI14" s="24"/>
      <c r="AJ14" s="20"/>
      <c r="AK14" s="24"/>
      <c r="AL14" s="20"/>
      <c r="AM14" s="20"/>
      <c r="AN14" s="20"/>
      <c r="AO14" s="25"/>
      <c r="AP14" s="20"/>
      <c r="AQ14" s="24"/>
      <c r="AR14" s="25"/>
      <c r="AS14" s="25"/>
      <c r="AT14" s="25"/>
      <c r="AU14" s="25"/>
      <c r="AV14" s="25"/>
      <c r="AW14" s="25"/>
      <c r="AX14" s="24"/>
      <c r="AY14" s="24"/>
      <c r="AZ14" s="24"/>
      <c r="BA14" s="25"/>
      <c r="BB14" s="25"/>
      <c r="BC14" s="25"/>
      <c r="BD14" s="24"/>
      <c r="BE14" s="25"/>
      <c r="BF14" s="25"/>
      <c r="BG14" s="7">
        <f t="shared" si="13"/>
        <v>0</v>
      </c>
      <c r="BH14" s="25"/>
      <c r="BI14" s="24"/>
      <c r="BJ14" s="24"/>
      <c r="BK14" s="25"/>
      <c r="BL14" s="20" t="s">
        <v>87</v>
      </c>
      <c r="BM14" s="25"/>
      <c r="BN14" s="20" t="s">
        <v>88</v>
      </c>
      <c r="BO14" s="25">
        <v>2025</v>
      </c>
      <c r="BP14" s="20" t="s">
        <v>94</v>
      </c>
      <c r="BQ14" s="25"/>
      <c r="BR14" s="25"/>
      <c r="BS14" s="25"/>
      <c r="BT14" s="25"/>
      <c r="BU14" s="23" t="s">
        <v>95</v>
      </c>
      <c r="BV14" s="20" t="s">
        <v>96</v>
      </c>
      <c r="BW14" s="25"/>
      <c r="BX14" s="25"/>
      <c r="BY14" s="20" t="s">
        <v>97</v>
      </c>
      <c r="CA14" s="54">
        <f>VLOOKUP(B14,'[1]KH2025 IN'!$B$4:$X$243,23,0)</f>
        <v>1</v>
      </c>
      <c r="CB14" s="54">
        <v>1</v>
      </c>
      <c r="CC14" s="54">
        <f>VLOOKUP(B14,'[2]10QH'!$B$15:$BZ$665,77,0)</f>
        <v>1</v>
      </c>
      <c r="CJ14" s="54">
        <v>1</v>
      </c>
    </row>
    <row r="15" spans="1:88" s="54" customFormat="1" ht="93.75" x14ac:dyDescent="0.3">
      <c r="A15" s="20">
        <f t="shared" ref="A15:A25" si="14">A14+1</f>
        <v>3</v>
      </c>
      <c r="B15" s="21" t="s">
        <v>98</v>
      </c>
      <c r="C15" s="22">
        <f t="shared" si="0"/>
        <v>0.1</v>
      </c>
      <c r="D15" s="23"/>
      <c r="E15" s="7">
        <f t="shared" si="8"/>
        <v>0.1</v>
      </c>
      <c r="F15" s="7">
        <f t="shared" si="9"/>
        <v>0</v>
      </c>
      <c r="G15" s="7">
        <f t="shared" si="10"/>
        <v>0</v>
      </c>
      <c r="H15" s="24"/>
      <c r="I15" s="24"/>
      <c r="J15" s="24"/>
      <c r="K15" s="24"/>
      <c r="L15" s="24"/>
      <c r="M15" s="7">
        <f t="shared" si="11"/>
        <v>0</v>
      </c>
      <c r="N15" s="24"/>
      <c r="O15" s="24"/>
      <c r="P15" s="24"/>
      <c r="Q15" s="24"/>
      <c r="R15" s="10"/>
      <c r="S15" s="24"/>
      <c r="T15" s="24"/>
      <c r="U15" s="7">
        <f t="shared" si="4"/>
        <v>0</v>
      </c>
      <c r="V15" s="24"/>
      <c r="W15" s="24"/>
      <c r="X15" s="24"/>
      <c r="Y15" s="24"/>
      <c r="Z15" s="24"/>
      <c r="AA15" s="24"/>
      <c r="AB15" s="24"/>
      <c r="AC15" s="24"/>
      <c r="AD15" s="7">
        <f t="shared" si="12"/>
        <v>0</v>
      </c>
      <c r="AE15" s="24"/>
      <c r="AF15" s="24"/>
      <c r="AG15" s="25"/>
      <c r="AH15" s="25"/>
      <c r="AI15" s="24"/>
      <c r="AJ15" s="20"/>
      <c r="AK15" s="24"/>
      <c r="AL15" s="20"/>
      <c r="AM15" s="20"/>
      <c r="AN15" s="20"/>
      <c r="AO15" s="25"/>
      <c r="AP15" s="20"/>
      <c r="AQ15" s="24"/>
      <c r="AR15" s="25"/>
      <c r="AS15" s="25"/>
      <c r="AT15" s="25"/>
      <c r="AU15" s="25"/>
      <c r="AV15" s="25"/>
      <c r="AW15" s="25"/>
      <c r="AX15" s="24"/>
      <c r="AY15" s="24"/>
      <c r="AZ15" s="24"/>
      <c r="BA15" s="25"/>
      <c r="BB15" s="25"/>
      <c r="BC15" s="25"/>
      <c r="BD15" s="24"/>
      <c r="BE15" s="25"/>
      <c r="BF15" s="25"/>
      <c r="BG15" s="7">
        <f t="shared" si="13"/>
        <v>0.1</v>
      </c>
      <c r="BH15" s="25"/>
      <c r="BI15" s="24">
        <v>0.1</v>
      </c>
      <c r="BJ15" s="24"/>
      <c r="BK15" s="25"/>
      <c r="BL15" s="20" t="s">
        <v>99</v>
      </c>
      <c r="BM15" s="25"/>
      <c r="BN15" s="20" t="s">
        <v>88</v>
      </c>
      <c r="BO15" s="25">
        <v>2025</v>
      </c>
      <c r="BP15" s="20" t="s">
        <v>100</v>
      </c>
      <c r="BQ15" s="25"/>
      <c r="BR15" s="25"/>
      <c r="BS15" s="25"/>
      <c r="BT15" s="25"/>
      <c r="BU15" s="23" t="s">
        <v>101</v>
      </c>
      <c r="BV15" s="20">
        <v>2024</v>
      </c>
      <c r="BW15" s="25"/>
      <c r="BX15" s="25" t="s">
        <v>102</v>
      </c>
      <c r="BY15" s="20" t="s">
        <v>103</v>
      </c>
      <c r="CA15" s="54">
        <f>VLOOKUP(B15,'[1]KH2025 IN'!$B$4:$X$243,23,0)</f>
        <v>1</v>
      </c>
      <c r="CB15" s="54">
        <v>1</v>
      </c>
      <c r="CC15" s="54">
        <f>VLOOKUP(B15,'[2]10QH'!$B$15:$BZ$665,77,0)</f>
        <v>1</v>
      </c>
      <c r="CJ15" s="54">
        <v>1</v>
      </c>
    </row>
    <row r="16" spans="1:88" s="54" customFormat="1" ht="37.5" x14ac:dyDescent="0.3">
      <c r="A16" s="20">
        <f t="shared" si="14"/>
        <v>4</v>
      </c>
      <c r="B16" s="21" t="s">
        <v>104</v>
      </c>
      <c r="C16" s="22">
        <f t="shared" si="0"/>
        <v>15</v>
      </c>
      <c r="D16" s="23"/>
      <c r="E16" s="7">
        <f t="shared" si="8"/>
        <v>15</v>
      </c>
      <c r="F16" s="7">
        <f t="shared" si="9"/>
        <v>15</v>
      </c>
      <c r="G16" s="7">
        <f t="shared" si="10"/>
        <v>0</v>
      </c>
      <c r="H16" s="24"/>
      <c r="I16" s="24"/>
      <c r="J16" s="24"/>
      <c r="K16" s="24">
        <v>7.96</v>
      </c>
      <c r="L16" s="24"/>
      <c r="M16" s="7">
        <f t="shared" si="11"/>
        <v>7.04</v>
      </c>
      <c r="N16" s="24"/>
      <c r="O16" s="24"/>
      <c r="P16" s="24">
        <v>7.04</v>
      </c>
      <c r="Q16" s="24"/>
      <c r="R16" s="24"/>
      <c r="S16" s="24"/>
      <c r="T16" s="24"/>
      <c r="U16" s="7">
        <f t="shared" si="4"/>
        <v>0</v>
      </c>
      <c r="V16" s="24"/>
      <c r="W16" s="24"/>
      <c r="X16" s="24"/>
      <c r="Y16" s="24"/>
      <c r="Z16" s="24"/>
      <c r="AA16" s="24"/>
      <c r="AB16" s="24"/>
      <c r="AC16" s="24"/>
      <c r="AD16" s="7">
        <f t="shared" si="12"/>
        <v>0</v>
      </c>
      <c r="AE16" s="24"/>
      <c r="AF16" s="24"/>
      <c r="AG16" s="25"/>
      <c r="AH16" s="25"/>
      <c r="AI16" s="24"/>
      <c r="AJ16" s="20"/>
      <c r="AK16" s="24"/>
      <c r="AL16" s="20"/>
      <c r="AM16" s="20"/>
      <c r="AN16" s="20"/>
      <c r="AO16" s="25"/>
      <c r="AP16" s="20"/>
      <c r="AQ16" s="24"/>
      <c r="AR16" s="25"/>
      <c r="AS16" s="25"/>
      <c r="AT16" s="25"/>
      <c r="AU16" s="25"/>
      <c r="AV16" s="25"/>
      <c r="AW16" s="25"/>
      <c r="AX16" s="24"/>
      <c r="AY16" s="24"/>
      <c r="AZ16" s="24"/>
      <c r="BA16" s="25"/>
      <c r="BB16" s="25"/>
      <c r="BC16" s="25"/>
      <c r="BD16" s="24"/>
      <c r="BE16" s="25"/>
      <c r="BF16" s="25"/>
      <c r="BG16" s="7">
        <f t="shared" si="13"/>
        <v>0</v>
      </c>
      <c r="BH16" s="25"/>
      <c r="BI16" s="24"/>
      <c r="BJ16" s="24"/>
      <c r="BK16" s="25"/>
      <c r="BL16" s="20" t="s">
        <v>105</v>
      </c>
      <c r="BM16" s="25"/>
      <c r="BN16" s="20" t="s">
        <v>88</v>
      </c>
      <c r="BO16" s="25"/>
      <c r="BP16" s="144" t="s">
        <v>106</v>
      </c>
      <c r="BQ16" s="25"/>
      <c r="BR16" s="25"/>
      <c r="BS16" s="25"/>
      <c r="BT16" s="25"/>
      <c r="BU16" s="23" t="s">
        <v>107</v>
      </c>
      <c r="BV16" s="20"/>
      <c r="BW16" s="25"/>
      <c r="BX16" s="25"/>
      <c r="BY16" s="20" t="s">
        <v>108</v>
      </c>
      <c r="CA16" s="54" t="e">
        <f>VLOOKUP(B16,'[1]KH2025 IN'!$B$4:$X$243,23,0)</f>
        <v>#N/A</v>
      </c>
      <c r="CB16" s="54">
        <v>1</v>
      </c>
      <c r="CC16" s="54" t="e">
        <f>VLOOKUP(B16,'[2]10QH'!$B$15:$BZ$665,77,0)</f>
        <v>#N/A</v>
      </c>
      <c r="CJ16" s="54">
        <v>1</v>
      </c>
    </row>
    <row r="17" spans="1:88" s="54" customFormat="1" ht="56.25" x14ac:dyDescent="0.3">
      <c r="A17" s="20">
        <f t="shared" si="14"/>
        <v>5</v>
      </c>
      <c r="B17" s="21" t="s">
        <v>109</v>
      </c>
      <c r="C17" s="22">
        <f t="shared" si="0"/>
        <v>0.1</v>
      </c>
      <c r="D17" s="23"/>
      <c r="E17" s="7">
        <f t="shared" si="8"/>
        <v>0.1</v>
      </c>
      <c r="F17" s="7">
        <f t="shared" si="9"/>
        <v>0.1</v>
      </c>
      <c r="G17" s="7">
        <f t="shared" si="10"/>
        <v>0</v>
      </c>
      <c r="H17" s="24"/>
      <c r="I17" s="24"/>
      <c r="J17" s="24"/>
      <c r="K17" s="24"/>
      <c r="L17" s="24">
        <v>0.1</v>
      </c>
      <c r="M17" s="7">
        <f t="shared" si="11"/>
        <v>0</v>
      </c>
      <c r="N17" s="24"/>
      <c r="O17" s="24"/>
      <c r="P17" s="24"/>
      <c r="Q17" s="24"/>
      <c r="R17" s="24"/>
      <c r="S17" s="24"/>
      <c r="T17" s="24"/>
      <c r="U17" s="7">
        <f t="shared" si="4"/>
        <v>0</v>
      </c>
      <c r="V17" s="24"/>
      <c r="W17" s="24"/>
      <c r="X17" s="24"/>
      <c r="Y17" s="24"/>
      <c r="Z17" s="24"/>
      <c r="AA17" s="24"/>
      <c r="AB17" s="24"/>
      <c r="AC17" s="24"/>
      <c r="AD17" s="7">
        <f t="shared" si="12"/>
        <v>0</v>
      </c>
      <c r="AE17" s="24"/>
      <c r="AF17" s="24"/>
      <c r="AG17" s="25"/>
      <c r="AH17" s="25"/>
      <c r="AI17" s="24"/>
      <c r="AJ17" s="20"/>
      <c r="AK17" s="24"/>
      <c r="AL17" s="20"/>
      <c r="AM17" s="20"/>
      <c r="AN17" s="20"/>
      <c r="AO17" s="25"/>
      <c r="AP17" s="20"/>
      <c r="AQ17" s="24"/>
      <c r="AR17" s="25"/>
      <c r="AS17" s="25"/>
      <c r="AT17" s="25"/>
      <c r="AU17" s="25"/>
      <c r="AV17" s="25"/>
      <c r="AW17" s="25"/>
      <c r="AX17" s="24"/>
      <c r="AY17" s="24"/>
      <c r="AZ17" s="24"/>
      <c r="BA17" s="25"/>
      <c r="BB17" s="25"/>
      <c r="BC17" s="25"/>
      <c r="BD17" s="24"/>
      <c r="BE17" s="25"/>
      <c r="BF17" s="25"/>
      <c r="BG17" s="7">
        <f t="shared" si="13"/>
        <v>0</v>
      </c>
      <c r="BH17" s="25"/>
      <c r="BI17" s="24"/>
      <c r="BJ17" s="24"/>
      <c r="BK17" s="25"/>
      <c r="BL17" s="20" t="s">
        <v>105</v>
      </c>
      <c r="BM17" s="25"/>
      <c r="BN17" s="20" t="s">
        <v>88</v>
      </c>
      <c r="BO17" s="25"/>
      <c r="BP17" s="144"/>
      <c r="BQ17" s="25"/>
      <c r="BR17" s="25"/>
      <c r="BS17" s="25"/>
      <c r="BT17" s="25"/>
      <c r="BU17" s="23" t="s">
        <v>90</v>
      </c>
      <c r="BV17" s="20"/>
      <c r="BW17" s="25"/>
      <c r="BX17" s="25"/>
      <c r="BY17" s="20" t="s">
        <v>110</v>
      </c>
      <c r="CA17" s="54" t="e">
        <f>VLOOKUP(B17,'[1]KH2025 IN'!$B$4:$X$243,23,0)</f>
        <v>#N/A</v>
      </c>
      <c r="CB17" s="54">
        <v>1</v>
      </c>
      <c r="CC17" s="54" t="e">
        <f>VLOOKUP(B17,'[2]10QH'!$B$15:$BZ$665,77,0)</f>
        <v>#N/A</v>
      </c>
      <c r="CJ17" s="54">
        <v>1</v>
      </c>
    </row>
    <row r="18" spans="1:88" s="54" customFormat="1" ht="106.5" customHeight="1" x14ac:dyDescent="0.3">
      <c r="A18" s="20">
        <f t="shared" si="14"/>
        <v>6</v>
      </c>
      <c r="B18" s="21" t="s">
        <v>111</v>
      </c>
      <c r="C18" s="22">
        <f t="shared" si="0"/>
        <v>104</v>
      </c>
      <c r="D18" s="23"/>
      <c r="E18" s="7">
        <f t="shared" si="8"/>
        <v>104</v>
      </c>
      <c r="F18" s="7">
        <f t="shared" si="9"/>
        <v>104</v>
      </c>
      <c r="G18" s="7">
        <f t="shared" si="10"/>
        <v>0.29000000000000004</v>
      </c>
      <c r="H18" s="24">
        <v>0.23</v>
      </c>
      <c r="I18" s="24">
        <v>0.06</v>
      </c>
      <c r="J18" s="24"/>
      <c r="K18" s="24">
        <v>5</v>
      </c>
      <c r="L18" s="24">
        <v>14.9</v>
      </c>
      <c r="M18" s="7">
        <f t="shared" si="11"/>
        <v>83.81</v>
      </c>
      <c r="N18" s="24">
        <v>82.66</v>
      </c>
      <c r="O18" s="24"/>
      <c r="P18" s="24">
        <v>1.1499999999999999</v>
      </c>
      <c r="Q18" s="24"/>
      <c r="R18" s="24"/>
      <c r="S18" s="24"/>
      <c r="T18" s="24"/>
      <c r="U18" s="7">
        <f t="shared" si="4"/>
        <v>0</v>
      </c>
      <c r="V18" s="24"/>
      <c r="W18" s="24"/>
      <c r="X18" s="24"/>
      <c r="Y18" s="24"/>
      <c r="Z18" s="24"/>
      <c r="AA18" s="24"/>
      <c r="AB18" s="24"/>
      <c r="AC18" s="24"/>
      <c r="AD18" s="7">
        <f t="shared" si="12"/>
        <v>0</v>
      </c>
      <c r="AE18" s="24"/>
      <c r="AF18" s="24"/>
      <c r="AG18" s="25"/>
      <c r="AH18" s="25"/>
      <c r="AI18" s="24"/>
      <c r="AJ18" s="20"/>
      <c r="AK18" s="24"/>
      <c r="AL18" s="20"/>
      <c r="AM18" s="20"/>
      <c r="AN18" s="20"/>
      <c r="AO18" s="25"/>
      <c r="AP18" s="20"/>
      <c r="AQ18" s="24"/>
      <c r="AR18" s="25"/>
      <c r="AS18" s="25"/>
      <c r="AT18" s="25"/>
      <c r="AU18" s="25"/>
      <c r="AV18" s="25"/>
      <c r="AW18" s="25"/>
      <c r="AX18" s="24"/>
      <c r="AY18" s="24"/>
      <c r="AZ18" s="24"/>
      <c r="BA18" s="25"/>
      <c r="BB18" s="25"/>
      <c r="BC18" s="25"/>
      <c r="BD18" s="24"/>
      <c r="BE18" s="25"/>
      <c r="BF18" s="25"/>
      <c r="BG18" s="7">
        <f t="shared" si="13"/>
        <v>0</v>
      </c>
      <c r="BH18" s="25"/>
      <c r="BI18" s="24"/>
      <c r="BJ18" s="24"/>
      <c r="BK18" s="25"/>
      <c r="BL18" s="20" t="s">
        <v>112</v>
      </c>
      <c r="BM18" s="25"/>
      <c r="BN18" s="20" t="s">
        <v>88</v>
      </c>
      <c r="BO18" s="25">
        <v>2025</v>
      </c>
      <c r="BP18" s="20" t="s">
        <v>113</v>
      </c>
      <c r="BQ18" s="25"/>
      <c r="BR18" s="25"/>
      <c r="BS18" s="25"/>
      <c r="BT18" s="25"/>
      <c r="BU18" s="23" t="s">
        <v>114</v>
      </c>
      <c r="BV18" s="20" t="s">
        <v>115</v>
      </c>
      <c r="BW18" s="25" t="s">
        <v>116</v>
      </c>
      <c r="BX18" s="25" t="s">
        <v>117</v>
      </c>
      <c r="BY18" s="20" t="s">
        <v>118</v>
      </c>
      <c r="CA18" s="54">
        <f>VLOOKUP(B18,'[1]KH2025 IN'!$B$4:$X$243,23,0)</f>
        <v>1</v>
      </c>
      <c r="CB18" s="54">
        <v>1</v>
      </c>
      <c r="CC18" s="54">
        <f>VLOOKUP(B18,'[2]10QH'!$B$15:$BZ$665,77,0)</f>
        <v>1</v>
      </c>
      <c r="CJ18" s="54">
        <v>1</v>
      </c>
    </row>
    <row r="19" spans="1:88" s="54" customFormat="1" ht="75" x14ac:dyDescent="0.3">
      <c r="A19" s="20">
        <f t="shared" si="14"/>
        <v>7</v>
      </c>
      <c r="B19" s="21" t="s">
        <v>119</v>
      </c>
      <c r="C19" s="22">
        <f t="shared" si="0"/>
        <v>0.12</v>
      </c>
      <c r="D19" s="23"/>
      <c r="E19" s="7">
        <f t="shared" si="8"/>
        <v>0.12</v>
      </c>
      <c r="F19" s="7">
        <f t="shared" si="9"/>
        <v>0.12</v>
      </c>
      <c r="G19" s="7">
        <f t="shared" si="10"/>
        <v>0</v>
      </c>
      <c r="H19" s="24"/>
      <c r="I19" s="24"/>
      <c r="J19" s="24"/>
      <c r="K19" s="24"/>
      <c r="L19" s="24">
        <v>0.12</v>
      </c>
      <c r="M19" s="7">
        <f t="shared" si="11"/>
        <v>0</v>
      </c>
      <c r="N19" s="24"/>
      <c r="O19" s="24"/>
      <c r="P19" s="24"/>
      <c r="Q19" s="24"/>
      <c r="R19" s="24"/>
      <c r="S19" s="24"/>
      <c r="T19" s="24"/>
      <c r="U19" s="7">
        <f t="shared" si="4"/>
        <v>0</v>
      </c>
      <c r="V19" s="24"/>
      <c r="W19" s="24"/>
      <c r="X19" s="24"/>
      <c r="Y19" s="24"/>
      <c r="Z19" s="24"/>
      <c r="AA19" s="24"/>
      <c r="AB19" s="24"/>
      <c r="AC19" s="24"/>
      <c r="AD19" s="7">
        <f t="shared" si="12"/>
        <v>0</v>
      </c>
      <c r="AE19" s="24"/>
      <c r="AF19" s="24"/>
      <c r="AG19" s="25"/>
      <c r="AH19" s="25"/>
      <c r="AI19" s="24"/>
      <c r="AJ19" s="20"/>
      <c r="AK19" s="24"/>
      <c r="AL19" s="20"/>
      <c r="AM19" s="20"/>
      <c r="AN19" s="20"/>
      <c r="AO19" s="25"/>
      <c r="AP19" s="20"/>
      <c r="AQ19" s="24"/>
      <c r="AR19" s="25"/>
      <c r="AS19" s="25"/>
      <c r="AT19" s="25"/>
      <c r="AU19" s="25"/>
      <c r="AV19" s="25"/>
      <c r="AW19" s="25"/>
      <c r="AX19" s="24"/>
      <c r="AY19" s="24"/>
      <c r="AZ19" s="24"/>
      <c r="BA19" s="25"/>
      <c r="BB19" s="25"/>
      <c r="BC19" s="25"/>
      <c r="BD19" s="24"/>
      <c r="BE19" s="25"/>
      <c r="BF19" s="25"/>
      <c r="BG19" s="7">
        <f t="shared" si="13"/>
        <v>0</v>
      </c>
      <c r="BH19" s="25"/>
      <c r="BI19" s="24"/>
      <c r="BJ19" s="24"/>
      <c r="BK19" s="25"/>
      <c r="BL19" s="20" t="s">
        <v>112</v>
      </c>
      <c r="BM19" s="25"/>
      <c r="BN19" s="20" t="s">
        <v>88</v>
      </c>
      <c r="BO19" s="25">
        <v>2025</v>
      </c>
      <c r="BP19" s="20" t="s">
        <v>89</v>
      </c>
      <c r="BQ19" s="25"/>
      <c r="BR19" s="25"/>
      <c r="BS19" s="25"/>
      <c r="BT19" s="25"/>
      <c r="BU19" s="23" t="s">
        <v>90</v>
      </c>
      <c r="BV19" s="20">
        <v>2024</v>
      </c>
      <c r="BW19" s="25"/>
      <c r="BX19" s="25" t="s">
        <v>120</v>
      </c>
      <c r="BY19" s="20" t="s">
        <v>121</v>
      </c>
      <c r="CA19" s="54">
        <f>VLOOKUP(B19,'[1]KH2025 IN'!$B$4:$X$243,23,0)</f>
        <v>1</v>
      </c>
      <c r="CB19" s="54">
        <v>1</v>
      </c>
      <c r="CC19" s="54">
        <f>VLOOKUP(B19,'[2]10QH'!$B$15:$BZ$665,77,0)</f>
        <v>1</v>
      </c>
      <c r="CJ19" s="54">
        <v>1</v>
      </c>
    </row>
    <row r="20" spans="1:88" s="54" customFormat="1" ht="131.25" x14ac:dyDescent="0.3">
      <c r="A20" s="20">
        <f t="shared" si="14"/>
        <v>8</v>
      </c>
      <c r="B20" s="21" t="s">
        <v>122</v>
      </c>
      <c r="C20" s="22">
        <f t="shared" si="0"/>
        <v>36</v>
      </c>
      <c r="D20" s="23"/>
      <c r="E20" s="7">
        <f t="shared" si="8"/>
        <v>36</v>
      </c>
      <c r="F20" s="7">
        <f t="shared" si="9"/>
        <v>36</v>
      </c>
      <c r="G20" s="7">
        <f t="shared" si="10"/>
        <v>0</v>
      </c>
      <c r="H20" s="24"/>
      <c r="I20" s="24"/>
      <c r="J20" s="24"/>
      <c r="K20" s="24">
        <v>16</v>
      </c>
      <c r="L20" s="24">
        <v>15</v>
      </c>
      <c r="M20" s="7">
        <f t="shared" si="11"/>
        <v>5</v>
      </c>
      <c r="N20" s="24"/>
      <c r="O20" s="24"/>
      <c r="P20" s="24">
        <v>5</v>
      </c>
      <c r="Q20" s="24"/>
      <c r="R20" s="24"/>
      <c r="S20" s="24"/>
      <c r="T20" s="24"/>
      <c r="U20" s="7">
        <f t="shared" si="4"/>
        <v>0</v>
      </c>
      <c r="V20" s="24"/>
      <c r="W20" s="24"/>
      <c r="X20" s="24"/>
      <c r="Y20" s="24"/>
      <c r="Z20" s="24"/>
      <c r="AA20" s="24"/>
      <c r="AB20" s="24"/>
      <c r="AC20" s="24"/>
      <c r="AD20" s="7">
        <f t="shared" si="12"/>
        <v>0</v>
      </c>
      <c r="AE20" s="24"/>
      <c r="AF20" s="24"/>
      <c r="AG20" s="25"/>
      <c r="AH20" s="25"/>
      <c r="AI20" s="24"/>
      <c r="AJ20" s="20"/>
      <c r="AK20" s="24"/>
      <c r="AL20" s="20"/>
      <c r="AM20" s="20"/>
      <c r="AN20" s="20"/>
      <c r="AO20" s="25"/>
      <c r="AP20" s="20"/>
      <c r="AQ20" s="24"/>
      <c r="AR20" s="25"/>
      <c r="AS20" s="25"/>
      <c r="AT20" s="25"/>
      <c r="AU20" s="25"/>
      <c r="AV20" s="25"/>
      <c r="AW20" s="25"/>
      <c r="AX20" s="24"/>
      <c r="AY20" s="24"/>
      <c r="AZ20" s="24"/>
      <c r="BA20" s="25"/>
      <c r="BB20" s="25"/>
      <c r="BC20" s="25"/>
      <c r="BD20" s="24"/>
      <c r="BE20" s="25"/>
      <c r="BF20" s="25"/>
      <c r="BG20" s="7">
        <f t="shared" si="13"/>
        <v>0</v>
      </c>
      <c r="BH20" s="25"/>
      <c r="BI20" s="24"/>
      <c r="BJ20" s="24"/>
      <c r="BK20" s="25"/>
      <c r="BL20" s="20" t="s">
        <v>123</v>
      </c>
      <c r="BM20" s="25"/>
      <c r="BN20" s="20" t="s">
        <v>88</v>
      </c>
      <c r="BO20" s="25">
        <v>2025</v>
      </c>
      <c r="BP20" s="20" t="s">
        <v>124</v>
      </c>
      <c r="BQ20" s="25"/>
      <c r="BR20" s="25"/>
      <c r="BS20" s="25"/>
      <c r="BT20" s="25"/>
      <c r="BU20" s="23" t="s">
        <v>125</v>
      </c>
      <c r="BV20" s="20">
        <v>2023.2023999999999</v>
      </c>
      <c r="BW20" s="25" t="s">
        <v>126</v>
      </c>
      <c r="BX20" s="25" t="s">
        <v>127</v>
      </c>
      <c r="BY20" s="20" t="s">
        <v>128</v>
      </c>
      <c r="CA20" s="54">
        <f>VLOOKUP(B20,'[1]KH2025 IN'!$B$4:$X$243,23,0)</f>
        <v>1</v>
      </c>
      <c r="CB20" s="54">
        <v>1</v>
      </c>
      <c r="CC20" s="54">
        <f>VLOOKUP(B20,'[2]10QH'!$B$15:$BZ$665,77,0)</f>
        <v>1</v>
      </c>
      <c r="CJ20" s="54">
        <v>1</v>
      </c>
    </row>
    <row r="21" spans="1:88" s="54" customFormat="1" ht="131.25" x14ac:dyDescent="0.3">
      <c r="A21" s="20">
        <f t="shared" si="14"/>
        <v>9</v>
      </c>
      <c r="B21" s="21" t="s">
        <v>129</v>
      </c>
      <c r="C21" s="22">
        <f t="shared" si="0"/>
        <v>37</v>
      </c>
      <c r="D21" s="23"/>
      <c r="E21" s="7">
        <f t="shared" si="8"/>
        <v>37</v>
      </c>
      <c r="F21" s="7">
        <f t="shared" si="9"/>
        <v>37</v>
      </c>
      <c r="G21" s="7">
        <f t="shared" si="10"/>
        <v>0</v>
      </c>
      <c r="H21" s="24"/>
      <c r="I21" s="24"/>
      <c r="J21" s="24"/>
      <c r="K21" s="24">
        <v>15</v>
      </c>
      <c r="L21" s="24">
        <v>22</v>
      </c>
      <c r="M21" s="7">
        <f t="shared" si="11"/>
        <v>0</v>
      </c>
      <c r="N21" s="24"/>
      <c r="O21" s="24"/>
      <c r="P21" s="24"/>
      <c r="Q21" s="24"/>
      <c r="R21" s="24"/>
      <c r="S21" s="24"/>
      <c r="T21" s="24"/>
      <c r="U21" s="7">
        <f t="shared" si="4"/>
        <v>0</v>
      </c>
      <c r="V21" s="24"/>
      <c r="W21" s="24"/>
      <c r="X21" s="24"/>
      <c r="Y21" s="24"/>
      <c r="Z21" s="24"/>
      <c r="AA21" s="24"/>
      <c r="AB21" s="24"/>
      <c r="AC21" s="24"/>
      <c r="AD21" s="7">
        <f t="shared" si="12"/>
        <v>0</v>
      </c>
      <c r="AE21" s="24"/>
      <c r="AF21" s="24"/>
      <c r="AG21" s="25"/>
      <c r="AH21" s="25"/>
      <c r="AI21" s="24"/>
      <c r="AJ21" s="20"/>
      <c r="AK21" s="24"/>
      <c r="AL21" s="20"/>
      <c r="AM21" s="20"/>
      <c r="AN21" s="20"/>
      <c r="AO21" s="25"/>
      <c r="AP21" s="20"/>
      <c r="AQ21" s="24"/>
      <c r="AR21" s="25"/>
      <c r="AS21" s="25"/>
      <c r="AT21" s="25"/>
      <c r="AU21" s="25"/>
      <c r="AV21" s="25"/>
      <c r="AW21" s="25"/>
      <c r="AX21" s="24"/>
      <c r="AY21" s="24"/>
      <c r="AZ21" s="24"/>
      <c r="BA21" s="25"/>
      <c r="BB21" s="25"/>
      <c r="BC21" s="25"/>
      <c r="BD21" s="24"/>
      <c r="BE21" s="25"/>
      <c r="BF21" s="25"/>
      <c r="BG21" s="7">
        <f t="shared" si="13"/>
        <v>0</v>
      </c>
      <c r="BH21" s="25"/>
      <c r="BI21" s="24"/>
      <c r="BJ21" s="24"/>
      <c r="BK21" s="25"/>
      <c r="BL21" s="20" t="s">
        <v>123</v>
      </c>
      <c r="BM21" s="25"/>
      <c r="BN21" s="20" t="s">
        <v>88</v>
      </c>
      <c r="BO21" s="25">
        <v>2025</v>
      </c>
      <c r="BP21" s="20" t="s">
        <v>130</v>
      </c>
      <c r="BQ21" s="25"/>
      <c r="BR21" s="25"/>
      <c r="BS21" s="25"/>
      <c r="BT21" s="25"/>
      <c r="BU21" s="23" t="s">
        <v>131</v>
      </c>
      <c r="BV21" s="20">
        <v>2023.2023999999999</v>
      </c>
      <c r="BW21" s="25" t="s">
        <v>132</v>
      </c>
      <c r="BX21" s="25" t="s">
        <v>133</v>
      </c>
      <c r="BY21" s="20" t="s">
        <v>134</v>
      </c>
      <c r="CA21" s="54">
        <f>VLOOKUP(B21,'[1]KH2025 IN'!$B$4:$X$243,23,0)</f>
        <v>1</v>
      </c>
      <c r="CB21" s="54">
        <v>1</v>
      </c>
      <c r="CC21" s="54">
        <f>VLOOKUP(B21,'[2]10QH'!$B$15:$BZ$665,77,0)</f>
        <v>1</v>
      </c>
      <c r="CJ21" s="54">
        <v>1</v>
      </c>
    </row>
    <row r="22" spans="1:88" s="54" customFormat="1" ht="75" x14ac:dyDescent="0.3">
      <c r="A22" s="20">
        <f t="shared" si="14"/>
        <v>10</v>
      </c>
      <c r="B22" s="21" t="s">
        <v>135</v>
      </c>
      <c r="C22" s="22">
        <f t="shared" si="0"/>
        <v>0.1</v>
      </c>
      <c r="D22" s="23"/>
      <c r="E22" s="7">
        <f t="shared" si="8"/>
        <v>0.1</v>
      </c>
      <c r="F22" s="7">
        <f t="shared" si="9"/>
        <v>0</v>
      </c>
      <c r="G22" s="7">
        <f t="shared" si="10"/>
        <v>0</v>
      </c>
      <c r="H22" s="24"/>
      <c r="I22" s="24"/>
      <c r="J22" s="24"/>
      <c r="K22" s="24"/>
      <c r="L22" s="24"/>
      <c r="M22" s="7">
        <f t="shared" si="11"/>
        <v>0</v>
      </c>
      <c r="N22" s="24"/>
      <c r="O22" s="24"/>
      <c r="P22" s="24"/>
      <c r="Q22" s="24"/>
      <c r="R22" s="24"/>
      <c r="S22" s="24"/>
      <c r="T22" s="24"/>
      <c r="U22" s="7">
        <f t="shared" si="4"/>
        <v>0.1</v>
      </c>
      <c r="V22" s="24"/>
      <c r="W22" s="24"/>
      <c r="X22" s="24"/>
      <c r="Y22" s="24"/>
      <c r="Z22" s="24"/>
      <c r="AA22" s="24"/>
      <c r="AB22" s="24"/>
      <c r="AC22" s="24"/>
      <c r="AD22" s="7">
        <f t="shared" si="12"/>
        <v>0</v>
      </c>
      <c r="AE22" s="24"/>
      <c r="AF22" s="24"/>
      <c r="AG22" s="25"/>
      <c r="AH22" s="25"/>
      <c r="AI22" s="24"/>
      <c r="AJ22" s="20"/>
      <c r="AK22" s="24"/>
      <c r="AL22" s="20"/>
      <c r="AM22" s="20"/>
      <c r="AN22" s="20"/>
      <c r="AO22" s="25"/>
      <c r="AP22" s="20"/>
      <c r="AQ22" s="24"/>
      <c r="AR22" s="25"/>
      <c r="AS22" s="25"/>
      <c r="AT22" s="25"/>
      <c r="AU22" s="25"/>
      <c r="AV22" s="25"/>
      <c r="AW22" s="25"/>
      <c r="AX22" s="24"/>
      <c r="AY22" s="24"/>
      <c r="AZ22" s="24">
        <v>0.1</v>
      </c>
      <c r="BA22" s="25"/>
      <c r="BB22" s="25"/>
      <c r="BC22" s="25"/>
      <c r="BD22" s="24"/>
      <c r="BE22" s="25"/>
      <c r="BF22" s="25"/>
      <c r="BG22" s="7">
        <f t="shared" si="13"/>
        <v>0</v>
      </c>
      <c r="BH22" s="25"/>
      <c r="BI22" s="24"/>
      <c r="BJ22" s="24"/>
      <c r="BK22" s="25"/>
      <c r="BL22" s="20" t="s">
        <v>123</v>
      </c>
      <c r="BM22" s="25"/>
      <c r="BN22" s="20" t="s">
        <v>88</v>
      </c>
      <c r="BO22" s="25">
        <v>2025</v>
      </c>
      <c r="BP22" s="20" t="s">
        <v>89</v>
      </c>
      <c r="BQ22" s="25"/>
      <c r="BR22" s="25"/>
      <c r="BS22" s="25"/>
      <c r="BT22" s="25"/>
      <c r="BU22" s="23" t="s">
        <v>136</v>
      </c>
      <c r="BV22" s="20"/>
      <c r="BW22" s="25"/>
      <c r="BX22" s="25" t="s">
        <v>137</v>
      </c>
      <c r="BY22" s="20" t="s">
        <v>138</v>
      </c>
      <c r="CA22" s="54">
        <f>VLOOKUP(B22,'[1]KH2025 IN'!$B$4:$X$243,23,0)</f>
        <v>1</v>
      </c>
      <c r="CB22" s="54">
        <v>1</v>
      </c>
      <c r="CC22" s="54">
        <f>VLOOKUP(B22,'[2]10QH'!$B$15:$BZ$665,77,0)</f>
        <v>1</v>
      </c>
      <c r="CJ22" s="54">
        <v>1</v>
      </c>
    </row>
    <row r="23" spans="1:88" s="54" customFormat="1" ht="75" customHeight="1" x14ac:dyDescent="0.3">
      <c r="A23" s="20">
        <f t="shared" si="14"/>
        <v>11</v>
      </c>
      <c r="B23" s="21" t="s">
        <v>139</v>
      </c>
      <c r="C23" s="22">
        <f t="shared" si="0"/>
        <v>3.72</v>
      </c>
      <c r="D23" s="23"/>
      <c r="E23" s="7">
        <f t="shared" si="8"/>
        <v>3.72</v>
      </c>
      <c r="F23" s="7">
        <f t="shared" si="9"/>
        <v>3.72</v>
      </c>
      <c r="G23" s="7">
        <f t="shared" si="10"/>
        <v>0</v>
      </c>
      <c r="H23" s="24"/>
      <c r="I23" s="24"/>
      <c r="J23" s="24"/>
      <c r="K23" s="24"/>
      <c r="L23" s="24">
        <v>3.72</v>
      </c>
      <c r="M23" s="7">
        <f t="shared" si="11"/>
        <v>0</v>
      </c>
      <c r="N23" s="24"/>
      <c r="O23" s="24"/>
      <c r="P23" s="24"/>
      <c r="Q23" s="24"/>
      <c r="R23" s="24"/>
      <c r="S23" s="24"/>
      <c r="T23" s="24"/>
      <c r="U23" s="7">
        <f t="shared" si="4"/>
        <v>0</v>
      </c>
      <c r="V23" s="24"/>
      <c r="W23" s="24"/>
      <c r="X23" s="24"/>
      <c r="Y23" s="24"/>
      <c r="Z23" s="24"/>
      <c r="AA23" s="24"/>
      <c r="AB23" s="24"/>
      <c r="AC23" s="24"/>
      <c r="AD23" s="7">
        <f t="shared" si="12"/>
        <v>0</v>
      </c>
      <c r="AE23" s="24"/>
      <c r="AF23" s="24"/>
      <c r="AG23" s="25"/>
      <c r="AH23" s="25"/>
      <c r="AI23" s="24"/>
      <c r="AJ23" s="20"/>
      <c r="AK23" s="24"/>
      <c r="AL23" s="20"/>
      <c r="AM23" s="20"/>
      <c r="AN23" s="20"/>
      <c r="AO23" s="25"/>
      <c r="AP23" s="20"/>
      <c r="AQ23" s="24"/>
      <c r="AR23" s="25"/>
      <c r="AS23" s="25"/>
      <c r="AT23" s="25"/>
      <c r="AU23" s="25"/>
      <c r="AV23" s="25"/>
      <c r="AW23" s="25"/>
      <c r="AX23" s="24"/>
      <c r="AY23" s="24"/>
      <c r="AZ23" s="24"/>
      <c r="BA23" s="25"/>
      <c r="BB23" s="25"/>
      <c r="BC23" s="25"/>
      <c r="BD23" s="24"/>
      <c r="BE23" s="25"/>
      <c r="BF23" s="25"/>
      <c r="BG23" s="7">
        <f t="shared" si="13"/>
        <v>0</v>
      </c>
      <c r="BH23" s="25"/>
      <c r="BI23" s="24"/>
      <c r="BJ23" s="24"/>
      <c r="BK23" s="25"/>
      <c r="BL23" s="20" t="s">
        <v>123</v>
      </c>
      <c r="BM23" s="25"/>
      <c r="BN23" s="20" t="s">
        <v>88</v>
      </c>
      <c r="BO23" s="25"/>
      <c r="BP23" s="20" t="s">
        <v>106</v>
      </c>
      <c r="BQ23" s="25"/>
      <c r="BR23" s="25"/>
      <c r="BS23" s="25"/>
      <c r="BT23" s="25"/>
      <c r="BU23" s="23" t="s">
        <v>90</v>
      </c>
      <c r="BV23" s="20"/>
      <c r="BW23" s="25"/>
      <c r="BX23" s="25"/>
      <c r="BY23" s="20" t="s">
        <v>140</v>
      </c>
      <c r="CA23" s="54" t="e">
        <f>VLOOKUP(B23,'[1]KH2025 IN'!$B$4:$X$243,23,0)</f>
        <v>#N/A</v>
      </c>
      <c r="CB23" s="54">
        <v>1</v>
      </c>
      <c r="CC23" s="54" t="e">
        <f>VLOOKUP(B23,'[2]10QH'!$B$15:$BZ$665,77,0)</f>
        <v>#N/A</v>
      </c>
      <c r="CJ23" s="54">
        <v>1</v>
      </c>
    </row>
    <row r="24" spans="1:88" s="54" customFormat="1" ht="75" x14ac:dyDescent="0.3">
      <c r="A24" s="20">
        <f t="shared" si="14"/>
        <v>12</v>
      </c>
      <c r="B24" s="21" t="s">
        <v>141</v>
      </c>
      <c r="C24" s="22">
        <f t="shared" si="0"/>
        <v>0.1</v>
      </c>
      <c r="D24" s="23"/>
      <c r="E24" s="7">
        <f t="shared" si="8"/>
        <v>0.1</v>
      </c>
      <c r="F24" s="7">
        <f t="shared" si="9"/>
        <v>0</v>
      </c>
      <c r="G24" s="7">
        <f t="shared" si="10"/>
        <v>0</v>
      </c>
      <c r="H24" s="24"/>
      <c r="I24" s="24"/>
      <c r="J24" s="24"/>
      <c r="K24" s="24"/>
      <c r="L24" s="24"/>
      <c r="M24" s="7">
        <f t="shared" si="11"/>
        <v>0</v>
      </c>
      <c r="N24" s="24"/>
      <c r="O24" s="24"/>
      <c r="P24" s="24"/>
      <c r="Q24" s="24"/>
      <c r="R24" s="24"/>
      <c r="S24" s="24"/>
      <c r="T24" s="24"/>
      <c r="U24" s="7">
        <f t="shared" si="4"/>
        <v>0.1</v>
      </c>
      <c r="V24" s="24"/>
      <c r="W24" s="24"/>
      <c r="X24" s="24"/>
      <c r="Y24" s="24"/>
      <c r="Z24" s="24"/>
      <c r="AA24" s="24"/>
      <c r="AB24" s="24"/>
      <c r="AC24" s="24"/>
      <c r="AD24" s="7">
        <f t="shared" si="12"/>
        <v>0</v>
      </c>
      <c r="AE24" s="24"/>
      <c r="AF24" s="24"/>
      <c r="AG24" s="25"/>
      <c r="AH24" s="25"/>
      <c r="AI24" s="24"/>
      <c r="AJ24" s="20"/>
      <c r="AK24" s="24"/>
      <c r="AL24" s="20"/>
      <c r="AM24" s="20"/>
      <c r="AN24" s="20"/>
      <c r="AO24" s="25"/>
      <c r="AP24" s="20"/>
      <c r="AQ24" s="24"/>
      <c r="AR24" s="25"/>
      <c r="AS24" s="25"/>
      <c r="AT24" s="25"/>
      <c r="AU24" s="25"/>
      <c r="AV24" s="25"/>
      <c r="AW24" s="25"/>
      <c r="AX24" s="24"/>
      <c r="AY24" s="24"/>
      <c r="AZ24" s="24">
        <v>0.1</v>
      </c>
      <c r="BA24" s="25"/>
      <c r="BB24" s="25"/>
      <c r="BC24" s="25"/>
      <c r="BD24" s="24"/>
      <c r="BE24" s="25"/>
      <c r="BF24" s="25"/>
      <c r="BG24" s="7">
        <f t="shared" si="13"/>
        <v>0</v>
      </c>
      <c r="BH24" s="25"/>
      <c r="BI24" s="24"/>
      <c r="BJ24" s="24"/>
      <c r="BK24" s="25"/>
      <c r="BL24" s="20" t="s">
        <v>142</v>
      </c>
      <c r="BM24" s="25"/>
      <c r="BN24" s="20" t="s">
        <v>88</v>
      </c>
      <c r="BO24" s="25">
        <v>2025</v>
      </c>
      <c r="BP24" s="20" t="s">
        <v>89</v>
      </c>
      <c r="BQ24" s="25"/>
      <c r="BR24" s="25"/>
      <c r="BS24" s="25"/>
      <c r="BT24" s="25"/>
      <c r="BU24" s="23" t="s">
        <v>136</v>
      </c>
      <c r="BV24" s="20"/>
      <c r="BW24" s="25"/>
      <c r="BX24" s="25" t="s">
        <v>143</v>
      </c>
      <c r="BY24" s="20" t="s">
        <v>144</v>
      </c>
      <c r="CA24" s="54">
        <f>VLOOKUP(B24,'[1]KH2025 IN'!$B$4:$X$243,23,0)</f>
        <v>1</v>
      </c>
      <c r="CB24" s="54">
        <v>1</v>
      </c>
      <c r="CC24" s="54">
        <f>VLOOKUP(B24,'[2]10QH'!$B$15:$BZ$665,77,0)</f>
        <v>1</v>
      </c>
      <c r="CJ24" s="54">
        <v>1</v>
      </c>
    </row>
    <row r="25" spans="1:88" s="54" customFormat="1" ht="75" customHeight="1" x14ac:dyDescent="0.3">
      <c r="A25" s="20">
        <f t="shared" si="14"/>
        <v>13</v>
      </c>
      <c r="B25" s="21" t="s">
        <v>145</v>
      </c>
      <c r="C25" s="22">
        <f t="shared" si="0"/>
        <v>2</v>
      </c>
      <c r="D25" s="23"/>
      <c r="E25" s="7">
        <f t="shared" si="8"/>
        <v>2</v>
      </c>
      <c r="F25" s="7">
        <f t="shared" si="9"/>
        <v>2</v>
      </c>
      <c r="G25" s="7">
        <f t="shared" si="10"/>
        <v>0</v>
      </c>
      <c r="H25" s="24"/>
      <c r="I25" s="24"/>
      <c r="J25" s="24"/>
      <c r="K25" s="24">
        <v>1.1200000000000001</v>
      </c>
      <c r="L25" s="24">
        <v>0.88</v>
      </c>
      <c r="M25" s="7">
        <f t="shared" si="11"/>
        <v>0</v>
      </c>
      <c r="N25" s="24"/>
      <c r="O25" s="24"/>
      <c r="P25" s="24"/>
      <c r="Q25" s="24"/>
      <c r="R25" s="24"/>
      <c r="S25" s="24"/>
      <c r="T25" s="24"/>
      <c r="U25" s="7">
        <f t="shared" si="4"/>
        <v>0</v>
      </c>
      <c r="V25" s="24"/>
      <c r="W25" s="24"/>
      <c r="X25" s="24"/>
      <c r="Y25" s="24"/>
      <c r="Z25" s="24"/>
      <c r="AA25" s="24"/>
      <c r="AB25" s="24"/>
      <c r="AC25" s="24"/>
      <c r="AD25" s="7">
        <f t="shared" si="12"/>
        <v>0</v>
      </c>
      <c r="AE25" s="24"/>
      <c r="AF25" s="24"/>
      <c r="AG25" s="25"/>
      <c r="AH25" s="25"/>
      <c r="AI25" s="24"/>
      <c r="AJ25" s="20"/>
      <c r="AK25" s="24"/>
      <c r="AL25" s="20"/>
      <c r="AM25" s="20"/>
      <c r="AN25" s="20"/>
      <c r="AO25" s="25"/>
      <c r="AP25" s="20"/>
      <c r="AQ25" s="24"/>
      <c r="AR25" s="25"/>
      <c r="AS25" s="25"/>
      <c r="AT25" s="25"/>
      <c r="AU25" s="25"/>
      <c r="AV25" s="25"/>
      <c r="AW25" s="25"/>
      <c r="AX25" s="24"/>
      <c r="AY25" s="24"/>
      <c r="AZ25" s="24"/>
      <c r="BA25" s="25"/>
      <c r="BB25" s="25"/>
      <c r="BC25" s="25"/>
      <c r="BD25" s="24"/>
      <c r="BE25" s="25"/>
      <c r="BF25" s="25"/>
      <c r="BG25" s="7">
        <f t="shared" si="13"/>
        <v>0</v>
      </c>
      <c r="BH25" s="25"/>
      <c r="BI25" s="24"/>
      <c r="BJ25" s="24"/>
      <c r="BK25" s="25"/>
      <c r="BL25" s="20" t="s">
        <v>142</v>
      </c>
      <c r="BM25" s="25"/>
      <c r="BN25" s="20" t="s">
        <v>88</v>
      </c>
      <c r="BO25" s="25"/>
      <c r="BP25" s="20" t="s">
        <v>106</v>
      </c>
      <c r="BQ25" s="25"/>
      <c r="BR25" s="25"/>
      <c r="BS25" s="25"/>
      <c r="BT25" s="25"/>
      <c r="BU25" s="23" t="s">
        <v>131</v>
      </c>
      <c r="BV25" s="20"/>
      <c r="BW25" s="25"/>
      <c r="BX25" s="25"/>
      <c r="BY25" s="20" t="s">
        <v>146</v>
      </c>
      <c r="CA25" s="54" t="e">
        <f>VLOOKUP(B25,'[1]KH2025 IN'!$B$4:$X$243,23,0)</f>
        <v>#N/A</v>
      </c>
      <c r="CB25" s="54">
        <v>1</v>
      </c>
      <c r="CC25" s="54" t="e">
        <f>VLOOKUP(B25,'[2]10QH'!$B$15:$BZ$665,77,0)</f>
        <v>#N/A</v>
      </c>
      <c r="CJ25" s="54">
        <v>1</v>
      </c>
    </row>
    <row r="26" spans="1:88" ht="37.5" x14ac:dyDescent="0.3">
      <c r="A26" s="10" t="s">
        <v>147</v>
      </c>
      <c r="B26" s="15" t="s">
        <v>148</v>
      </c>
      <c r="C26" s="16">
        <f t="shared" si="0"/>
        <v>0</v>
      </c>
      <c r="D26" s="10"/>
      <c r="E26" s="7">
        <f t="shared" si="8"/>
        <v>0</v>
      </c>
      <c r="F26" s="7">
        <f t="shared" si="9"/>
        <v>0</v>
      </c>
      <c r="G26" s="7">
        <f t="shared" si="10"/>
        <v>0</v>
      </c>
      <c r="H26" s="10"/>
      <c r="I26" s="10"/>
      <c r="J26" s="10"/>
      <c r="K26" s="10"/>
      <c r="L26" s="10"/>
      <c r="M26" s="7">
        <f t="shared" si="11"/>
        <v>0</v>
      </c>
      <c r="N26" s="10"/>
      <c r="O26" s="10"/>
      <c r="P26" s="10"/>
      <c r="Q26" s="10"/>
      <c r="R26" s="24"/>
      <c r="S26" s="10"/>
      <c r="T26" s="10"/>
      <c r="U26" s="7">
        <f t="shared" si="4"/>
        <v>0</v>
      </c>
      <c r="V26" s="10"/>
      <c r="W26" s="10"/>
      <c r="X26" s="10"/>
      <c r="Y26" s="10"/>
      <c r="Z26" s="10"/>
      <c r="AA26" s="10"/>
      <c r="AB26" s="10"/>
      <c r="AC26" s="10"/>
      <c r="AD26" s="7">
        <f t="shared" si="12"/>
        <v>0</v>
      </c>
      <c r="AE26" s="10"/>
      <c r="AF26" s="10"/>
      <c r="AG26" s="10"/>
      <c r="AH26" s="10"/>
      <c r="AI26" s="10"/>
      <c r="AJ26" s="10"/>
      <c r="AK26" s="10"/>
      <c r="AL26" s="10"/>
      <c r="AM26" s="10"/>
      <c r="AN26" s="10"/>
      <c r="AO26" s="25"/>
      <c r="AP26" s="10"/>
      <c r="AQ26" s="10"/>
      <c r="AR26" s="25"/>
      <c r="AS26" s="25"/>
      <c r="AT26" s="25"/>
      <c r="AU26" s="25"/>
      <c r="AV26" s="25"/>
      <c r="AW26" s="25"/>
      <c r="AX26" s="10"/>
      <c r="AY26" s="10"/>
      <c r="AZ26" s="10"/>
      <c r="BA26" s="25"/>
      <c r="BB26" s="25"/>
      <c r="BC26" s="25"/>
      <c r="BD26" s="10"/>
      <c r="BE26" s="25"/>
      <c r="BF26" s="25"/>
      <c r="BG26" s="7">
        <f t="shared" si="13"/>
        <v>0</v>
      </c>
      <c r="BH26" s="25"/>
      <c r="BI26" s="10"/>
      <c r="BJ26" s="10"/>
      <c r="BK26" s="25"/>
      <c r="BL26" s="10"/>
      <c r="BM26" s="25"/>
      <c r="BN26" s="10"/>
      <c r="BO26" s="25"/>
      <c r="BP26" s="10"/>
      <c r="BQ26" s="25"/>
      <c r="BR26" s="25"/>
      <c r="BS26" s="25"/>
      <c r="BT26" s="25"/>
      <c r="BU26" s="10"/>
      <c r="BV26" s="10"/>
      <c r="BW26" s="10"/>
      <c r="BX26" s="10"/>
      <c r="BY26" s="25"/>
      <c r="CA26" s="54" t="e">
        <f>VLOOKUP(B26,'[1]KH2025 IN'!$B$4:$X$243,23,0)</f>
        <v>#N/A</v>
      </c>
      <c r="CB26" s="54">
        <v>1</v>
      </c>
      <c r="CC26" s="54" t="e">
        <f>VLOOKUP(B26,'[2]10QH'!$B$15:$BZ$665,77,0)</f>
        <v>#REF!</v>
      </c>
    </row>
    <row r="27" spans="1:88" s="54" customFormat="1" ht="93.75" customHeight="1" x14ac:dyDescent="0.3">
      <c r="A27" s="20">
        <f>A25+1</f>
        <v>14</v>
      </c>
      <c r="B27" s="21" t="s">
        <v>149</v>
      </c>
      <c r="C27" s="22">
        <v>595</v>
      </c>
      <c r="D27" s="22">
        <v>595</v>
      </c>
      <c r="E27" s="7">
        <f t="shared" si="8"/>
        <v>0</v>
      </c>
      <c r="F27" s="7">
        <f t="shared" si="9"/>
        <v>0</v>
      </c>
      <c r="G27" s="7">
        <f t="shared" si="10"/>
        <v>0</v>
      </c>
      <c r="H27" s="25"/>
      <c r="I27" s="25"/>
      <c r="J27" s="25"/>
      <c r="K27" s="25"/>
      <c r="L27" s="25"/>
      <c r="M27" s="7">
        <f t="shared" si="11"/>
        <v>0</v>
      </c>
      <c r="N27" s="25"/>
      <c r="O27" s="25"/>
      <c r="P27" s="25"/>
      <c r="Q27" s="25"/>
      <c r="R27" s="24"/>
      <c r="S27" s="25"/>
      <c r="T27" s="25"/>
      <c r="U27" s="7">
        <f t="shared" si="4"/>
        <v>0</v>
      </c>
      <c r="V27" s="25"/>
      <c r="W27" s="25"/>
      <c r="X27" s="25"/>
      <c r="Y27" s="25"/>
      <c r="Z27" s="25"/>
      <c r="AA27" s="25"/>
      <c r="AB27" s="25"/>
      <c r="AC27" s="25"/>
      <c r="AD27" s="7">
        <f t="shared" si="12"/>
        <v>0</v>
      </c>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7">
        <f t="shared" si="13"/>
        <v>0</v>
      </c>
      <c r="BH27" s="25"/>
      <c r="BI27" s="25"/>
      <c r="BJ27" s="25"/>
      <c r="BK27" s="25"/>
      <c r="BL27" s="20" t="s">
        <v>112</v>
      </c>
      <c r="BM27" s="25"/>
      <c r="BN27" s="20" t="s">
        <v>88</v>
      </c>
      <c r="BO27" s="25"/>
      <c r="BP27" s="20" t="s">
        <v>150</v>
      </c>
      <c r="BQ27" s="25"/>
      <c r="BR27" s="25"/>
      <c r="BS27" s="25"/>
      <c r="BT27" s="25"/>
      <c r="BU27" s="20" t="s">
        <v>151</v>
      </c>
      <c r="BV27" s="25"/>
      <c r="BW27" s="25"/>
      <c r="BX27" s="25"/>
      <c r="BY27" s="20"/>
      <c r="CA27" s="54" t="e">
        <f>VLOOKUP(B27,'[1]KH2025 IN'!$B$4:$X$243,23,0)</f>
        <v>#N/A</v>
      </c>
      <c r="CB27" s="54">
        <v>1</v>
      </c>
      <c r="CC27" s="54" t="e">
        <f>VLOOKUP(B27,'[2]10QH'!$B$15:$BZ$665,77,0)</f>
        <v>#N/A</v>
      </c>
      <c r="CJ27" s="54">
        <v>1</v>
      </c>
    </row>
    <row r="28" spans="1:88" ht="37.5" x14ac:dyDescent="0.3">
      <c r="A28" s="10" t="s">
        <v>152</v>
      </c>
      <c r="B28" s="15" t="s">
        <v>153</v>
      </c>
      <c r="C28" s="16">
        <f t="shared" si="0"/>
        <v>0</v>
      </c>
      <c r="D28" s="10"/>
      <c r="E28" s="7">
        <f t="shared" si="8"/>
        <v>0</v>
      </c>
      <c r="F28" s="7">
        <f t="shared" si="9"/>
        <v>0</v>
      </c>
      <c r="G28" s="7">
        <f t="shared" si="10"/>
        <v>0</v>
      </c>
      <c r="H28" s="10"/>
      <c r="I28" s="10"/>
      <c r="J28" s="10"/>
      <c r="K28" s="10"/>
      <c r="L28" s="10"/>
      <c r="M28" s="7">
        <f t="shared" si="11"/>
        <v>0</v>
      </c>
      <c r="N28" s="10"/>
      <c r="O28" s="10"/>
      <c r="P28" s="10"/>
      <c r="Q28" s="10"/>
      <c r="R28" s="24"/>
      <c r="S28" s="10"/>
      <c r="T28" s="10"/>
      <c r="U28" s="7">
        <f t="shared" si="4"/>
        <v>0</v>
      </c>
      <c r="V28" s="10"/>
      <c r="W28" s="10"/>
      <c r="X28" s="10"/>
      <c r="Y28" s="10"/>
      <c r="Z28" s="10"/>
      <c r="AA28" s="10"/>
      <c r="AB28" s="10"/>
      <c r="AC28" s="10"/>
      <c r="AD28" s="7">
        <f t="shared" si="12"/>
        <v>0</v>
      </c>
      <c r="AE28" s="10"/>
      <c r="AF28" s="10"/>
      <c r="AG28" s="10"/>
      <c r="AH28" s="10"/>
      <c r="AI28" s="10"/>
      <c r="AJ28" s="10"/>
      <c r="AK28" s="10"/>
      <c r="AL28" s="10"/>
      <c r="AM28" s="10"/>
      <c r="AN28" s="10"/>
      <c r="AO28" s="25"/>
      <c r="AP28" s="10"/>
      <c r="AQ28" s="10"/>
      <c r="AR28" s="25"/>
      <c r="AS28" s="25"/>
      <c r="AT28" s="25"/>
      <c r="AU28" s="25"/>
      <c r="AV28" s="25"/>
      <c r="AW28" s="25"/>
      <c r="AX28" s="10"/>
      <c r="AY28" s="10"/>
      <c r="AZ28" s="10"/>
      <c r="BA28" s="25"/>
      <c r="BB28" s="25"/>
      <c r="BC28" s="25"/>
      <c r="BD28" s="10"/>
      <c r="BE28" s="25"/>
      <c r="BF28" s="25"/>
      <c r="BG28" s="7">
        <f t="shared" si="13"/>
        <v>0</v>
      </c>
      <c r="BH28" s="25"/>
      <c r="BI28" s="10"/>
      <c r="BJ28" s="10"/>
      <c r="BK28" s="25"/>
      <c r="BL28" s="10"/>
      <c r="BM28" s="25"/>
      <c r="BN28" s="10"/>
      <c r="BO28" s="25"/>
      <c r="BP28" s="10"/>
      <c r="BQ28" s="25"/>
      <c r="BR28" s="25"/>
      <c r="BS28" s="25"/>
      <c r="BT28" s="25"/>
      <c r="BU28" s="10"/>
      <c r="BV28" s="10"/>
      <c r="BW28" s="10"/>
      <c r="BX28" s="10"/>
      <c r="BY28" s="25"/>
      <c r="CA28" s="54">
        <f>VLOOKUP(B28,'[1]KH2025 IN'!$B$4:$X$243,23,0)</f>
        <v>1</v>
      </c>
      <c r="CB28" s="54">
        <v>1</v>
      </c>
      <c r="CC28" s="54" t="e">
        <f>VLOOKUP(B28,'[2]10QH'!$B$15:$BZ$665,77,0)</f>
        <v>#REF!</v>
      </c>
    </row>
    <row r="29" spans="1:88" s="11" customFormat="1" ht="37.5" x14ac:dyDescent="0.3">
      <c r="A29" s="12" t="s">
        <v>154</v>
      </c>
      <c r="B29" s="5" t="s">
        <v>155</v>
      </c>
      <c r="C29" s="6">
        <f t="shared" si="0"/>
        <v>2.9279999999999999</v>
      </c>
      <c r="D29" s="6">
        <f t="shared" ref="D29:T29" si="15">SUM(D30:D40)</f>
        <v>0</v>
      </c>
      <c r="E29" s="6">
        <f t="shared" si="15"/>
        <v>2.9279999999999999</v>
      </c>
      <c r="F29" s="6">
        <f t="shared" si="15"/>
        <v>2.8140000000000001</v>
      </c>
      <c r="G29" s="6">
        <f t="shared" si="15"/>
        <v>0</v>
      </c>
      <c r="H29" s="7">
        <f t="shared" si="15"/>
        <v>0</v>
      </c>
      <c r="I29" s="7">
        <f t="shared" si="15"/>
        <v>0</v>
      </c>
      <c r="J29" s="7">
        <f t="shared" si="15"/>
        <v>0</v>
      </c>
      <c r="K29" s="6">
        <f t="shared" si="15"/>
        <v>2.2300000000000004</v>
      </c>
      <c r="L29" s="6">
        <f t="shared" si="15"/>
        <v>0.58399999999999996</v>
      </c>
      <c r="M29" s="7">
        <f t="shared" si="15"/>
        <v>0</v>
      </c>
      <c r="N29" s="6">
        <f t="shared" si="15"/>
        <v>0</v>
      </c>
      <c r="O29" s="6">
        <f t="shared" si="15"/>
        <v>0</v>
      </c>
      <c r="P29" s="6">
        <f t="shared" si="15"/>
        <v>0</v>
      </c>
      <c r="Q29" s="7">
        <f t="shared" si="15"/>
        <v>0</v>
      </c>
      <c r="R29" s="7">
        <f t="shared" si="15"/>
        <v>0</v>
      </c>
      <c r="S29" s="7">
        <f t="shared" si="15"/>
        <v>0</v>
      </c>
      <c r="T29" s="7">
        <f t="shared" si="15"/>
        <v>0</v>
      </c>
      <c r="U29" s="6">
        <f t="shared" si="4"/>
        <v>0.114</v>
      </c>
      <c r="V29" s="7">
        <f t="shared" ref="V29:BJ29" si="16">SUM(V30:V40)</f>
        <v>0</v>
      </c>
      <c r="W29" s="7">
        <f t="shared" si="16"/>
        <v>0</v>
      </c>
      <c r="X29" s="7">
        <f t="shared" si="16"/>
        <v>0</v>
      </c>
      <c r="Y29" s="7">
        <f t="shared" si="16"/>
        <v>0</v>
      </c>
      <c r="Z29" s="7">
        <f t="shared" si="16"/>
        <v>0</v>
      </c>
      <c r="AA29" s="7">
        <f t="shared" si="16"/>
        <v>0</v>
      </c>
      <c r="AB29" s="7">
        <f t="shared" si="16"/>
        <v>0</v>
      </c>
      <c r="AC29" s="7">
        <f t="shared" si="16"/>
        <v>0</v>
      </c>
      <c r="AD29" s="7">
        <f t="shared" si="16"/>
        <v>0</v>
      </c>
      <c r="AE29" s="7">
        <f t="shared" si="16"/>
        <v>0</v>
      </c>
      <c r="AF29" s="7">
        <f t="shared" si="16"/>
        <v>0</v>
      </c>
      <c r="AG29" s="7">
        <f t="shared" si="16"/>
        <v>0</v>
      </c>
      <c r="AH29" s="7">
        <f t="shared" si="16"/>
        <v>0</v>
      </c>
      <c r="AI29" s="7">
        <f t="shared" si="16"/>
        <v>0</v>
      </c>
      <c r="AJ29" s="7">
        <f t="shared" si="16"/>
        <v>0</v>
      </c>
      <c r="AK29" s="7">
        <f t="shared" si="16"/>
        <v>0</v>
      </c>
      <c r="AL29" s="7">
        <f t="shared" si="16"/>
        <v>0</v>
      </c>
      <c r="AM29" s="7">
        <f t="shared" si="16"/>
        <v>0</v>
      </c>
      <c r="AN29" s="7">
        <f t="shared" si="16"/>
        <v>0</v>
      </c>
      <c r="AO29" s="7">
        <f t="shared" si="16"/>
        <v>0</v>
      </c>
      <c r="AP29" s="7">
        <f t="shared" si="16"/>
        <v>0</v>
      </c>
      <c r="AQ29" s="7">
        <f t="shared" si="16"/>
        <v>0</v>
      </c>
      <c r="AR29" s="7">
        <f t="shared" si="16"/>
        <v>0</v>
      </c>
      <c r="AS29" s="7">
        <f t="shared" si="16"/>
        <v>0</v>
      </c>
      <c r="AT29" s="7">
        <f t="shared" si="16"/>
        <v>0</v>
      </c>
      <c r="AU29" s="7">
        <f t="shared" si="16"/>
        <v>0</v>
      </c>
      <c r="AV29" s="7">
        <f t="shared" si="16"/>
        <v>0</v>
      </c>
      <c r="AW29" s="7">
        <f t="shared" si="16"/>
        <v>0</v>
      </c>
      <c r="AX29" s="7">
        <f t="shared" si="16"/>
        <v>0</v>
      </c>
      <c r="AY29" s="7">
        <f t="shared" si="16"/>
        <v>0</v>
      </c>
      <c r="AZ29" s="7">
        <f t="shared" si="16"/>
        <v>0.114</v>
      </c>
      <c r="BA29" s="7">
        <f t="shared" si="16"/>
        <v>0</v>
      </c>
      <c r="BB29" s="7">
        <f t="shared" si="16"/>
        <v>0</v>
      </c>
      <c r="BC29" s="7">
        <f t="shared" si="16"/>
        <v>0</v>
      </c>
      <c r="BD29" s="7">
        <f t="shared" si="16"/>
        <v>0</v>
      </c>
      <c r="BE29" s="7">
        <f t="shared" si="16"/>
        <v>0</v>
      </c>
      <c r="BF29" s="7">
        <f t="shared" si="16"/>
        <v>0</v>
      </c>
      <c r="BG29" s="6">
        <f t="shared" si="16"/>
        <v>0</v>
      </c>
      <c r="BH29" s="7">
        <f t="shared" si="16"/>
        <v>0</v>
      </c>
      <c r="BI29" s="7">
        <f t="shared" si="16"/>
        <v>0</v>
      </c>
      <c r="BJ29" s="7">
        <f t="shared" si="16"/>
        <v>0</v>
      </c>
      <c r="BK29" s="4"/>
      <c r="BL29" s="4"/>
      <c r="BM29" s="4"/>
      <c r="BN29" s="4"/>
      <c r="BO29" s="25"/>
      <c r="BP29" s="10"/>
      <c r="BQ29" s="10"/>
      <c r="BR29" s="10"/>
      <c r="BS29" s="10"/>
      <c r="BT29" s="10"/>
      <c r="BU29" s="10"/>
      <c r="BV29" s="10"/>
      <c r="BW29" s="10"/>
      <c r="BX29" s="10"/>
      <c r="BY29" s="10"/>
      <c r="CA29" s="54">
        <f>VLOOKUP(B29,'[1]KH2025 IN'!$B$4:$X$243,23,0)</f>
        <v>1</v>
      </c>
      <c r="CB29" s="54">
        <v>1</v>
      </c>
      <c r="CC29" s="54" t="e">
        <f>VLOOKUP(B29,'[2]10QH'!$B$15:$BZ$665,77,0)</f>
        <v>#REF!</v>
      </c>
    </row>
    <row r="30" spans="1:88" ht="37.5" x14ac:dyDescent="0.3">
      <c r="A30" s="10" t="s">
        <v>84</v>
      </c>
      <c r="B30" s="15" t="s">
        <v>85</v>
      </c>
      <c r="C30" s="16">
        <f t="shared" si="0"/>
        <v>0</v>
      </c>
      <c r="D30" s="10"/>
      <c r="E30" s="7">
        <f t="shared" ref="E30:E40" si="17">F30+U30+BG30</f>
        <v>0</v>
      </c>
      <c r="F30" s="7">
        <f t="shared" ref="F30:F40" si="18">G30+K30+L30+M30+R30+S30+T30</f>
        <v>0</v>
      </c>
      <c r="G30" s="7">
        <f t="shared" ref="G30:G40" si="19">H30+I30+J30</f>
        <v>0</v>
      </c>
      <c r="H30" s="10"/>
      <c r="I30" s="10"/>
      <c r="J30" s="10"/>
      <c r="K30" s="10"/>
      <c r="L30" s="10"/>
      <c r="M30" s="7">
        <f t="shared" ref="M30:M40" si="20">+N30+O30+P30</f>
        <v>0</v>
      </c>
      <c r="N30" s="10"/>
      <c r="O30" s="10"/>
      <c r="P30" s="10"/>
      <c r="Q30" s="10"/>
      <c r="R30" s="25"/>
      <c r="S30" s="10"/>
      <c r="T30" s="10"/>
      <c r="U30" s="7">
        <f t="shared" si="4"/>
        <v>0</v>
      </c>
      <c r="V30" s="10"/>
      <c r="W30" s="10"/>
      <c r="X30" s="10"/>
      <c r="Y30" s="10"/>
      <c r="Z30" s="10"/>
      <c r="AA30" s="10"/>
      <c r="AB30" s="10"/>
      <c r="AC30" s="10"/>
      <c r="AD30" s="7">
        <f t="shared" ref="AD30:AD40" si="21">SUM(AE30:AT30)</f>
        <v>0</v>
      </c>
      <c r="AE30" s="10"/>
      <c r="AF30" s="10"/>
      <c r="AG30" s="10"/>
      <c r="AH30" s="10"/>
      <c r="AI30" s="10"/>
      <c r="AJ30" s="10"/>
      <c r="AK30" s="10"/>
      <c r="AL30" s="10"/>
      <c r="AM30" s="10"/>
      <c r="AN30" s="10"/>
      <c r="AO30" s="25"/>
      <c r="AP30" s="10"/>
      <c r="AQ30" s="10"/>
      <c r="AR30" s="25"/>
      <c r="AS30" s="25"/>
      <c r="AT30" s="25"/>
      <c r="AU30" s="25"/>
      <c r="AV30" s="25"/>
      <c r="AW30" s="25"/>
      <c r="AX30" s="10"/>
      <c r="AY30" s="10"/>
      <c r="AZ30" s="10"/>
      <c r="BA30" s="25"/>
      <c r="BB30" s="25"/>
      <c r="BC30" s="25"/>
      <c r="BD30" s="10"/>
      <c r="BE30" s="25"/>
      <c r="BF30" s="25"/>
      <c r="BG30" s="7">
        <f t="shared" ref="BG30:BG40" si="22">BH30+BI30+BJ30</f>
        <v>0</v>
      </c>
      <c r="BH30" s="25"/>
      <c r="BI30" s="10"/>
      <c r="BJ30" s="10"/>
      <c r="BK30" s="25"/>
      <c r="BL30" s="10"/>
      <c r="BM30" s="25"/>
      <c r="BN30" s="10"/>
      <c r="BO30" s="25"/>
      <c r="BP30" s="10"/>
      <c r="BQ30" s="25"/>
      <c r="BR30" s="25"/>
      <c r="BS30" s="25"/>
      <c r="BT30" s="25"/>
      <c r="BU30" s="10"/>
      <c r="BV30" s="10"/>
      <c r="BW30" s="10"/>
      <c r="BX30" s="10"/>
      <c r="BY30" s="25"/>
      <c r="CA30" s="54">
        <f>VLOOKUP(B30,'[1]KH2025 IN'!$B$4:$X$243,23,0)</f>
        <v>1</v>
      </c>
      <c r="CB30" s="54">
        <v>1</v>
      </c>
      <c r="CC30" s="54" t="e">
        <f>VLOOKUP(B30,'[2]10QH'!$B$15:$BZ$665,77,0)</f>
        <v>#REF!</v>
      </c>
    </row>
    <row r="31" spans="1:88" s="54" customFormat="1" ht="56.25" customHeight="1" x14ac:dyDescent="0.3">
      <c r="A31" s="20">
        <f>A27+1</f>
        <v>15</v>
      </c>
      <c r="B31" s="21" t="s">
        <v>156</v>
      </c>
      <c r="C31" s="22">
        <f>D31+E31</f>
        <v>0.12</v>
      </c>
      <c r="D31" s="23"/>
      <c r="E31" s="7">
        <f>F31+U31+BG31</f>
        <v>0.12</v>
      </c>
      <c r="F31" s="7">
        <f>G31+K31+L31+M31+R31+S31+T31</f>
        <v>0.12</v>
      </c>
      <c r="G31" s="7">
        <f t="shared" si="19"/>
        <v>0</v>
      </c>
      <c r="H31" s="24"/>
      <c r="I31" s="24"/>
      <c r="J31" s="24"/>
      <c r="K31" s="24"/>
      <c r="L31" s="24">
        <v>0.12</v>
      </c>
      <c r="M31" s="7">
        <f t="shared" si="20"/>
        <v>0</v>
      </c>
      <c r="N31" s="24"/>
      <c r="O31" s="24"/>
      <c r="P31" s="24"/>
      <c r="Q31" s="24"/>
      <c r="R31" s="10"/>
      <c r="S31" s="24"/>
      <c r="T31" s="24"/>
      <c r="U31" s="7">
        <f t="shared" si="4"/>
        <v>0</v>
      </c>
      <c r="V31" s="24"/>
      <c r="W31" s="24"/>
      <c r="X31" s="24"/>
      <c r="Y31" s="24"/>
      <c r="Z31" s="24"/>
      <c r="AA31" s="24"/>
      <c r="AB31" s="24"/>
      <c r="AC31" s="24"/>
      <c r="AD31" s="7">
        <f t="shared" si="21"/>
        <v>0</v>
      </c>
      <c r="AE31" s="24"/>
      <c r="AF31" s="24"/>
      <c r="AG31" s="25"/>
      <c r="AH31" s="25"/>
      <c r="AI31" s="24"/>
      <c r="AJ31" s="20"/>
      <c r="AK31" s="24"/>
      <c r="AL31" s="20"/>
      <c r="AM31" s="20"/>
      <c r="AN31" s="20"/>
      <c r="AO31" s="25"/>
      <c r="AP31" s="20"/>
      <c r="AQ31" s="24"/>
      <c r="AR31" s="25"/>
      <c r="AS31" s="25"/>
      <c r="AT31" s="25"/>
      <c r="AU31" s="25"/>
      <c r="AV31" s="25"/>
      <c r="AW31" s="25"/>
      <c r="AX31" s="24"/>
      <c r="AY31" s="24"/>
      <c r="AZ31" s="24"/>
      <c r="BA31" s="25"/>
      <c r="BB31" s="25"/>
      <c r="BC31" s="25"/>
      <c r="BD31" s="24"/>
      <c r="BE31" s="25"/>
      <c r="BF31" s="25"/>
      <c r="BG31" s="7">
        <f t="shared" si="22"/>
        <v>0</v>
      </c>
      <c r="BH31" s="25"/>
      <c r="BI31" s="24"/>
      <c r="BJ31" s="24"/>
      <c r="BK31" s="25"/>
      <c r="BL31" s="20" t="s">
        <v>99</v>
      </c>
      <c r="BM31" s="25"/>
      <c r="BN31" s="20" t="s">
        <v>157</v>
      </c>
      <c r="BO31" s="25"/>
      <c r="BP31" s="20" t="s">
        <v>158</v>
      </c>
      <c r="BQ31" s="25"/>
      <c r="BR31" s="25"/>
      <c r="BS31" s="25"/>
      <c r="BT31" s="25"/>
      <c r="BU31" s="23" t="s">
        <v>136</v>
      </c>
      <c r="BV31" s="20">
        <v>2023.2025000000001</v>
      </c>
      <c r="BW31" s="25"/>
      <c r="BX31" s="25"/>
      <c r="BY31" s="20" t="s">
        <v>159</v>
      </c>
      <c r="CA31" s="54" t="e">
        <f>VLOOKUP(B31,'[1]KH2025 IN'!$B$4:$X$243,23,0)</f>
        <v>#N/A</v>
      </c>
      <c r="CB31" s="54">
        <v>1</v>
      </c>
      <c r="CC31" s="54" t="e">
        <f>VLOOKUP(B31,'[2]10QH'!$B$15:$BZ$665,77,0)</f>
        <v>#N/A</v>
      </c>
      <c r="CJ31" s="54">
        <v>1</v>
      </c>
    </row>
    <row r="32" spans="1:88" s="54" customFormat="1" ht="56.25" x14ac:dyDescent="0.3">
      <c r="A32" s="20">
        <f>A31+1</f>
        <v>16</v>
      </c>
      <c r="B32" s="21" t="s">
        <v>160</v>
      </c>
      <c r="C32" s="55">
        <f>D32+E32</f>
        <v>0.114</v>
      </c>
      <c r="D32" s="56"/>
      <c r="E32" s="57">
        <f t="shared" si="17"/>
        <v>0.114</v>
      </c>
      <c r="F32" s="57">
        <f t="shared" si="18"/>
        <v>0.114</v>
      </c>
      <c r="G32" s="7">
        <f t="shared" si="19"/>
        <v>0</v>
      </c>
      <c r="H32" s="24"/>
      <c r="I32" s="24"/>
      <c r="J32" s="24"/>
      <c r="K32" s="24"/>
      <c r="L32" s="58">
        <v>0.114</v>
      </c>
      <c r="M32" s="7">
        <f t="shared" si="20"/>
        <v>0</v>
      </c>
      <c r="N32" s="24"/>
      <c r="O32" s="24"/>
      <c r="P32" s="24"/>
      <c r="Q32" s="24"/>
      <c r="R32" s="59"/>
      <c r="S32" s="24"/>
      <c r="T32" s="24"/>
      <c r="U32" s="7">
        <f t="shared" si="4"/>
        <v>0</v>
      </c>
      <c r="V32" s="24"/>
      <c r="W32" s="24"/>
      <c r="X32" s="24"/>
      <c r="Y32" s="24"/>
      <c r="Z32" s="24"/>
      <c r="AA32" s="24"/>
      <c r="AB32" s="24"/>
      <c r="AC32" s="24"/>
      <c r="AD32" s="7">
        <f t="shared" si="21"/>
        <v>0</v>
      </c>
      <c r="AE32" s="24"/>
      <c r="AF32" s="24"/>
      <c r="AG32" s="25"/>
      <c r="AH32" s="25"/>
      <c r="AI32" s="24"/>
      <c r="AJ32" s="20"/>
      <c r="AK32" s="24"/>
      <c r="AL32" s="20"/>
      <c r="AM32" s="20"/>
      <c r="AN32" s="20"/>
      <c r="AO32" s="25"/>
      <c r="AP32" s="20"/>
      <c r="AQ32" s="24"/>
      <c r="AR32" s="25"/>
      <c r="AS32" s="25"/>
      <c r="AT32" s="25"/>
      <c r="AU32" s="25"/>
      <c r="AV32" s="25"/>
      <c r="AW32" s="25"/>
      <c r="AX32" s="24"/>
      <c r="AY32" s="24"/>
      <c r="AZ32" s="24"/>
      <c r="BA32" s="25"/>
      <c r="BB32" s="25"/>
      <c r="BC32" s="25"/>
      <c r="BD32" s="24"/>
      <c r="BE32" s="25"/>
      <c r="BF32" s="25"/>
      <c r="BG32" s="7">
        <f t="shared" si="22"/>
        <v>0</v>
      </c>
      <c r="BH32" s="25"/>
      <c r="BI32" s="24"/>
      <c r="BJ32" s="24"/>
      <c r="BK32" s="25"/>
      <c r="BL32" s="20" t="s">
        <v>142</v>
      </c>
      <c r="BM32" s="25"/>
      <c r="BN32" s="20" t="s">
        <v>157</v>
      </c>
      <c r="BO32" s="25">
        <v>2025</v>
      </c>
      <c r="BP32" s="20" t="s">
        <v>158</v>
      </c>
      <c r="BQ32" s="25"/>
      <c r="BR32" s="25"/>
      <c r="BS32" s="25"/>
      <c r="BT32" s="25"/>
      <c r="BU32" s="23" t="s">
        <v>136</v>
      </c>
      <c r="BV32" s="20">
        <v>2023.2023999999999</v>
      </c>
      <c r="BW32" s="25"/>
      <c r="BX32" s="25"/>
      <c r="BY32" s="20" t="s">
        <v>144</v>
      </c>
      <c r="CA32" s="54">
        <f>VLOOKUP(B32,'[1]KH2025 IN'!$B$4:$X$243,23,0)</f>
        <v>1</v>
      </c>
      <c r="CB32" s="54">
        <v>1</v>
      </c>
      <c r="CC32" s="54">
        <f>VLOOKUP(B32,'[2]10QH'!$B$15:$BZ$665,77,0)</f>
        <v>1</v>
      </c>
      <c r="CJ32" s="54">
        <v>1</v>
      </c>
    </row>
    <row r="33" spans="1:88" s="54" customFormat="1" ht="56.25" customHeight="1" x14ac:dyDescent="0.3">
      <c r="A33" s="20">
        <f>A32+1</f>
        <v>17</v>
      </c>
      <c r="B33" s="21" t="s">
        <v>161</v>
      </c>
      <c r="C33" s="22">
        <f t="shared" si="0"/>
        <v>0.11</v>
      </c>
      <c r="D33" s="23"/>
      <c r="E33" s="7">
        <f t="shared" si="17"/>
        <v>0.11</v>
      </c>
      <c r="F33" s="7">
        <f t="shared" si="18"/>
        <v>0.11</v>
      </c>
      <c r="G33" s="7">
        <f t="shared" si="19"/>
        <v>0</v>
      </c>
      <c r="H33" s="24"/>
      <c r="I33" s="24"/>
      <c r="J33" s="24"/>
      <c r="K33" s="24"/>
      <c r="L33" s="24">
        <v>0.11</v>
      </c>
      <c r="M33" s="7">
        <f t="shared" si="20"/>
        <v>0</v>
      </c>
      <c r="N33" s="24"/>
      <c r="O33" s="24"/>
      <c r="P33" s="24"/>
      <c r="Q33" s="24"/>
      <c r="R33" s="10"/>
      <c r="S33" s="24"/>
      <c r="T33" s="24"/>
      <c r="U33" s="7">
        <f t="shared" si="4"/>
        <v>0</v>
      </c>
      <c r="V33" s="24"/>
      <c r="W33" s="24"/>
      <c r="X33" s="24"/>
      <c r="Y33" s="24"/>
      <c r="Z33" s="24"/>
      <c r="AA33" s="24"/>
      <c r="AB33" s="24"/>
      <c r="AC33" s="24"/>
      <c r="AD33" s="7">
        <f t="shared" si="21"/>
        <v>0</v>
      </c>
      <c r="AE33" s="24"/>
      <c r="AF33" s="24"/>
      <c r="AG33" s="25"/>
      <c r="AH33" s="25"/>
      <c r="AI33" s="24"/>
      <c r="AJ33" s="20"/>
      <c r="AK33" s="24"/>
      <c r="AL33" s="20"/>
      <c r="AM33" s="20"/>
      <c r="AN33" s="20"/>
      <c r="AO33" s="25"/>
      <c r="AP33" s="20"/>
      <c r="AQ33" s="24"/>
      <c r="AR33" s="25"/>
      <c r="AS33" s="25"/>
      <c r="AT33" s="25"/>
      <c r="AU33" s="25"/>
      <c r="AV33" s="25"/>
      <c r="AW33" s="25"/>
      <c r="AX33" s="24"/>
      <c r="AY33" s="24"/>
      <c r="AZ33" s="24"/>
      <c r="BA33" s="25"/>
      <c r="BB33" s="25"/>
      <c r="BC33" s="25"/>
      <c r="BD33" s="24"/>
      <c r="BE33" s="25"/>
      <c r="BF33" s="25"/>
      <c r="BG33" s="7">
        <f t="shared" si="22"/>
        <v>0</v>
      </c>
      <c r="BH33" s="25"/>
      <c r="BI33" s="24"/>
      <c r="BJ33" s="24"/>
      <c r="BK33" s="25"/>
      <c r="BL33" s="20" t="s">
        <v>87</v>
      </c>
      <c r="BM33" s="25"/>
      <c r="BN33" s="20" t="s">
        <v>157</v>
      </c>
      <c r="BO33" s="25"/>
      <c r="BP33" s="20" t="s">
        <v>158</v>
      </c>
      <c r="BQ33" s="25"/>
      <c r="BR33" s="25"/>
      <c r="BS33" s="25"/>
      <c r="BT33" s="25"/>
      <c r="BU33" s="23" t="s">
        <v>136</v>
      </c>
      <c r="BV33" s="20">
        <v>2023.2025000000001</v>
      </c>
      <c r="BW33" s="25"/>
      <c r="BX33" s="25"/>
      <c r="BY33" s="20" t="s">
        <v>162</v>
      </c>
      <c r="CA33" s="54" t="e">
        <f>VLOOKUP(B33,'[1]KH2025 IN'!$B$4:$X$243,23,0)</f>
        <v>#N/A</v>
      </c>
      <c r="CB33" s="54">
        <v>1</v>
      </c>
      <c r="CC33" s="54" t="e">
        <f>VLOOKUP(B33,'[2]10QH'!$B$15:$BZ$665,77,0)</f>
        <v>#N/A</v>
      </c>
      <c r="CJ33" s="54">
        <v>1</v>
      </c>
    </row>
    <row r="34" spans="1:88" s="54" customFormat="1" ht="56.25" customHeight="1" x14ac:dyDescent="0.3">
      <c r="A34" s="20">
        <f>A33+1</f>
        <v>18</v>
      </c>
      <c r="B34" s="21" t="s">
        <v>163</v>
      </c>
      <c r="C34" s="22">
        <f t="shared" si="0"/>
        <v>0.11</v>
      </c>
      <c r="D34" s="23"/>
      <c r="E34" s="7">
        <f t="shared" si="17"/>
        <v>0.11</v>
      </c>
      <c r="F34" s="7">
        <f t="shared" si="18"/>
        <v>0.11</v>
      </c>
      <c r="G34" s="7">
        <f t="shared" si="19"/>
        <v>0</v>
      </c>
      <c r="H34" s="24"/>
      <c r="I34" s="24"/>
      <c r="J34" s="24"/>
      <c r="K34" s="24"/>
      <c r="L34" s="24">
        <v>0.11</v>
      </c>
      <c r="M34" s="7">
        <f t="shared" si="20"/>
        <v>0</v>
      </c>
      <c r="N34" s="24"/>
      <c r="O34" s="24"/>
      <c r="P34" s="24"/>
      <c r="Q34" s="24"/>
      <c r="R34" s="24"/>
      <c r="S34" s="24"/>
      <c r="T34" s="24"/>
      <c r="U34" s="7">
        <f t="shared" si="4"/>
        <v>0</v>
      </c>
      <c r="V34" s="24"/>
      <c r="W34" s="24"/>
      <c r="X34" s="24"/>
      <c r="Y34" s="24"/>
      <c r="Z34" s="24"/>
      <c r="AA34" s="24"/>
      <c r="AB34" s="24"/>
      <c r="AC34" s="24"/>
      <c r="AD34" s="7">
        <f t="shared" si="21"/>
        <v>0</v>
      </c>
      <c r="AE34" s="24"/>
      <c r="AF34" s="24"/>
      <c r="AG34" s="25"/>
      <c r="AH34" s="25"/>
      <c r="AI34" s="24"/>
      <c r="AJ34" s="20"/>
      <c r="AK34" s="24"/>
      <c r="AL34" s="20"/>
      <c r="AM34" s="20"/>
      <c r="AN34" s="20"/>
      <c r="AO34" s="25"/>
      <c r="AP34" s="20"/>
      <c r="AQ34" s="24"/>
      <c r="AR34" s="25"/>
      <c r="AS34" s="25"/>
      <c r="AT34" s="25"/>
      <c r="AU34" s="25"/>
      <c r="AV34" s="25"/>
      <c r="AW34" s="25"/>
      <c r="AX34" s="24"/>
      <c r="AY34" s="24"/>
      <c r="AZ34" s="24"/>
      <c r="BA34" s="25"/>
      <c r="BB34" s="25"/>
      <c r="BC34" s="25"/>
      <c r="BD34" s="24"/>
      <c r="BE34" s="25"/>
      <c r="BF34" s="25"/>
      <c r="BG34" s="7">
        <f t="shared" si="22"/>
        <v>0</v>
      </c>
      <c r="BH34" s="25"/>
      <c r="BI34" s="24"/>
      <c r="BJ34" s="24"/>
      <c r="BK34" s="25"/>
      <c r="BL34" s="20" t="s">
        <v>112</v>
      </c>
      <c r="BM34" s="25"/>
      <c r="BN34" s="20" t="s">
        <v>157</v>
      </c>
      <c r="BO34" s="25"/>
      <c r="BP34" s="20" t="s">
        <v>158</v>
      </c>
      <c r="BQ34" s="25"/>
      <c r="BR34" s="25"/>
      <c r="BS34" s="25"/>
      <c r="BT34" s="25"/>
      <c r="BU34" s="23" t="s">
        <v>136</v>
      </c>
      <c r="BV34" s="20">
        <v>2023.2025000000001</v>
      </c>
      <c r="BW34" s="25"/>
      <c r="BX34" s="25"/>
      <c r="BY34" s="20" t="s">
        <v>164</v>
      </c>
      <c r="CA34" s="54" t="e">
        <f>VLOOKUP(B34,'[1]KH2025 IN'!$B$4:$X$243,23,0)</f>
        <v>#N/A</v>
      </c>
      <c r="CB34" s="54">
        <v>1</v>
      </c>
      <c r="CC34" s="54" t="e">
        <f>VLOOKUP(B34,'[2]10QH'!$B$15:$BZ$665,77,0)</f>
        <v>#N/A</v>
      </c>
      <c r="CJ34" s="54">
        <v>1</v>
      </c>
    </row>
    <row r="35" spans="1:88" s="54" customFormat="1" ht="112.5" x14ac:dyDescent="0.3">
      <c r="A35" s="20">
        <f>A34+1</f>
        <v>19</v>
      </c>
      <c r="B35" s="21" t="s">
        <v>165</v>
      </c>
      <c r="C35" s="55">
        <f t="shared" si="0"/>
        <v>0.114</v>
      </c>
      <c r="D35" s="56"/>
      <c r="E35" s="57">
        <f t="shared" si="17"/>
        <v>0.114</v>
      </c>
      <c r="F35" s="7">
        <f t="shared" si="18"/>
        <v>0</v>
      </c>
      <c r="G35" s="7">
        <f t="shared" si="19"/>
        <v>0</v>
      </c>
      <c r="H35" s="24"/>
      <c r="I35" s="24"/>
      <c r="J35" s="24"/>
      <c r="K35" s="24"/>
      <c r="L35" s="24"/>
      <c r="M35" s="7">
        <f t="shared" si="20"/>
        <v>0</v>
      </c>
      <c r="N35" s="24"/>
      <c r="O35" s="24"/>
      <c r="P35" s="24"/>
      <c r="Q35" s="24"/>
      <c r="R35" s="24"/>
      <c r="S35" s="24"/>
      <c r="T35" s="24"/>
      <c r="U35" s="57">
        <f t="shared" si="4"/>
        <v>0.114</v>
      </c>
      <c r="V35" s="24"/>
      <c r="W35" s="24"/>
      <c r="X35" s="24"/>
      <c r="Y35" s="24"/>
      <c r="Z35" s="24"/>
      <c r="AA35" s="24"/>
      <c r="AB35" s="24"/>
      <c r="AC35" s="24"/>
      <c r="AD35" s="7">
        <f t="shared" si="21"/>
        <v>0</v>
      </c>
      <c r="AE35" s="24"/>
      <c r="AF35" s="24"/>
      <c r="AG35" s="25"/>
      <c r="AH35" s="25"/>
      <c r="AI35" s="24"/>
      <c r="AJ35" s="20"/>
      <c r="AK35" s="24"/>
      <c r="AL35" s="20"/>
      <c r="AM35" s="20"/>
      <c r="AN35" s="20"/>
      <c r="AO35" s="25"/>
      <c r="AP35" s="20"/>
      <c r="AQ35" s="24"/>
      <c r="AR35" s="25"/>
      <c r="AS35" s="25"/>
      <c r="AT35" s="25"/>
      <c r="AU35" s="25"/>
      <c r="AV35" s="25"/>
      <c r="AW35" s="25"/>
      <c r="AX35" s="24"/>
      <c r="AY35" s="24"/>
      <c r="AZ35" s="58">
        <v>0.114</v>
      </c>
      <c r="BA35" s="25"/>
      <c r="BB35" s="25"/>
      <c r="BC35" s="25"/>
      <c r="BD35" s="24"/>
      <c r="BE35" s="25"/>
      <c r="BF35" s="25"/>
      <c r="BG35" s="7">
        <f t="shared" si="22"/>
        <v>0</v>
      </c>
      <c r="BH35" s="25"/>
      <c r="BI35" s="24"/>
      <c r="BJ35" s="24"/>
      <c r="BK35" s="25"/>
      <c r="BL35" s="20" t="s">
        <v>105</v>
      </c>
      <c r="BM35" s="25"/>
      <c r="BN35" s="20" t="s">
        <v>157</v>
      </c>
      <c r="BO35" s="25">
        <v>2025</v>
      </c>
      <c r="BP35" s="20" t="s">
        <v>166</v>
      </c>
      <c r="BQ35" s="25"/>
      <c r="BR35" s="25"/>
      <c r="BS35" s="25"/>
      <c r="BT35" s="25"/>
      <c r="BU35" s="23" t="s">
        <v>136</v>
      </c>
      <c r="BV35" s="20">
        <v>2023.2023999999999</v>
      </c>
      <c r="BW35" s="25"/>
      <c r="BX35" s="25"/>
      <c r="BY35" s="20" t="s">
        <v>167</v>
      </c>
      <c r="CA35" s="54">
        <f>VLOOKUP(B35,'[1]KH2025 IN'!$B$4:$X$243,23,0)</f>
        <v>1</v>
      </c>
      <c r="CB35" s="54">
        <v>1</v>
      </c>
      <c r="CC35" s="54">
        <f>VLOOKUP(B35,'[2]10QH'!$B$15:$BZ$665,77,0)</f>
        <v>1</v>
      </c>
      <c r="CJ35" s="54">
        <v>1</v>
      </c>
    </row>
    <row r="36" spans="1:88" s="54" customFormat="1" ht="56.25" customHeight="1" x14ac:dyDescent="0.3">
      <c r="A36" s="20">
        <f>A35+1</f>
        <v>20</v>
      </c>
      <c r="B36" s="21" t="s">
        <v>168</v>
      </c>
      <c r="C36" s="22">
        <f>D36+E36</f>
        <v>0.13</v>
      </c>
      <c r="D36" s="23"/>
      <c r="E36" s="7">
        <f t="shared" si="17"/>
        <v>0.13</v>
      </c>
      <c r="F36" s="7">
        <f t="shared" si="18"/>
        <v>0.13</v>
      </c>
      <c r="G36" s="7">
        <f t="shared" si="19"/>
        <v>0</v>
      </c>
      <c r="H36" s="24"/>
      <c r="I36" s="24"/>
      <c r="J36" s="24"/>
      <c r="K36" s="24"/>
      <c r="L36" s="24">
        <v>0.13</v>
      </c>
      <c r="M36" s="7">
        <f t="shared" si="20"/>
        <v>0</v>
      </c>
      <c r="N36" s="24"/>
      <c r="O36" s="24"/>
      <c r="P36" s="24"/>
      <c r="Q36" s="24"/>
      <c r="R36" s="24"/>
      <c r="S36" s="24"/>
      <c r="T36" s="24"/>
      <c r="U36" s="7">
        <f t="shared" si="4"/>
        <v>0</v>
      </c>
      <c r="V36" s="24"/>
      <c r="W36" s="24"/>
      <c r="X36" s="24"/>
      <c r="Y36" s="24"/>
      <c r="Z36" s="24"/>
      <c r="AA36" s="24"/>
      <c r="AB36" s="24"/>
      <c r="AC36" s="24"/>
      <c r="AD36" s="7">
        <f t="shared" si="21"/>
        <v>0</v>
      </c>
      <c r="AE36" s="24"/>
      <c r="AF36" s="24"/>
      <c r="AG36" s="25"/>
      <c r="AH36" s="25"/>
      <c r="AI36" s="24"/>
      <c r="AJ36" s="20"/>
      <c r="AK36" s="24"/>
      <c r="AL36" s="20"/>
      <c r="AM36" s="20"/>
      <c r="AN36" s="20"/>
      <c r="AO36" s="25"/>
      <c r="AP36" s="20"/>
      <c r="AQ36" s="24"/>
      <c r="AR36" s="25"/>
      <c r="AS36" s="25"/>
      <c r="AT36" s="25"/>
      <c r="AU36" s="25"/>
      <c r="AV36" s="25"/>
      <c r="AW36" s="25"/>
      <c r="AX36" s="24"/>
      <c r="AY36" s="24"/>
      <c r="AZ36" s="24"/>
      <c r="BA36" s="25"/>
      <c r="BB36" s="25"/>
      <c r="BC36" s="25"/>
      <c r="BD36" s="24"/>
      <c r="BE36" s="25"/>
      <c r="BF36" s="25"/>
      <c r="BG36" s="7">
        <f t="shared" si="22"/>
        <v>0</v>
      </c>
      <c r="BH36" s="25"/>
      <c r="BI36" s="24"/>
      <c r="BJ36" s="24"/>
      <c r="BK36" s="25"/>
      <c r="BL36" s="20" t="s">
        <v>123</v>
      </c>
      <c r="BM36" s="25"/>
      <c r="BN36" s="20" t="s">
        <v>157</v>
      </c>
      <c r="BO36" s="25"/>
      <c r="BP36" s="20" t="s">
        <v>158</v>
      </c>
      <c r="BQ36" s="25"/>
      <c r="BR36" s="25"/>
      <c r="BS36" s="25"/>
      <c r="BT36" s="25"/>
      <c r="BU36" s="23" t="s">
        <v>90</v>
      </c>
      <c r="BV36" s="20">
        <v>2023.2025000000001</v>
      </c>
      <c r="BW36" s="25"/>
      <c r="BX36" s="25"/>
      <c r="BY36" s="20" t="s">
        <v>169</v>
      </c>
      <c r="CA36" s="54" t="e">
        <f>VLOOKUP(B36,'[1]KH2025 IN'!$B$4:$X$243,23,0)</f>
        <v>#N/A</v>
      </c>
      <c r="CB36" s="54">
        <v>1</v>
      </c>
      <c r="CC36" s="54" t="e">
        <f>VLOOKUP(B36,'[2]10QH'!$B$15:$BZ$665,77,0)</f>
        <v>#N/A</v>
      </c>
      <c r="CJ36" s="54">
        <v>1</v>
      </c>
    </row>
    <row r="37" spans="1:88" ht="37.5" x14ac:dyDescent="0.3">
      <c r="A37" s="10" t="s">
        <v>147</v>
      </c>
      <c r="B37" s="15" t="s">
        <v>148</v>
      </c>
      <c r="C37" s="16">
        <f t="shared" si="0"/>
        <v>0</v>
      </c>
      <c r="D37" s="10"/>
      <c r="E37" s="7">
        <f t="shared" si="17"/>
        <v>0</v>
      </c>
      <c r="F37" s="7">
        <f t="shared" si="18"/>
        <v>0</v>
      </c>
      <c r="G37" s="7">
        <f t="shared" si="19"/>
        <v>0</v>
      </c>
      <c r="H37" s="10"/>
      <c r="I37" s="10"/>
      <c r="J37" s="10"/>
      <c r="K37" s="10"/>
      <c r="L37" s="10"/>
      <c r="M37" s="7">
        <f t="shared" si="20"/>
        <v>0</v>
      </c>
      <c r="N37" s="10"/>
      <c r="O37" s="10"/>
      <c r="P37" s="10"/>
      <c r="Q37" s="10"/>
      <c r="R37" s="24"/>
      <c r="S37" s="10"/>
      <c r="T37" s="10"/>
      <c r="U37" s="7">
        <f t="shared" si="4"/>
        <v>0</v>
      </c>
      <c r="V37" s="10"/>
      <c r="W37" s="10"/>
      <c r="X37" s="10"/>
      <c r="Y37" s="10"/>
      <c r="Z37" s="10"/>
      <c r="AA37" s="10"/>
      <c r="AB37" s="10"/>
      <c r="AC37" s="10"/>
      <c r="AD37" s="7">
        <f t="shared" si="21"/>
        <v>0</v>
      </c>
      <c r="AE37" s="10"/>
      <c r="AF37" s="10"/>
      <c r="AG37" s="10"/>
      <c r="AH37" s="10"/>
      <c r="AI37" s="10"/>
      <c r="AJ37" s="10"/>
      <c r="AK37" s="10"/>
      <c r="AL37" s="10"/>
      <c r="AM37" s="10"/>
      <c r="AN37" s="10"/>
      <c r="AO37" s="25"/>
      <c r="AP37" s="10"/>
      <c r="AQ37" s="10"/>
      <c r="AR37" s="25"/>
      <c r="AS37" s="25"/>
      <c r="AT37" s="25"/>
      <c r="AU37" s="25"/>
      <c r="AV37" s="25"/>
      <c r="AW37" s="25"/>
      <c r="AX37" s="10"/>
      <c r="AY37" s="10"/>
      <c r="AZ37" s="10"/>
      <c r="BA37" s="25"/>
      <c r="BB37" s="25"/>
      <c r="BC37" s="25"/>
      <c r="BD37" s="10"/>
      <c r="BE37" s="25"/>
      <c r="BF37" s="25"/>
      <c r="BG37" s="7">
        <f t="shared" si="22"/>
        <v>0</v>
      </c>
      <c r="BH37" s="25"/>
      <c r="BI37" s="10"/>
      <c r="BJ37" s="10"/>
      <c r="BK37" s="25"/>
      <c r="BL37" s="10"/>
      <c r="BM37" s="25"/>
      <c r="BN37" s="10"/>
      <c r="BO37" s="25"/>
      <c r="BP37" s="10"/>
      <c r="BQ37" s="25"/>
      <c r="BR37" s="25"/>
      <c r="BS37" s="25"/>
      <c r="BT37" s="25"/>
      <c r="BU37" s="10"/>
      <c r="BV37" s="10"/>
      <c r="BW37" s="10"/>
      <c r="BX37" s="10"/>
      <c r="BY37" s="25"/>
      <c r="CA37" s="54" t="e">
        <f>VLOOKUP(B37,'[1]KH2025 IN'!$B$4:$X$243,23,0)</f>
        <v>#N/A</v>
      </c>
      <c r="CB37" s="54">
        <v>1</v>
      </c>
      <c r="CC37" s="54" t="e">
        <f>VLOOKUP(B37,'[2]10QH'!$B$15:$BZ$665,77,0)</f>
        <v>#REF!</v>
      </c>
    </row>
    <row r="38" spans="1:88" s="54" customFormat="1" ht="56.25" x14ac:dyDescent="0.3">
      <c r="A38" s="20">
        <f>A36+1</f>
        <v>21</v>
      </c>
      <c r="B38" s="21" t="s">
        <v>170</v>
      </c>
      <c r="C38" s="22">
        <v>1.1100000000000001</v>
      </c>
      <c r="D38" s="23"/>
      <c r="E38" s="7">
        <f>F38+U38+BG38</f>
        <v>1.1100000000000001</v>
      </c>
      <c r="F38" s="7">
        <f>G38+K38+L38+M38+R38+S38+T38</f>
        <v>1.1100000000000001</v>
      </c>
      <c r="G38" s="7"/>
      <c r="H38" s="25"/>
      <c r="I38" s="25"/>
      <c r="J38" s="25"/>
      <c r="K38" s="7">
        <v>1.1100000000000001</v>
      </c>
      <c r="L38" s="25"/>
      <c r="M38" s="7"/>
      <c r="N38" s="25"/>
      <c r="O38" s="25"/>
      <c r="P38" s="25"/>
      <c r="Q38" s="25"/>
      <c r="R38" s="24"/>
      <c r="S38" s="25"/>
      <c r="T38" s="25"/>
      <c r="U38" s="7"/>
      <c r="V38" s="25"/>
      <c r="W38" s="25"/>
      <c r="X38" s="25"/>
      <c r="Y38" s="25"/>
      <c r="Z38" s="25"/>
      <c r="AA38" s="25"/>
      <c r="AB38" s="25"/>
      <c r="AC38" s="25"/>
      <c r="AD38" s="7"/>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7"/>
      <c r="BH38" s="25"/>
      <c r="BI38" s="25"/>
      <c r="BJ38" s="25"/>
      <c r="BK38" s="28" t="s">
        <v>171</v>
      </c>
      <c r="BL38" s="20" t="s">
        <v>172</v>
      </c>
      <c r="BM38" s="25"/>
      <c r="BN38" s="20" t="s">
        <v>157</v>
      </c>
      <c r="BO38" s="25"/>
      <c r="BP38" s="20"/>
      <c r="BQ38" s="25"/>
      <c r="BR38" s="25"/>
      <c r="BS38" s="25"/>
      <c r="BT38" s="25"/>
      <c r="BU38" s="20"/>
      <c r="BV38" s="20"/>
      <c r="BW38" s="25"/>
      <c r="BX38" s="25"/>
      <c r="BY38" s="20"/>
      <c r="CA38" s="54" t="e">
        <f>VLOOKUP(B38,'[1]KH2025 IN'!$B$4:$X$243,23,0)</f>
        <v>#N/A</v>
      </c>
      <c r="CB38" s="54">
        <v>1</v>
      </c>
      <c r="CC38" s="54" t="e">
        <f>VLOOKUP(B38,'[2]10QH'!$B$15:$BZ$665,77,0)</f>
        <v>#N/A</v>
      </c>
      <c r="CJ38" s="54">
        <v>1</v>
      </c>
    </row>
    <row r="39" spans="1:88" s="54" customFormat="1" ht="56.25" x14ac:dyDescent="0.3">
      <c r="A39" s="20">
        <f>A38+1</f>
        <v>22</v>
      </c>
      <c r="B39" s="21" t="s">
        <v>173</v>
      </c>
      <c r="C39" s="22">
        <v>1.1200000000000001</v>
      </c>
      <c r="D39" s="23"/>
      <c r="E39" s="7">
        <f>F39+U39+BG39</f>
        <v>1.1200000000000001</v>
      </c>
      <c r="F39" s="7">
        <f>G39+K39+L39+M39+R39+S39+T39</f>
        <v>1.1200000000000001</v>
      </c>
      <c r="G39" s="7"/>
      <c r="H39" s="25"/>
      <c r="I39" s="25"/>
      <c r="J39" s="25"/>
      <c r="K39" s="7">
        <v>1.1200000000000001</v>
      </c>
      <c r="L39" s="25"/>
      <c r="M39" s="7"/>
      <c r="N39" s="25"/>
      <c r="O39" s="25"/>
      <c r="P39" s="25"/>
      <c r="Q39" s="25"/>
      <c r="R39" s="24"/>
      <c r="S39" s="25"/>
      <c r="T39" s="25"/>
      <c r="U39" s="7"/>
      <c r="V39" s="25"/>
      <c r="W39" s="25"/>
      <c r="X39" s="25"/>
      <c r="Y39" s="25"/>
      <c r="Z39" s="25"/>
      <c r="AA39" s="25"/>
      <c r="AB39" s="25"/>
      <c r="AC39" s="25"/>
      <c r="AD39" s="7"/>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7"/>
      <c r="BH39" s="25"/>
      <c r="BI39" s="25"/>
      <c r="BJ39" s="25"/>
      <c r="BK39" s="28" t="s">
        <v>171</v>
      </c>
      <c r="BL39" s="20" t="s">
        <v>172</v>
      </c>
      <c r="BM39" s="25"/>
      <c r="BN39" s="20" t="s">
        <v>157</v>
      </c>
      <c r="BO39" s="25"/>
      <c r="BP39" s="20"/>
      <c r="BQ39" s="25"/>
      <c r="BR39" s="25"/>
      <c r="BS39" s="25"/>
      <c r="BT39" s="25"/>
      <c r="BU39" s="20"/>
      <c r="BV39" s="20"/>
      <c r="BW39" s="25"/>
      <c r="BX39" s="25"/>
      <c r="BY39" s="20"/>
      <c r="CA39" s="54" t="e">
        <f>VLOOKUP(B39,'[1]KH2025 IN'!$B$4:$X$243,23,0)</f>
        <v>#N/A</v>
      </c>
      <c r="CB39" s="54">
        <v>1</v>
      </c>
      <c r="CC39" s="54" t="e">
        <f>VLOOKUP(B39,'[2]10QH'!$B$15:$BZ$665,77,0)</f>
        <v>#N/A</v>
      </c>
      <c r="CJ39" s="54">
        <v>1</v>
      </c>
    </row>
    <row r="40" spans="1:88" ht="37.5" x14ac:dyDescent="0.3">
      <c r="A40" s="10" t="s">
        <v>152</v>
      </c>
      <c r="B40" s="15" t="s">
        <v>153</v>
      </c>
      <c r="C40" s="16">
        <f t="shared" si="0"/>
        <v>0</v>
      </c>
      <c r="D40" s="10"/>
      <c r="E40" s="7">
        <f t="shared" si="17"/>
        <v>0</v>
      </c>
      <c r="F40" s="7">
        <f t="shared" si="18"/>
        <v>0</v>
      </c>
      <c r="G40" s="7">
        <f t="shared" si="19"/>
        <v>0</v>
      </c>
      <c r="H40" s="10"/>
      <c r="I40" s="10"/>
      <c r="J40" s="10"/>
      <c r="K40" s="10"/>
      <c r="L40" s="10"/>
      <c r="M40" s="7">
        <f t="shared" si="20"/>
        <v>0</v>
      </c>
      <c r="N40" s="10"/>
      <c r="O40" s="10"/>
      <c r="P40" s="10"/>
      <c r="Q40" s="10"/>
      <c r="R40" s="24"/>
      <c r="S40" s="10"/>
      <c r="T40" s="10"/>
      <c r="U40" s="7">
        <f t="shared" si="4"/>
        <v>0</v>
      </c>
      <c r="V40" s="10"/>
      <c r="W40" s="10"/>
      <c r="X40" s="10"/>
      <c r="Y40" s="10"/>
      <c r="Z40" s="10"/>
      <c r="AA40" s="10"/>
      <c r="AB40" s="10"/>
      <c r="AC40" s="10"/>
      <c r="AD40" s="7">
        <f t="shared" si="21"/>
        <v>0</v>
      </c>
      <c r="AE40" s="10"/>
      <c r="AF40" s="10"/>
      <c r="AG40" s="10"/>
      <c r="AH40" s="10"/>
      <c r="AI40" s="10"/>
      <c r="AJ40" s="10"/>
      <c r="AK40" s="10"/>
      <c r="AL40" s="10"/>
      <c r="AM40" s="10"/>
      <c r="AN40" s="10"/>
      <c r="AO40" s="25"/>
      <c r="AP40" s="10"/>
      <c r="AQ40" s="10"/>
      <c r="AR40" s="25"/>
      <c r="AS40" s="25"/>
      <c r="AT40" s="25"/>
      <c r="AU40" s="25"/>
      <c r="AV40" s="25"/>
      <c r="AW40" s="25"/>
      <c r="AX40" s="10"/>
      <c r="AY40" s="10"/>
      <c r="AZ40" s="10"/>
      <c r="BA40" s="25"/>
      <c r="BB40" s="25"/>
      <c r="BC40" s="25"/>
      <c r="BD40" s="10"/>
      <c r="BE40" s="25"/>
      <c r="BF40" s="25"/>
      <c r="BG40" s="7">
        <f t="shared" si="22"/>
        <v>0</v>
      </c>
      <c r="BH40" s="25"/>
      <c r="BI40" s="10"/>
      <c r="BJ40" s="10"/>
      <c r="BK40" s="25"/>
      <c r="BL40" s="10"/>
      <c r="BM40" s="25"/>
      <c r="BN40" s="10"/>
      <c r="BO40" s="25"/>
      <c r="BP40" s="10"/>
      <c r="BQ40" s="25"/>
      <c r="BR40" s="25"/>
      <c r="BS40" s="25"/>
      <c r="BT40" s="25"/>
      <c r="BU40" s="10"/>
      <c r="BV40" s="10"/>
      <c r="BW40" s="10"/>
      <c r="BX40" s="10"/>
      <c r="BY40" s="25"/>
      <c r="CA40" s="54">
        <f>VLOOKUP(B40,'[1]KH2025 IN'!$B$4:$X$243,23,0)</f>
        <v>1</v>
      </c>
      <c r="CB40" s="54">
        <v>1</v>
      </c>
      <c r="CC40" s="54" t="e">
        <f>VLOOKUP(B40,'[2]10QH'!$B$15:$BZ$665,77,0)</f>
        <v>#REF!</v>
      </c>
    </row>
    <row r="41" spans="1:88" s="11" customFormat="1" ht="56.25" x14ac:dyDescent="0.3">
      <c r="A41" s="12" t="s">
        <v>174</v>
      </c>
      <c r="B41" s="5" t="s">
        <v>175</v>
      </c>
      <c r="C41" s="6">
        <f t="shared" si="0"/>
        <v>0</v>
      </c>
      <c r="D41" s="6">
        <f t="shared" ref="D41:BJ41" si="23">D42+D43</f>
        <v>0</v>
      </c>
      <c r="E41" s="6">
        <f t="shared" si="23"/>
        <v>0</v>
      </c>
      <c r="F41" s="6">
        <f t="shared" si="23"/>
        <v>0</v>
      </c>
      <c r="G41" s="6">
        <f t="shared" si="23"/>
        <v>0</v>
      </c>
      <c r="H41" s="7">
        <f t="shared" si="23"/>
        <v>0</v>
      </c>
      <c r="I41" s="7">
        <f t="shared" si="23"/>
        <v>0</v>
      </c>
      <c r="J41" s="7">
        <f t="shared" si="23"/>
        <v>0</v>
      </c>
      <c r="K41" s="6">
        <f t="shared" si="23"/>
        <v>0</v>
      </c>
      <c r="L41" s="6">
        <f t="shared" si="23"/>
        <v>0</v>
      </c>
      <c r="M41" s="7">
        <f t="shared" si="23"/>
        <v>0</v>
      </c>
      <c r="N41" s="6">
        <f t="shared" si="23"/>
        <v>0</v>
      </c>
      <c r="O41" s="6">
        <f t="shared" si="23"/>
        <v>0</v>
      </c>
      <c r="P41" s="6">
        <f t="shared" si="23"/>
        <v>0</v>
      </c>
      <c r="Q41" s="7">
        <f t="shared" si="23"/>
        <v>0</v>
      </c>
      <c r="R41" s="7">
        <f t="shared" si="23"/>
        <v>0</v>
      </c>
      <c r="S41" s="7">
        <f t="shared" si="23"/>
        <v>0</v>
      </c>
      <c r="T41" s="7">
        <f t="shared" si="23"/>
        <v>0</v>
      </c>
      <c r="U41" s="6">
        <f t="shared" si="4"/>
        <v>0</v>
      </c>
      <c r="V41" s="7">
        <f t="shared" si="23"/>
        <v>0</v>
      </c>
      <c r="W41" s="7">
        <f t="shared" si="23"/>
        <v>0</v>
      </c>
      <c r="X41" s="7">
        <f t="shared" si="23"/>
        <v>0</v>
      </c>
      <c r="Y41" s="7">
        <f t="shared" si="23"/>
        <v>0</v>
      </c>
      <c r="Z41" s="7">
        <f t="shared" si="23"/>
        <v>0</v>
      </c>
      <c r="AA41" s="7">
        <f t="shared" si="23"/>
        <v>0</v>
      </c>
      <c r="AB41" s="7">
        <f t="shared" si="23"/>
        <v>0</v>
      </c>
      <c r="AC41" s="7">
        <f t="shared" si="23"/>
        <v>0</v>
      </c>
      <c r="AD41" s="7">
        <f t="shared" si="23"/>
        <v>0</v>
      </c>
      <c r="AE41" s="7">
        <f t="shared" si="23"/>
        <v>0</v>
      </c>
      <c r="AF41" s="7">
        <f t="shared" si="23"/>
        <v>0</v>
      </c>
      <c r="AG41" s="7">
        <f t="shared" si="23"/>
        <v>0</v>
      </c>
      <c r="AH41" s="7">
        <f t="shared" si="23"/>
        <v>0</v>
      </c>
      <c r="AI41" s="7">
        <f t="shared" si="23"/>
        <v>0</v>
      </c>
      <c r="AJ41" s="7">
        <f t="shared" si="23"/>
        <v>0</v>
      </c>
      <c r="AK41" s="7">
        <f t="shared" si="23"/>
        <v>0</v>
      </c>
      <c r="AL41" s="7">
        <f t="shared" si="23"/>
        <v>0</v>
      </c>
      <c r="AM41" s="7">
        <f t="shared" si="23"/>
        <v>0</v>
      </c>
      <c r="AN41" s="7">
        <f t="shared" si="23"/>
        <v>0</v>
      </c>
      <c r="AO41" s="7">
        <f t="shared" si="23"/>
        <v>0</v>
      </c>
      <c r="AP41" s="7">
        <f t="shared" si="23"/>
        <v>0</v>
      </c>
      <c r="AQ41" s="7">
        <f t="shared" si="23"/>
        <v>0</v>
      </c>
      <c r="AR41" s="7">
        <f t="shared" si="23"/>
        <v>0</v>
      </c>
      <c r="AS41" s="7">
        <f t="shared" si="23"/>
        <v>0</v>
      </c>
      <c r="AT41" s="7">
        <f t="shared" si="23"/>
        <v>0</v>
      </c>
      <c r="AU41" s="7">
        <f t="shared" si="23"/>
        <v>0</v>
      </c>
      <c r="AV41" s="7">
        <f t="shared" si="23"/>
        <v>0</v>
      </c>
      <c r="AW41" s="7">
        <f t="shared" si="23"/>
        <v>0</v>
      </c>
      <c r="AX41" s="7">
        <f t="shared" si="23"/>
        <v>0</v>
      </c>
      <c r="AY41" s="7">
        <f t="shared" si="23"/>
        <v>0</v>
      </c>
      <c r="AZ41" s="7">
        <f t="shared" si="23"/>
        <v>0</v>
      </c>
      <c r="BA41" s="7">
        <f t="shared" si="23"/>
        <v>0</v>
      </c>
      <c r="BB41" s="7">
        <f t="shared" si="23"/>
        <v>0</v>
      </c>
      <c r="BC41" s="7">
        <f t="shared" si="23"/>
        <v>0</v>
      </c>
      <c r="BD41" s="7">
        <f t="shared" si="23"/>
        <v>0</v>
      </c>
      <c r="BE41" s="7">
        <f t="shared" si="23"/>
        <v>0</v>
      </c>
      <c r="BF41" s="7">
        <f t="shared" si="23"/>
        <v>0</v>
      </c>
      <c r="BG41" s="6">
        <f t="shared" si="23"/>
        <v>0</v>
      </c>
      <c r="BH41" s="7">
        <f t="shared" si="23"/>
        <v>0</v>
      </c>
      <c r="BI41" s="7">
        <f t="shared" si="23"/>
        <v>0</v>
      </c>
      <c r="BJ41" s="7">
        <f t="shared" si="23"/>
        <v>0</v>
      </c>
      <c r="BK41" s="60"/>
      <c r="BL41" s="4"/>
      <c r="BM41" s="61"/>
      <c r="BN41" s="62"/>
      <c r="BO41" s="25"/>
      <c r="BP41" s="10"/>
      <c r="BQ41" s="10"/>
      <c r="BR41" s="10"/>
      <c r="BS41" s="10"/>
      <c r="BT41" s="10"/>
      <c r="BU41" s="10"/>
      <c r="BV41" s="10"/>
      <c r="BW41" s="10"/>
      <c r="BX41" s="10"/>
      <c r="BY41" s="10"/>
      <c r="CA41" s="54">
        <f>VLOOKUP(B41,'[1]KH2025 IN'!$B$4:$X$243,23,0)</f>
        <v>1</v>
      </c>
      <c r="CB41" s="54">
        <v>1</v>
      </c>
      <c r="CC41" s="54" t="e">
        <f>VLOOKUP(B41,'[2]10QH'!$B$15:$BZ$665,77,0)</f>
        <v>#REF!</v>
      </c>
    </row>
    <row r="42" spans="1:88" s="11" customFormat="1" ht="75" x14ac:dyDescent="0.3">
      <c r="A42" s="4" t="s">
        <v>176</v>
      </c>
      <c r="B42" s="5" t="s">
        <v>177</v>
      </c>
      <c r="C42" s="6">
        <f t="shared" si="0"/>
        <v>0</v>
      </c>
      <c r="D42" s="6"/>
      <c r="E42" s="6">
        <f>BG42+U42+F42</f>
        <v>0</v>
      </c>
      <c r="F42" s="6">
        <f>G42+K42+L42+M42+R42+S42+T42</f>
        <v>0</v>
      </c>
      <c r="G42" s="6">
        <f>H42+I42+J42</f>
        <v>0</v>
      </c>
      <c r="H42" s="63"/>
      <c r="I42" s="63"/>
      <c r="J42" s="63"/>
      <c r="K42" s="6"/>
      <c r="L42" s="6"/>
      <c r="M42" s="7">
        <f>N42+O42+P42</f>
        <v>0</v>
      </c>
      <c r="N42" s="6"/>
      <c r="O42" s="6"/>
      <c r="P42" s="6"/>
      <c r="Q42" s="63"/>
      <c r="R42" s="63"/>
      <c r="S42" s="63"/>
      <c r="T42" s="63"/>
      <c r="U42" s="6">
        <f t="shared" si="4"/>
        <v>0</v>
      </c>
      <c r="V42" s="63"/>
      <c r="W42" s="63"/>
      <c r="X42" s="63"/>
      <c r="Y42" s="63"/>
      <c r="Z42" s="63"/>
      <c r="AA42" s="63"/>
      <c r="AB42" s="63"/>
      <c r="AC42" s="63"/>
      <c r="AD42" s="7">
        <f>SUM(AE42:AT42)</f>
        <v>0</v>
      </c>
      <c r="AE42" s="63"/>
      <c r="AF42" s="63"/>
      <c r="AG42" s="63"/>
      <c r="AH42" s="63"/>
      <c r="AI42" s="63"/>
      <c r="AJ42" s="63"/>
      <c r="AK42" s="63"/>
      <c r="AL42" s="63"/>
      <c r="AM42" s="63"/>
      <c r="AN42" s="63"/>
      <c r="AO42" s="63"/>
      <c r="AP42" s="63"/>
      <c r="AQ42" s="63"/>
      <c r="AR42" s="63"/>
      <c r="AS42" s="63">
        <v>0</v>
      </c>
      <c r="AT42" s="63"/>
      <c r="AU42" s="63"/>
      <c r="AV42" s="63"/>
      <c r="AW42" s="63"/>
      <c r="AX42" s="63"/>
      <c r="AY42" s="63"/>
      <c r="AZ42" s="63"/>
      <c r="BA42" s="63"/>
      <c r="BB42" s="63"/>
      <c r="BC42" s="63"/>
      <c r="BD42" s="63"/>
      <c r="BE42" s="63"/>
      <c r="BF42" s="63"/>
      <c r="BG42" s="6">
        <f>BH42+BI42+BJ42</f>
        <v>0</v>
      </c>
      <c r="BH42" s="63"/>
      <c r="BI42" s="63"/>
      <c r="BJ42" s="63"/>
      <c r="BK42" s="60"/>
      <c r="BL42" s="4"/>
      <c r="BM42" s="61"/>
      <c r="BN42" s="62"/>
      <c r="BO42" s="25"/>
      <c r="BP42" s="10"/>
      <c r="BQ42" s="10"/>
      <c r="BR42" s="10"/>
      <c r="BS42" s="10"/>
      <c r="BT42" s="10"/>
      <c r="BU42" s="10"/>
      <c r="BV42" s="10"/>
      <c r="BW42" s="10"/>
      <c r="BX42" s="10"/>
      <c r="BY42" s="10"/>
      <c r="CA42" s="54">
        <f>VLOOKUP(B42,'[1]KH2025 IN'!$B$4:$X$243,23,0)</f>
        <v>1</v>
      </c>
      <c r="CB42" s="54">
        <v>1</v>
      </c>
      <c r="CC42" s="54" t="e">
        <f>VLOOKUP(B42,'[2]10QH'!$B$15:$BZ$665,77,0)</f>
        <v>#REF!</v>
      </c>
    </row>
    <row r="43" spans="1:88" s="11" customFormat="1" ht="75" x14ac:dyDescent="0.3">
      <c r="A43" s="4" t="s">
        <v>178</v>
      </c>
      <c r="B43" s="5" t="s">
        <v>179</v>
      </c>
      <c r="C43" s="6">
        <f t="shared" si="0"/>
        <v>0</v>
      </c>
      <c r="D43" s="6"/>
      <c r="E43" s="6">
        <f>BG43+U43+F43</f>
        <v>0</v>
      </c>
      <c r="F43" s="6">
        <f>G43+K43+L43+M43+R43+S43+T43</f>
        <v>0</v>
      </c>
      <c r="G43" s="6">
        <f>H43+I43+J43</f>
        <v>0</v>
      </c>
      <c r="H43" s="63"/>
      <c r="I43" s="63"/>
      <c r="J43" s="63"/>
      <c r="K43" s="6"/>
      <c r="L43" s="6"/>
      <c r="M43" s="7">
        <f>N43+O43+P43</f>
        <v>0</v>
      </c>
      <c r="N43" s="6"/>
      <c r="O43" s="6"/>
      <c r="P43" s="6"/>
      <c r="Q43" s="63"/>
      <c r="R43" s="63"/>
      <c r="S43" s="63"/>
      <c r="T43" s="63"/>
      <c r="U43" s="6">
        <f t="shared" si="4"/>
        <v>0</v>
      </c>
      <c r="V43" s="63"/>
      <c r="W43" s="63"/>
      <c r="X43" s="63"/>
      <c r="Y43" s="63"/>
      <c r="Z43" s="63"/>
      <c r="AA43" s="63"/>
      <c r="AB43" s="63"/>
      <c r="AC43" s="63"/>
      <c r="AD43" s="7">
        <f>SUM(AE43:AT43)</f>
        <v>0</v>
      </c>
      <c r="AE43" s="63"/>
      <c r="AF43" s="63"/>
      <c r="AG43" s="63"/>
      <c r="AH43" s="63"/>
      <c r="AI43" s="63"/>
      <c r="AJ43" s="63"/>
      <c r="AK43" s="63"/>
      <c r="AL43" s="63"/>
      <c r="AM43" s="63"/>
      <c r="AN43" s="63"/>
      <c r="AO43" s="63"/>
      <c r="AP43" s="63"/>
      <c r="AQ43" s="63"/>
      <c r="AR43" s="63"/>
      <c r="AS43" s="63">
        <v>0</v>
      </c>
      <c r="AT43" s="63"/>
      <c r="AU43" s="63"/>
      <c r="AV43" s="63"/>
      <c r="AW43" s="63"/>
      <c r="AX43" s="63"/>
      <c r="AY43" s="63"/>
      <c r="AZ43" s="63"/>
      <c r="BA43" s="63"/>
      <c r="BB43" s="63"/>
      <c r="BC43" s="63"/>
      <c r="BD43" s="63"/>
      <c r="BE43" s="63"/>
      <c r="BF43" s="63"/>
      <c r="BG43" s="6">
        <f>BH43+BI43+BJ43</f>
        <v>0</v>
      </c>
      <c r="BH43" s="63"/>
      <c r="BI43" s="63"/>
      <c r="BJ43" s="63"/>
      <c r="BK43" s="60"/>
      <c r="BL43" s="4"/>
      <c r="BM43" s="60"/>
      <c r="BN43" s="4"/>
      <c r="BO43" s="25"/>
      <c r="BP43" s="10"/>
      <c r="BQ43" s="10"/>
      <c r="BR43" s="10"/>
      <c r="BS43" s="10"/>
      <c r="BT43" s="10"/>
      <c r="BU43" s="10"/>
      <c r="BV43" s="10"/>
      <c r="BW43" s="10"/>
      <c r="BX43" s="10"/>
      <c r="BY43" s="10"/>
      <c r="CA43" s="54">
        <f>VLOOKUP(B43,'[1]KH2025 IN'!$B$4:$X$243,23,0)</f>
        <v>1</v>
      </c>
      <c r="CB43" s="54">
        <v>1</v>
      </c>
      <c r="CC43" s="54" t="e">
        <f>VLOOKUP(B43,'[2]10QH'!$B$15:$BZ$665,77,0)</f>
        <v>#REF!</v>
      </c>
    </row>
    <row r="44" spans="1:88" s="11" customFormat="1" ht="19.5" x14ac:dyDescent="0.3">
      <c r="A44" s="52">
        <v>2</v>
      </c>
      <c r="B44" s="5" t="s">
        <v>180</v>
      </c>
      <c r="C44" s="6">
        <f t="shared" si="0"/>
        <v>10452.873299999999</v>
      </c>
      <c r="D44" s="6">
        <f>D45+D535</f>
        <v>1895.7149999999999</v>
      </c>
      <c r="E44" s="6">
        <f>E45+E535</f>
        <v>8557.1582999999991</v>
      </c>
      <c r="F44" s="6">
        <f>F45+F535</f>
        <v>7784.8600000000006</v>
      </c>
      <c r="G44" s="6">
        <f>G45+G535</f>
        <v>62.449999999999996</v>
      </c>
      <c r="H44" s="64">
        <f>H45+H535</f>
        <v>16.64</v>
      </c>
      <c r="I44" s="64">
        <f>I45+I535</f>
        <v>45.809999999999995</v>
      </c>
      <c r="J44" s="64">
        <f>J45+J535</f>
        <v>0</v>
      </c>
      <c r="K44" s="6">
        <f>K45+K535</f>
        <v>5941.63</v>
      </c>
      <c r="L44" s="6">
        <f>L45+L535</f>
        <v>1309.67</v>
      </c>
      <c r="M44" s="64">
        <f>M45+M535</f>
        <v>488.71</v>
      </c>
      <c r="N44" s="6">
        <f>N45+N535</f>
        <v>23.42</v>
      </c>
      <c r="O44" s="6">
        <f>O45+O535</f>
        <v>0</v>
      </c>
      <c r="P44" s="6">
        <f>P45+P535</f>
        <v>465.28999999999996</v>
      </c>
      <c r="Q44" s="64">
        <f>Q45+Q535</f>
        <v>13.85</v>
      </c>
      <c r="R44" s="64">
        <f>R45+R535</f>
        <v>1.05</v>
      </c>
      <c r="S44" s="64">
        <f>S45+S535</f>
        <v>0</v>
      </c>
      <c r="T44" s="64">
        <f>T45+T535</f>
        <v>0</v>
      </c>
      <c r="U44" s="6">
        <f t="shared" si="4"/>
        <v>214.82829999999998</v>
      </c>
      <c r="V44" s="64">
        <f>V45+V535</f>
        <v>0.1</v>
      </c>
      <c r="W44" s="64">
        <f>W45+W535</f>
        <v>0</v>
      </c>
      <c r="X44" s="64">
        <f>X45+X535</f>
        <v>0</v>
      </c>
      <c r="Y44" s="64">
        <f>Y45+Y535</f>
        <v>0</v>
      </c>
      <c r="Z44" s="64">
        <f>Z45+Z535</f>
        <v>0</v>
      </c>
      <c r="AA44" s="64">
        <f>AA45+AA535</f>
        <v>0</v>
      </c>
      <c r="AB44" s="64">
        <f>AB45+AB535</f>
        <v>0</v>
      </c>
      <c r="AC44" s="64">
        <f>AC45+AC535</f>
        <v>0</v>
      </c>
      <c r="AD44" s="64">
        <f>AD45+AD535</f>
        <v>17.77</v>
      </c>
      <c r="AE44" s="64">
        <f>AE45+AE535</f>
        <v>9.120000000000001</v>
      </c>
      <c r="AF44" s="64">
        <f>AF45+AF535</f>
        <v>0.67</v>
      </c>
      <c r="AG44" s="64">
        <f>AG45+AG535</f>
        <v>0</v>
      </c>
      <c r="AH44" s="64">
        <f>AH45+AH535</f>
        <v>0</v>
      </c>
      <c r="AI44" s="64">
        <f>AI45+AI535</f>
        <v>0.02</v>
      </c>
      <c r="AJ44" s="64">
        <f>AJ45+AJ535</f>
        <v>0</v>
      </c>
      <c r="AK44" s="64">
        <f>AK45+AK535</f>
        <v>7.88</v>
      </c>
      <c r="AL44" s="64">
        <f>AL45+AL535</f>
        <v>0</v>
      </c>
      <c r="AM44" s="64">
        <f>AM45+AM535</f>
        <v>0</v>
      </c>
      <c r="AN44" s="64">
        <f>AN45+AN535</f>
        <v>0</v>
      </c>
      <c r="AO44" s="64">
        <f>AO45+AO535</f>
        <v>0</v>
      </c>
      <c r="AP44" s="64">
        <f>AP45+AP535</f>
        <v>0</v>
      </c>
      <c r="AQ44" s="64">
        <f>AQ45+AQ535</f>
        <v>0.08</v>
      </c>
      <c r="AR44" s="64">
        <f>AR45+AR535</f>
        <v>0</v>
      </c>
      <c r="AS44" s="64">
        <f>AS45+AS535</f>
        <v>0</v>
      </c>
      <c r="AT44" s="64">
        <f>AT45+AT535</f>
        <v>0</v>
      </c>
      <c r="AU44" s="64">
        <f>AU45+AU535</f>
        <v>0</v>
      </c>
      <c r="AV44" s="64">
        <f>AV45+AV535</f>
        <v>0</v>
      </c>
      <c r="AW44" s="64">
        <f>AW45+AW535</f>
        <v>0</v>
      </c>
      <c r="AX44" s="64">
        <f>AX45+AX535</f>
        <v>15.010000000000002</v>
      </c>
      <c r="AY44" s="64">
        <f>AY45+AY535</f>
        <v>0.4</v>
      </c>
      <c r="AZ44" s="64">
        <f>AZ45+AZ535</f>
        <v>1.1883000000000001</v>
      </c>
      <c r="BA44" s="64">
        <f>BA45+BA535</f>
        <v>0</v>
      </c>
      <c r="BB44" s="64">
        <f>BB45+BB535</f>
        <v>0</v>
      </c>
      <c r="BC44" s="64">
        <f>BC45+BC535</f>
        <v>0</v>
      </c>
      <c r="BD44" s="64">
        <f>BD45+BD535</f>
        <v>180.35999999999999</v>
      </c>
      <c r="BE44" s="64">
        <f>BE45+BE535</f>
        <v>0</v>
      </c>
      <c r="BF44" s="64">
        <f>BF45+BF535</f>
        <v>0</v>
      </c>
      <c r="BG44" s="6">
        <f>BG45+BG535</f>
        <v>347.83</v>
      </c>
      <c r="BH44" s="64">
        <f>BH45+BH535</f>
        <v>0</v>
      </c>
      <c r="BI44" s="64">
        <f>BI45+BI535</f>
        <v>337.84999999999997</v>
      </c>
      <c r="BJ44" s="64">
        <f>BJ45+BJ535</f>
        <v>0</v>
      </c>
      <c r="BK44" s="4"/>
      <c r="BL44" s="4"/>
      <c r="BM44" s="4"/>
      <c r="BN44" s="4"/>
      <c r="BO44" s="25"/>
      <c r="BP44" s="10"/>
      <c r="BQ44" s="10"/>
      <c r="BR44" s="10"/>
      <c r="BS44" s="10"/>
      <c r="BT44" s="10"/>
      <c r="BU44" s="10"/>
      <c r="BV44" s="10"/>
      <c r="BW44" s="10"/>
      <c r="BX44" s="10"/>
      <c r="BY44" s="10"/>
      <c r="CA44" s="54">
        <f>VLOOKUP(B44,'[1]KH2025 IN'!$B$4:$X$243,23,0)</f>
        <v>1</v>
      </c>
      <c r="CB44" s="54">
        <v>1</v>
      </c>
      <c r="CC44" s="54" t="e">
        <f>VLOOKUP(B44,'[2]10QH'!$B$15:$BZ$665,77,0)</f>
        <v>#REF!</v>
      </c>
    </row>
    <row r="45" spans="1:88" s="11" customFormat="1" ht="56.25" x14ac:dyDescent="0.3">
      <c r="A45" s="12" t="s">
        <v>181</v>
      </c>
      <c r="B45" s="5" t="s">
        <v>182</v>
      </c>
      <c r="C45" s="6">
        <f t="shared" si="0"/>
        <v>3224.6650000000004</v>
      </c>
      <c r="D45" s="6">
        <f t="shared" ref="D45:T45" si="24">D46+D75</f>
        <v>291.73499999999996</v>
      </c>
      <c r="E45" s="6">
        <f t="shared" si="24"/>
        <v>2932.9300000000003</v>
      </c>
      <c r="F45" s="6">
        <f t="shared" si="24"/>
        <v>2375.7000000000003</v>
      </c>
      <c r="G45" s="6">
        <f t="shared" si="24"/>
        <v>19.04</v>
      </c>
      <c r="H45" s="64">
        <f t="shared" si="24"/>
        <v>14.670000000000002</v>
      </c>
      <c r="I45" s="64">
        <f t="shared" si="24"/>
        <v>4.37</v>
      </c>
      <c r="J45" s="64">
        <f t="shared" si="24"/>
        <v>0</v>
      </c>
      <c r="K45" s="6">
        <f t="shared" si="24"/>
        <v>1490.2</v>
      </c>
      <c r="L45" s="6">
        <f t="shared" si="24"/>
        <v>613.78</v>
      </c>
      <c r="M45" s="64">
        <f t="shared" si="24"/>
        <v>253.28</v>
      </c>
      <c r="N45" s="6">
        <f t="shared" si="24"/>
        <v>23.42</v>
      </c>
      <c r="O45" s="6">
        <f t="shared" si="24"/>
        <v>0</v>
      </c>
      <c r="P45" s="6">
        <f t="shared" si="24"/>
        <v>229.86</v>
      </c>
      <c r="Q45" s="64">
        <f t="shared" si="24"/>
        <v>13.85</v>
      </c>
      <c r="R45" s="64">
        <f t="shared" si="24"/>
        <v>0</v>
      </c>
      <c r="S45" s="64">
        <f t="shared" si="24"/>
        <v>0</v>
      </c>
      <c r="T45" s="64">
        <f t="shared" si="24"/>
        <v>0</v>
      </c>
      <c r="U45" s="6">
        <f t="shared" si="4"/>
        <v>200.64</v>
      </c>
      <c r="V45" s="64">
        <f t="shared" ref="V45:BJ45" si="25">V46+V75</f>
        <v>0.1</v>
      </c>
      <c r="W45" s="64">
        <f t="shared" si="25"/>
        <v>0</v>
      </c>
      <c r="X45" s="64">
        <f t="shared" si="25"/>
        <v>0</v>
      </c>
      <c r="Y45" s="64">
        <f t="shared" si="25"/>
        <v>0</v>
      </c>
      <c r="Z45" s="64">
        <f t="shared" si="25"/>
        <v>0</v>
      </c>
      <c r="AA45" s="64">
        <f t="shared" si="25"/>
        <v>0</v>
      </c>
      <c r="AB45" s="64">
        <f t="shared" si="25"/>
        <v>0</v>
      </c>
      <c r="AC45" s="64">
        <f t="shared" si="25"/>
        <v>0</v>
      </c>
      <c r="AD45" s="64">
        <f t="shared" si="25"/>
        <v>14.76</v>
      </c>
      <c r="AE45" s="64">
        <f t="shared" si="25"/>
        <v>6.5600000000000005</v>
      </c>
      <c r="AF45" s="64">
        <f t="shared" si="25"/>
        <v>0.22</v>
      </c>
      <c r="AG45" s="64">
        <f t="shared" si="25"/>
        <v>0</v>
      </c>
      <c r="AH45" s="64">
        <f t="shared" si="25"/>
        <v>0</v>
      </c>
      <c r="AI45" s="64">
        <f t="shared" si="25"/>
        <v>0.02</v>
      </c>
      <c r="AJ45" s="64">
        <f t="shared" si="25"/>
        <v>0</v>
      </c>
      <c r="AK45" s="64">
        <f t="shared" si="25"/>
        <v>7.88</v>
      </c>
      <c r="AL45" s="64">
        <f t="shared" si="25"/>
        <v>0</v>
      </c>
      <c r="AM45" s="64">
        <f t="shared" si="25"/>
        <v>0</v>
      </c>
      <c r="AN45" s="64">
        <f t="shared" si="25"/>
        <v>0</v>
      </c>
      <c r="AO45" s="64">
        <f t="shared" si="25"/>
        <v>0</v>
      </c>
      <c r="AP45" s="64">
        <f t="shared" si="25"/>
        <v>0</v>
      </c>
      <c r="AQ45" s="64">
        <f t="shared" si="25"/>
        <v>0.08</v>
      </c>
      <c r="AR45" s="64">
        <f t="shared" si="25"/>
        <v>0</v>
      </c>
      <c r="AS45" s="64">
        <f t="shared" si="25"/>
        <v>0</v>
      </c>
      <c r="AT45" s="64">
        <f t="shared" si="25"/>
        <v>0</v>
      </c>
      <c r="AU45" s="64">
        <f t="shared" si="25"/>
        <v>0</v>
      </c>
      <c r="AV45" s="64">
        <f t="shared" si="25"/>
        <v>0</v>
      </c>
      <c r="AW45" s="64">
        <f t="shared" si="25"/>
        <v>0</v>
      </c>
      <c r="AX45" s="64">
        <f t="shared" si="25"/>
        <v>14.3</v>
      </c>
      <c r="AY45" s="64">
        <f t="shared" si="25"/>
        <v>0.4</v>
      </c>
      <c r="AZ45" s="64">
        <f t="shared" si="25"/>
        <v>0.1</v>
      </c>
      <c r="BA45" s="64">
        <f t="shared" si="25"/>
        <v>0</v>
      </c>
      <c r="BB45" s="64">
        <f t="shared" si="25"/>
        <v>0</v>
      </c>
      <c r="BC45" s="64">
        <f t="shared" si="25"/>
        <v>0</v>
      </c>
      <c r="BD45" s="64">
        <f t="shared" si="25"/>
        <v>170.98</v>
      </c>
      <c r="BE45" s="64">
        <f t="shared" si="25"/>
        <v>0</v>
      </c>
      <c r="BF45" s="64">
        <f t="shared" si="25"/>
        <v>0</v>
      </c>
      <c r="BG45" s="6">
        <f t="shared" si="25"/>
        <v>175.31</v>
      </c>
      <c r="BH45" s="64">
        <f t="shared" si="25"/>
        <v>0</v>
      </c>
      <c r="BI45" s="64">
        <f t="shared" si="25"/>
        <v>165.32999999999998</v>
      </c>
      <c r="BJ45" s="64">
        <f t="shared" si="25"/>
        <v>0</v>
      </c>
      <c r="BK45" s="4"/>
      <c r="BL45" s="4"/>
      <c r="BM45" s="4"/>
      <c r="BN45" s="4"/>
      <c r="BO45" s="25"/>
      <c r="BP45" s="10"/>
      <c r="BQ45" s="10"/>
      <c r="BR45" s="10"/>
      <c r="BS45" s="10"/>
      <c r="BT45" s="10"/>
      <c r="BU45" s="10"/>
      <c r="BV45" s="10"/>
      <c r="BW45" s="10"/>
      <c r="BX45" s="10"/>
      <c r="BY45" s="10"/>
      <c r="CA45" s="54">
        <f>VLOOKUP(B45,'[1]KH2025 IN'!$B$4:$X$243,23,0)</f>
        <v>1</v>
      </c>
      <c r="CB45" s="54">
        <v>1</v>
      </c>
      <c r="CC45" s="54" t="e">
        <f>VLOOKUP(B45,'[2]10QH'!$B$15:$BZ$665,77,0)</f>
        <v>#REF!</v>
      </c>
    </row>
    <row r="46" spans="1:88" s="11" customFormat="1" ht="19.5" x14ac:dyDescent="0.3">
      <c r="A46" s="62" t="s">
        <v>183</v>
      </c>
      <c r="B46" s="65" t="s">
        <v>21</v>
      </c>
      <c r="C46" s="6">
        <f t="shared" si="0"/>
        <v>1021.9699999999999</v>
      </c>
      <c r="D46" s="6">
        <f t="shared" ref="D46:BJ46" si="26">D47+D48</f>
        <v>0</v>
      </c>
      <c r="E46" s="6">
        <f>E47+E48</f>
        <v>1021.9699999999999</v>
      </c>
      <c r="F46" s="6">
        <f t="shared" si="26"/>
        <v>920.80000000000007</v>
      </c>
      <c r="G46" s="6">
        <f t="shared" si="26"/>
        <v>0</v>
      </c>
      <c r="H46" s="64">
        <f t="shared" si="26"/>
        <v>0</v>
      </c>
      <c r="I46" s="64">
        <f t="shared" si="26"/>
        <v>0</v>
      </c>
      <c r="J46" s="64">
        <f t="shared" si="26"/>
        <v>0</v>
      </c>
      <c r="K46" s="6">
        <f t="shared" si="26"/>
        <v>660.47</v>
      </c>
      <c r="L46" s="6">
        <f t="shared" si="26"/>
        <v>260.33000000000004</v>
      </c>
      <c r="M46" s="64">
        <f t="shared" si="26"/>
        <v>0</v>
      </c>
      <c r="N46" s="6">
        <f t="shared" si="26"/>
        <v>0</v>
      </c>
      <c r="O46" s="6">
        <f t="shared" si="26"/>
        <v>0</v>
      </c>
      <c r="P46" s="6">
        <f t="shared" si="26"/>
        <v>0</v>
      </c>
      <c r="Q46" s="64">
        <f t="shared" si="26"/>
        <v>0</v>
      </c>
      <c r="R46" s="64">
        <f t="shared" si="26"/>
        <v>0</v>
      </c>
      <c r="S46" s="64">
        <f t="shared" si="26"/>
        <v>0</v>
      </c>
      <c r="T46" s="64">
        <f t="shared" si="26"/>
        <v>0</v>
      </c>
      <c r="U46" s="6">
        <f t="shared" si="4"/>
        <v>0</v>
      </c>
      <c r="V46" s="64">
        <f t="shared" si="26"/>
        <v>0</v>
      </c>
      <c r="W46" s="64">
        <f t="shared" si="26"/>
        <v>0</v>
      </c>
      <c r="X46" s="64">
        <f t="shared" si="26"/>
        <v>0</v>
      </c>
      <c r="Y46" s="64">
        <f t="shared" si="26"/>
        <v>0</v>
      </c>
      <c r="Z46" s="64">
        <f t="shared" si="26"/>
        <v>0</v>
      </c>
      <c r="AA46" s="64">
        <f t="shared" si="26"/>
        <v>0</v>
      </c>
      <c r="AB46" s="64">
        <f t="shared" si="26"/>
        <v>0</v>
      </c>
      <c r="AC46" s="64">
        <f t="shared" si="26"/>
        <v>0</v>
      </c>
      <c r="AD46" s="64">
        <f t="shared" si="26"/>
        <v>0</v>
      </c>
      <c r="AE46" s="64">
        <f t="shared" si="26"/>
        <v>0</v>
      </c>
      <c r="AF46" s="64">
        <f t="shared" si="26"/>
        <v>0</v>
      </c>
      <c r="AG46" s="64">
        <f t="shared" si="26"/>
        <v>0</v>
      </c>
      <c r="AH46" s="64">
        <f t="shared" si="26"/>
        <v>0</v>
      </c>
      <c r="AI46" s="64">
        <f t="shared" si="26"/>
        <v>0</v>
      </c>
      <c r="AJ46" s="64">
        <f t="shared" si="26"/>
        <v>0</v>
      </c>
      <c r="AK46" s="64">
        <f t="shared" si="26"/>
        <v>0</v>
      </c>
      <c r="AL46" s="64">
        <f t="shared" si="26"/>
        <v>0</v>
      </c>
      <c r="AM46" s="64">
        <f t="shared" si="26"/>
        <v>0</v>
      </c>
      <c r="AN46" s="64">
        <f t="shared" si="26"/>
        <v>0</v>
      </c>
      <c r="AO46" s="64">
        <f t="shared" si="26"/>
        <v>0</v>
      </c>
      <c r="AP46" s="64">
        <f t="shared" si="26"/>
        <v>0</v>
      </c>
      <c r="AQ46" s="64">
        <f t="shared" si="26"/>
        <v>0</v>
      </c>
      <c r="AR46" s="64">
        <f t="shared" si="26"/>
        <v>0</v>
      </c>
      <c r="AS46" s="64">
        <f t="shared" si="26"/>
        <v>0</v>
      </c>
      <c r="AT46" s="64">
        <f t="shared" si="26"/>
        <v>0</v>
      </c>
      <c r="AU46" s="64">
        <f t="shared" si="26"/>
        <v>0</v>
      </c>
      <c r="AV46" s="64">
        <f t="shared" si="26"/>
        <v>0</v>
      </c>
      <c r="AW46" s="64">
        <f t="shared" si="26"/>
        <v>0</v>
      </c>
      <c r="AX46" s="64">
        <f t="shared" si="26"/>
        <v>0</v>
      </c>
      <c r="AY46" s="64">
        <f t="shared" si="26"/>
        <v>0</v>
      </c>
      <c r="AZ46" s="64">
        <f t="shared" si="26"/>
        <v>0</v>
      </c>
      <c r="BA46" s="64">
        <f t="shared" si="26"/>
        <v>0</v>
      </c>
      <c r="BB46" s="64">
        <f t="shared" si="26"/>
        <v>0</v>
      </c>
      <c r="BC46" s="64">
        <f t="shared" si="26"/>
        <v>0</v>
      </c>
      <c r="BD46" s="64">
        <f t="shared" si="26"/>
        <v>0</v>
      </c>
      <c r="BE46" s="64">
        <f t="shared" si="26"/>
        <v>0</v>
      </c>
      <c r="BF46" s="64">
        <f t="shared" si="26"/>
        <v>0</v>
      </c>
      <c r="BG46" s="6">
        <f t="shared" si="26"/>
        <v>101.17</v>
      </c>
      <c r="BH46" s="64">
        <f t="shared" si="26"/>
        <v>0</v>
      </c>
      <c r="BI46" s="64">
        <f t="shared" si="26"/>
        <v>101.17</v>
      </c>
      <c r="BJ46" s="64">
        <f t="shared" si="26"/>
        <v>0</v>
      </c>
      <c r="BK46" s="4"/>
      <c r="BL46" s="4"/>
      <c r="BM46" s="4"/>
      <c r="BN46" s="4"/>
      <c r="BO46" s="62"/>
      <c r="BP46" s="10"/>
      <c r="BQ46" s="10"/>
      <c r="BR46" s="10"/>
      <c r="BS46" s="10"/>
      <c r="BT46" s="10"/>
      <c r="BU46" s="10"/>
      <c r="BV46" s="10"/>
      <c r="BW46" s="10"/>
      <c r="BX46" s="10"/>
      <c r="BY46" s="10"/>
      <c r="CA46" s="54" t="e">
        <f>VLOOKUP(B46,'[1]KH2025 IN'!$B$4:$X$243,23,0)</f>
        <v>#N/A</v>
      </c>
      <c r="CB46" s="54">
        <v>1</v>
      </c>
      <c r="CC46" s="54" t="e">
        <f>VLOOKUP(B46,'[2]10QH'!$B$15:$BZ$665,77,0)</f>
        <v>#REF!</v>
      </c>
    </row>
    <row r="47" spans="1:88" s="11" customFormat="1" ht="19.5" x14ac:dyDescent="0.3">
      <c r="A47" s="62" t="s">
        <v>184</v>
      </c>
      <c r="B47" s="65" t="s">
        <v>61</v>
      </c>
      <c r="C47" s="6">
        <f t="shared" si="0"/>
        <v>0</v>
      </c>
      <c r="D47" s="6"/>
      <c r="E47" s="6"/>
      <c r="F47" s="6"/>
      <c r="G47" s="6"/>
      <c r="H47" s="64"/>
      <c r="I47" s="64"/>
      <c r="J47" s="64"/>
      <c r="K47" s="6"/>
      <c r="L47" s="6"/>
      <c r="M47" s="64"/>
      <c r="N47" s="6"/>
      <c r="O47" s="6"/>
      <c r="P47" s="6"/>
      <c r="Q47" s="64"/>
      <c r="R47" s="64"/>
      <c r="S47" s="64"/>
      <c r="T47" s="64"/>
      <c r="U47" s="6">
        <f t="shared" si="4"/>
        <v>0</v>
      </c>
      <c r="V47" s="64"/>
      <c r="W47" s="64"/>
      <c r="X47" s="64"/>
      <c r="Y47" s="64"/>
      <c r="Z47" s="64"/>
      <c r="AA47" s="64"/>
      <c r="AB47" s="64"/>
      <c r="AC47" s="64"/>
      <c r="AD47" s="64"/>
      <c r="AE47" s="64"/>
      <c r="AF47" s="64"/>
      <c r="AG47" s="64"/>
      <c r="AH47" s="64"/>
      <c r="AI47" s="64"/>
      <c r="AJ47" s="64"/>
      <c r="AK47" s="64"/>
      <c r="AL47" s="64"/>
      <c r="AM47" s="64"/>
      <c r="AN47" s="64"/>
      <c r="AO47" s="64"/>
      <c r="AP47" s="64"/>
      <c r="AQ47" s="64"/>
      <c r="AR47" s="64"/>
      <c r="AS47" s="64"/>
      <c r="AT47" s="64"/>
      <c r="AU47" s="64"/>
      <c r="AV47" s="64"/>
      <c r="AW47" s="64"/>
      <c r="AX47" s="64"/>
      <c r="AY47" s="64"/>
      <c r="AZ47" s="64"/>
      <c r="BA47" s="64"/>
      <c r="BB47" s="64"/>
      <c r="BC47" s="64"/>
      <c r="BD47" s="64"/>
      <c r="BE47" s="64"/>
      <c r="BF47" s="64"/>
      <c r="BG47" s="6"/>
      <c r="BH47" s="64"/>
      <c r="BI47" s="64"/>
      <c r="BJ47" s="64"/>
      <c r="BK47" s="60"/>
      <c r="BL47" s="4"/>
      <c r="BM47" s="61"/>
      <c r="BN47" s="4"/>
      <c r="BO47" s="62"/>
      <c r="BP47" s="10"/>
      <c r="BQ47" s="10"/>
      <c r="BR47" s="10"/>
      <c r="BS47" s="10"/>
      <c r="BT47" s="10"/>
      <c r="BU47" s="10"/>
      <c r="BV47" s="10"/>
      <c r="BW47" s="10"/>
      <c r="BX47" s="10"/>
      <c r="BY47" s="10"/>
      <c r="CA47" s="54" t="e">
        <f>VLOOKUP(B47,'[1]KH2025 IN'!$B$4:$X$243,23,0)</f>
        <v>#N/A</v>
      </c>
      <c r="CB47" s="54">
        <v>1</v>
      </c>
      <c r="CC47" s="54" t="e">
        <f>VLOOKUP(B47,'[2]10QH'!$B$15:$BZ$665,77,0)</f>
        <v>#REF!</v>
      </c>
    </row>
    <row r="48" spans="1:88" s="11" customFormat="1" ht="19.5" x14ac:dyDescent="0.3">
      <c r="A48" s="62" t="s">
        <v>185</v>
      </c>
      <c r="B48" s="65" t="s">
        <v>30</v>
      </c>
      <c r="C48" s="6">
        <f>D48+E48</f>
        <v>1021.9699999999999</v>
      </c>
      <c r="D48" s="6">
        <f t="shared" ref="D48:T48" si="27">SUM(D49:D74)</f>
        <v>0</v>
      </c>
      <c r="E48" s="6">
        <f>SUM(E49:E74)</f>
        <v>1021.9699999999999</v>
      </c>
      <c r="F48" s="6">
        <f t="shared" si="27"/>
        <v>920.80000000000007</v>
      </c>
      <c r="G48" s="6">
        <f t="shared" si="27"/>
        <v>0</v>
      </c>
      <c r="H48" s="64">
        <f t="shared" si="27"/>
        <v>0</v>
      </c>
      <c r="I48" s="64">
        <f t="shared" si="27"/>
        <v>0</v>
      </c>
      <c r="J48" s="64">
        <f t="shared" si="27"/>
        <v>0</v>
      </c>
      <c r="K48" s="6">
        <f t="shared" si="27"/>
        <v>660.47</v>
      </c>
      <c r="L48" s="6">
        <f t="shared" si="27"/>
        <v>260.33000000000004</v>
      </c>
      <c r="M48" s="64">
        <f t="shared" si="27"/>
        <v>0</v>
      </c>
      <c r="N48" s="6">
        <f t="shared" si="27"/>
        <v>0</v>
      </c>
      <c r="O48" s="6">
        <f t="shared" si="27"/>
        <v>0</v>
      </c>
      <c r="P48" s="6">
        <f t="shared" si="27"/>
        <v>0</v>
      </c>
      <c r="Q48" s="64">
        <f t="shared" si="27"/>
        <v>0</v>
      </c>
      <c r="R48" s="64">
        <f t="shared" si="27"/>
        <v>0</v>
      </c>
      <c r="S48" s="64">
        <f t="shared" si="27"/>
        <v>0</v>
      </c>
      <c r="T48" s="64">
        <f t="shared" si="27"/>
        <v>0</v>
      </c>
      <c r="U48" s="6">
        <f t="shared" si="4"/>
        <v>0</v>
      </c>
      <c r="V48" s="64">
        <f t="shared" ref="V48:BJ48" si="28">SUM(V49:V74)</f>
        <v>0</v>
      </c>
      <c r="W48" s="64">
        <f t="shared" si="28"/>
        <v>0</v>
      </c>
      <c r="X48" s="64">
        <f t="shared" si="28"/>
        <v>0</v>
      </c>
      <c r="Y48" s="64">
        <f t="shared" si="28"/>
        <v>0</v>
      </c>
      <c r="Z48" s="64">
        <f t="shared" si="28"/>
        <v>0</v>
      </c>
      <c r="AA48" s="64">
        <f t="shared" si="28"/>
        <v>0</v>
      </c>
      <c r="AB48" s="64">
        <f t="shared" si="28"/>
        <v>0</v>
      </c>
      <c r="AC48" s="64">
        <f t="shared" si="28"/>
        <v>0</v>
      </c>
      <c r="AD48" s="64">
        <f t="shared" si="28"/>
        <v>0</v>
      </c>
      <c r="AE48" s="64">
        <f t="shared" si="28"/>
        <v>0</v>
      </c>
      <c r="AF48" s="64">
        <f t="shared" si="28"/>
        <v>0</v>
      </c>
      <c r="AG48" s="64">
        <f t="shared" si="28"/>
        <v>0</v>
      </c>
      <c r="AH48" s="64">
        <f t="shared" si="28"/>
        <v>0</v>
      </c>
      <c r="AI48" s="64">
        <f t="shared" si="28"/>
        <v>0</v>
      </c>
      <c r="AJ48" s="64">
        <f t="shared" si="28"/>
        <v>0</v>
      </c>
      <c r="AK48" s="64">
        <f t="shared" si="28"/>
        <v>0</v>
      </c>
      <c r="AL48" s="64">
        <f t="shared" si="28"/>
        <v>0</v>
      </c>
      <c r="AM48" s="64">
        <f t="shared" si="28"/>
        <v>0</v>
      </c>
      <c r="AN48" s="64">
        <f t="shared" si="28"/>
        <v>0</v>
      </c>
      <c r="AO48" s="64">
        <f t="shared" si="28"/>
        <v>0</v>
      </c>
      <c r="AP48" s="64">
        <f t="shared" si="28"/>
        <v>0</v>
      </c>
      <c r="AQ48" s="64">
        <f t="shared" si="28"/>
        <v>0</v>
      </c>
      <c r="AR48" s="64">
        <f t="shared" si="28"/>
        <v>0</v>
      </c>
      <c r="AS48" s="64">
        <f t="shared" si="28"/>
        <v>0</v>
      </c>
      <c r="AT48" s="64">
        <f t="shared" si="28"/>
        <v>0</v>
      </c>
      <c r="AU48" s="64">
        <f t="shared" si="28"/>
        <v>0</v>
      </c>
      <c r="AV48" s="64">
        <f t="shared" si="28"/>
        <v>0</v>
      </c>
      <c r="AW48" s="64">
        <f t="shared" si="28"/>
        <v>0</v>
      </c>
      <c r="AX48" s="64">
        <f t="shared" si="28"/>
        <v>0</v>
      </c>
      <c r="AY48" s="64">
        <f t="shared" si="28"/>
        <v>0</v>
      </c>
      <c r="AZ48" s="64">
        <f t="shared" si="28"/>
        <v>0</v>
      </c>
      <c r="BA48" s="64">
        <f t="shared" si="28"/>
        <v>0</v>
      </c>
      <c r="BB48" s="64">
        <f t="shared" si="28"/>
        <v>0</v>
      </c>
      <c r="BC48" s="64">
        <f t="shared" si="28"/>
        <v>0</v>
      </c>
      <c r="BD48" s="64">
        <f t="shared" si="28"/>
        <v>0</v>
      </c>
      <c r="BE48" s="64">
        <f t="shared" si="28"/>
        <v>0</v>
      </c>
      <c r="BF48" s="64">
        <f t="shared" si="28"/>
        <v>0</v>
      </c>
      <c r="BG48" s="6">
        <f t="shared" si="28"/>
        <v>101.17</v>
      </c>
      <c r="BH48" s="64">
        <f t="shared" si="28"/>
        <v>0</v>
      </c>
      <c r="BI48" s="64">
        <f t="shared" si="28"/>
        <v>101.17</v>
      </c>
      <c r="BJ48" s="64">
        <f t="shared" si="28"/>
        <v>0</v>
      </c>
      <c r="BK48" s="4"/>
      <c r="BL48" s="4"/>
      <c r="BM48" s="62"/>
      <c r="BN48" s="4"/>
      <c r="BO48" s="62"/>
      <c r="BP48" s="10"/>
      <c r="BQ48" s="10"/>
      <c r="BR48" s="10"/>
      <c r="BS48" s="10"/>
      <c r="BT48" s="10"/>
      <c r="BU48" s="10"/>
      <c r="BV48" s="10"/>
      <c r="BW48" s="10"/>
      <c r="BX48" s="10"/>
      <c r="BY48" s="10"/>
      <c r="CA48" s="54" t="e">
        <f>VLOOKUP(B48,'[1]KH2025 IN'!$B$4:$X$243,23,0)</f>
        <v>#N/A</v>
      </c>
      <c r="CB48" s="54">
        <v>1</v>
      </c>
      <c r="CC48" s="54" t="e">
        <f>VLOOKUP(B48,'[2]10QH'!$B$15:$BZ$665,77,0)</f>
        <v>#REF!</v>
      </c>
    </row>
    <row r="49" spans="1:88" ht="37.5" x14ac:dyDescent="0.3">
      <c r="A49" s="10" t="s">
        <v>84</v>
      </c>
      <c r="B49" s="15" t="s">
        <v>85</v>
      </c>
      <c r="C49" s="16">
        <f t="shared" si="0"/>
        <v>0</v>
      </c>
      <c r="D49" s="10"/>
      <c r="E49" s="7">
        <f t="shared" ref="E49:E74" si="29">F49+U49+BG49</f>
        <v>0</v>
      </c>
      <c r="F49" s="7">
        <f t="shared" ref="F49:F74" si="30">G49+K49+L49+M49+R49+S49+T49</f>
        <v>0</v>
      </c>
      <c r="G49" s="7">
        <f t="shared" ref="G49:G74" si="31">H49+I49+J49</f>
        <v>0</v>
      </c>
      <c r="H49" s="10"/>
      <c r="I49" s="10"/>
      <c r="J49" s="10"/>
      <c r="K49" s="10"/>
      <c r="L49" s="10"/>
      <c r="M49" s="7">
        <f t="shared" ref="M49:M74" si="32">+N49+O49+P49</f>
        <v>0</v>
      </c>
      <c r="N49" s="10"/>
      <c r="O49" s="10"/>
      <c r="P49" s="10"/>
      <c r="Q49" s="10"/>
      <c r="R49" s="59"/>
      <c r="S49" s="10"/>
      <c r="T49" s="10"/>
      <c r="U49" s="7">
        <f t="shared" si="4"/>
        <v>0</v>
      </c>
      <c r="V49" s="10"/>
      <c r="W49" s="10"/>
      <c r="X49" s="10"/>
      <c r="Y49" s="10"/>
      <c r="Z49" s="10"/>
      <c r="AA49" s="10"/>
      <c r="AB49" s="10"/>
      <c r="AC49" s="10"/>
      <c r="AD49" s="7">
        <f t="shared" ref="AD49:AD74" si="33">SUM(AE49:AT49)</f>
        <v>0</v>
      </c>
      <c r="AE49" s="10"/>
      <c r="AF49" s="10"/>
      <c r="AG49" s="10"/>
      <c r="AH49" s="10"/>
      <c r="AI49" s="10"/>
      <c r="AJ49" s="10"/>
      <c r="AK49" s="10"/>
      <c r="AL49" s="10"/>
      <c r="AM49" s="10"/>
      <c r="AN49" s="10"/>
      <c r="AO49" s="25"/>
      <c r="AP49" s="10"/>
      <c r="AQ49" s="10"/>
      <c r="AR49" s="25"/>
      <c r="AS49" s="25"/>
      <c r="AT49" s="25"/>
      <c r="AU49" s="25"/>
      <c r="AV49" s="25"/>
      <c r="AW49" s="25"/>
      <c r="AX49" s="10"/>
      <c r="AY49" s="10"/>
      <c r="AZ49" s="10"/>
      <c r="BA49" s="25"/>
      <c r="BB49" s="25"/>
      <c r="BC49" s="25"/>
      <c r="BD49" s="10"/>
      <c r="BE49" s="25"/>
      <c r="BF49" s="25"/>
      <c r="BG49" s="7">
        <f t="shared" ref="BG49:BG74" si="34">BH49+BI49+BJ49</f>
        <v>0</v>
      </c>
      <c r="BH49" s="25"/>
      <c r="BI49" s="10"/>
      <c r="BJ49" s="10"/>
      <c r="BK49" s="25"/>
      <c r="BL49" s="10"/>
      <c r="BM49" s="25"/>
      <c r="BN49" s="10"/>
      <c r="BO49" s="25"/>
      <c r="BP49" s="10"/>
      <c r="BQ49" s="25"/>
      <c r="BR49" s="25"/>
      <c r="BS49" s="25"/>
      <c r="BT49" s="25"/>
      <c r="BU49" s="10"/>
      <c r="BV49" s="10"/>
      <c r="BW49" s="10"/>
      <c r="BX49" s="10"/>
      <c r="BY49" s="25"/>
      <c r="CA49" s="54">
        <f>VLOOKUP(B49,'[1]KH2025 IN'!$B$4:$X$243,23,0)</f>
        <v>1</v>
      </c>
      <c r="CB49" s="54">
        <v>1</v>
      </c>
      <c r="CC49" s="54" t="e">
        <f>VLOOKUP(B49,'[2]10QH'!$B$15:$BZ$665,77,0)</f>
        <v>#REF!</v>
      </c>
    </row>
    <row r="50" spans="1:88" s="54" customFormat="1" ht="56.25" x14ac:dyDescent="0.3">
      <c r="A50" s="20">
        <f>A39+1</f>
        <v>23</v>
      </c>
      <c r="B50" s="21" t="s">
        <v>186</v>
      </c>
      <c r="C50" s="22">
        <f t="shared" si="0"/>
        <v>50</v>
      </c>
      <c r="D50" s="23"/>
      <c r="E50" s="7">
        <f t="shared" si="29"/>
        <v>50</v>
      </c>
      <c r="F50" s="7">
        <f t="shared" si="30"/>
        <v>50</v>
      </c>
      <c r="G50" s="7">
        <f t="shared" si="31"/>
        <v>0</v>
      </c>
      <c r="H50" s="24"/>
      <c r="I50" s="24"/>
      <c r="J50" s="24"/>
      <c r="K50" s="24">
        <v>50</v>
      </c>
      <c r="L50" s="24"/>
      <c r="M50" s="7">
        <f t="shared" si="32"/>
        <v>0</v>
      </c>
      <c r="N50" s="24"/>
      <c r="O50" s="24"/>
      <c r="P50" s="24"/>
      <c r="Q50" s="24"/>
      <c r="R50" s="59"/>
      <c r="S50" s="24"/>
      <c r="T50" s="24"/>
      <c r="U50" s="7">
        <f t="shared" si="4"/>
        <v>0</v>
      </c>
      <c r="V50" s="24"/>
      <c r="W50" s="24"/>
      <c r="X50" s="24"/>
      <c r="Y50" s="24"/>
      <c r="Z50" s="24"/>
      <c r="AA50" s="24"/>
      <c r="AB50" s="24"/>
      <c r="AC50" s="24"/>
      <c r="AD50" s="7">
        <f t="shared" si="33"/>
        <v>0</v>
      </c>
      <c r="AE50" s="24"/>
      <c r="AF50" s="24"/>
      <c r="AG50" s="25"/>
      <c r="AH50" s="25"/>
      <c r="AI50" s="24"/>
      <c r="AJ50" s="20"/>
      <c r="AK50" s="24"/>
      <c r="AL50" s="20"/>
      <c r="AM50" s="20"/>
      <c r="AN50" s="20"/>
      <c r="AO50" s="25"/>
      <c r="AP50" s="20"/>
      <c r="AQ50" s="24"/>
      <c r="AR50" s="25"/>
      <c r="AS50" s="25"/>
      <c r="AT50" s="25"/>
      <c r="AU50" s="25"/>
      <c r="AV50" s="25"/>
      <c r="AW50" s="25"/>
      <c r="AX50" s="24"/>
      <c r="AY50" s="24"/>
      <c r="AZ50" s="24"/>
      <c r="BA50" s="25"/>
      <c r="BB50" s="25"/>
      <c r="BC50" s="25"/>
      <c r="BD50" s="24"/>
      <c r="BE50" s="25"/>
      <c r="BF50" s="25"/>
      <c r="BG50" s="7">
        <f t="shared" si="34"/>
        <v>0</v>
      </c>
      <c r="BH50" s="25"/>
      <c r="BI50" s="24"/>
      <c r="BJ50" s="24"/>
      <c r="BK50" s="25"/>
      <c r="BL50" s="20" t="s">
        <v>105</v>
      </c>
      <c r="BM50" s="25"/>
      <c r="BN50" s="20" t="s">
        <v>187</v>
      </c>
      <c r="BO50" s="25"/>
      <c r="BP50" s="144" t="s">
        <v>188</v>
      </c>
      <c r="BQ50" s="25"/>
      <c r="BR50" s="25"/>
      <c r="BS50" s="25"/>
      <c r="BT50" s="25"/>
      <c r="BU50" s="23" t="s">
        <v>95</v>
      </c>
      <c r="BV50" s="20"/>
      <c r="BW50" s="25" t="s">
        <v>189</v>
      </c>
      <c r="BX50" s="25" t="s">
        <v>190</v>
      </c>
      <c r="BY50" s="20" t="s">
        <v>191</v>
      </c>
      <c r="CA50" s="54" t="e">
        <f>VLOOKUP(B50,'[1]KH2025 IN'!$B$4:$X$243,23,0)</f>
        <v>#N/A</v>
      </c>
      <c r="CB50" s="54">
        <v>1</v>
      </c>
      <c r="CC50" s="54" t="e">
        <f>VLOOKUP(B50,'[2]10QH'!$B$15:$BZ$665,77,0)</f>
        <v>#N/A</v>
      </c>
      <c r="CJ50" s="54">
        <v>1</v>
      </c>
    </row>
    <row r="51" spans="1:88" s="54" customFormat="1" ht="37.5" x14ac:dyDescent="0.3">
      <c r="A51" s="20">
        <f t="shared" ref="A51:A57" si="35">A50+1</f>
        <v>24</v>
      </c>
      <c r="B51" s="21" t="s">
        <v>192</v>
      </c>
      <c r="C51" s="22">
        <f t="shared" si="0"/>
        <v>80</v>
      </c>
      <c r="D51" s="23"/>
      <c r="E51" s="7">
        <f t="shared" si="29"/>
        <v>80</v>
      </c>
      <c r="F51" s="7">
        <f t="shared" si="30"/>
        <v>80</v>
      </c>
      <c r="G51" s="7">
        <f t="shared" si="31"/>
        <v>0</v>
      </c>
      <c r="H51" s="24"/>
      <c r="I51" s="24"/>
      <c r="J51" s="24"/>
      <c r="K51" s="24"/>
      <c r="L51" s="24">
        <v>80</v>
      </c>
      <c r="M51" s="7">
        <f t="shared" si="32"/>
        <v>0</v>
      </c>
      <c r="N51" s="24"/>
      <c r="O51" s="24"/>
      <c r="P51" s="24"/>
      <c r="Q51" s="24"/>
      <c r="R51" s="10"/>
      <c r="S51" s="24"/>
      <c r="T51" s="24"/>
      <c r="U51" s="7">
        <f t="shared" si="4"/>
        <v>0</v>
      </c>
      <c r="V51" s="24"/>
      <c r="W51" s="24"/>
      <c r="X51" s="24"/>
      <c r="Y51" s="24"/>
      <c r="Z51" s="24"/>
      <c r="AA51" s="24"/>
      <c r="AB51" s="24"/>
      <c r="AC51" s="24"/>
      <c r="AD51" s="7">
        <f t="shared" si="33"/>
        <v>0</v>
      </c>
      <c r="AE51" s="24"/>
      <c r="AF51" s="24"/>
      <c r="AG51" s="25"/>
      <c r="AH51" s="25"/>
      <c r="AI51" s="24"/>
      <c r="AJ51" s="20"/>
      <c r="AK51" s="24"/>
      <c r="AL51" s="20"/>
      <c r="AM51" s="20"/>
      <c r="AN51" s="20"/>
      <c r="AO51" s="25"/>
      <c r="AP51" s="20"/>
      <c r="AQ51" s="24"/>
      <c r="AR51" s="25"/>
      <c r="AS51" s="25"/>
      <c r="AT51" s="25"/>
      <c r="AU51" s="25"/>
      <c r="AV51" s="25"/>
      <c r="AW51" s="25"/>
      <c r="AX51" s="24"/>
      <c r="AY51" s="24"/>
      <c r="AZ51" s="24"/>
      <c r="BA51" s="25"/>
      <c r="BB51" s="25"/>
      <c r="BC51" s="25"/>
      <c r="BD51" s="24"/>
      <c r="BE51" s="25"/>
      <c r="BF51" s="25"/>
      <c r="BG51" s="7">
        <f t="shared" si="34"/>
        <v>0</v>
      </c>
      <c r="BH51" s="25"/>
      <c r="BI51" s="24"/>
      <c r="BJ51" s="24"/>
      <c r="BK51" s="25"/>
      <c r="BL51" s="20" t="s">
        <v>105</v>
      </c>
      <c r="BM51" s="25"/>
      <c r="BN51" s="20" t="s">
        <v>187</v>
      </c>
      <c r="BO51" s="25"/>
      <c r="BP51" s="144"/>
      <c r="BQ51" s="25"/>
      <c r="BR51" s="25"/>
      <c r="BS51" s="25"/>
      <c r="BT51" s="25"/>
      <c r="BU51" s="23" t="s">
        <v>90</v>
      </c>
      <c r="BV51" s="20"/>
      <c r="BW51" s="25"/>
      <c r="BX51" s="25"/>
      <c r="BY51" s="20" t="s">
        <v>193</v>
      </c>
      <c r="CA51" s="54" t="e">
        <f>VLOOKUP(B51,'[1]KH2025 IN'!$B$4:$X$243,23,0)</f>
        <v>#N/A</v>
      </c>
      <c r="CB51" s="54">
        <v>1</v>
      </c>
      <c r="CC51" s="54" t="e">
        <f>VLOOKUP(B51,'[2]10QH'!$B$15:$BZ$665,77,0)</f>
        <v>#N/A</v>
      </c>
      <c r="CJ51" s="54">
        <v>1</v>
      </c>
    </row>
    <row r="52" spans="1:88" s="54" customFormat="1" ht="37.5" customHeight="1" x14ac:dyDescent="0.3">
      <c r="A52" s="20">
        <f t="shared" si="35"/>
        <v>25</v>
      </c>
      <c r="B52" s="21" t="s">
        <v>190</v>
      </c>
      <c r="C52" s="22">
        <f t="shared" si="0"/>
        <v>100</v>
      </c>
      <c r="D52" s="23"/>
      <c r="E52" s="7">
        <f t="shared" si="29"/>
        <v>100</v>
      </c>
      <c r="F52" s="7">
        <f t="shared" si="30"/>
        <v>100</v>
      </c>
      <c r="G52" s="7">
        <f t="shared" si="31"/>
        <v>0</v>
      </c>
      <c r="H52" s="24"/>
      <c r="I52" s="24"/>
      <c r="J52" s="24"/>
      <c r="K52" s="24">
        <v>100</v>
      </c>
      <c r="L52" s="24"/>
      <c r="M52" s="7">
        <f t="shared" si="32"/>
        <v>0</v>
      </c>
      <c r="N52" s="24"/>
      <c r="O52" s="24"/>
      <c r="P52" s="24"/>
      <c r="Q52" s="24"/>
      <c r="R52" s="24"/>
      <c r="S52" s="24"/>
      <c r="T52" s="24"/>
      <c r="U52" s="7">
        <f t="shared" si="4"/>
        <v>0</v>
      </c>
      <c r="V52" s="24"/>
      <c r="W52" s="24"/>
      <c r="X52" s="24"/>
      <c r="Y52" s="24"/>
      <c r="Z52" s="24"/>
      <c r="AA52" s="24"/>
      <c r="AB52" s="24"/>
      <c r="AC52" s="24"/>
      <c r="AD52" s="7">
        <f t="shared" si="33"/>
        <v>0</v>
      </c>
      <c r="AE52" s="24"/>
      <c r="AF52" s="24"/>
      <c r="AG52" s="25"/>
      <c r="AH52" s="25"/>
      <c r="AI52" s="24"/>
      <c r="AJ52" s="20"/>
      <c r="AK52" s="24"/>
      <c r="AL52" s="20"/>
      <c r="AM52" s="20"/>
      <c r="AN52" s="20"/>
      <c r="AO52" s="25"/>
      <c r="AP52" s="20"/>
      <c r="AQ52" s="24"/>
      <c r="AR52" s="25"/>
      <c r="AS52" s="25"/>
      <c r="AT52" s="25"/>
      <c r="AU52" s="25"/>
      <c r="AV52" s="25"/>
      <c r="AW52" s="25"/>
      <c r="AX52" s="24"/>
      <c r="AY52" s="24"/>
      <c r="AZ52" s="24"/>
      <c r="BA52" s="25"/>
      <c r="BB52" s="25"/>
      <c r="BC52" s="25"/>
      <c r="BD52" s="24"/>
      <c r="BE52" s="25"/>
      <c r="BF52" s="25"/>
      <c r="BG52" s="7">
        <f t="shared" si="34"/>
        <v>0</v>
      </c>
      <c r="BH52" s="25"/>
      <c r="BI52" s="24"/>
      <c r="BJ52" s="24"/>
      <c r="BK52" s="25"/>
      <c r="BL52" s="20" t="s">
        <v>142</v>
      </c>
      <c r="BM52" s="25"/>
      <c r="BN52" s="20" t="s">
        <v>187</v>
      </c>
      <c r="BO52" s="25"/>
      <c r="BP52" s="144"/>
      <c r="BQ52" s="25"/>
      <c r="BR52" s="25"/>
      <c r="BS52" s="25"/>
      <c r="BT52" s="25"/>
      <c r="BU52" s="23" t="s">
        <v>95</v>
      </c>
      <c r="BV52" s="20"/>
      <c r="BW52" s="25" t="s">
        <v>194</v>
      </c>
      <c r="BX52" s="25"/>
      <c r="BY52" s="20" t="s">
        <v>195</v>
      </c>
      <c r="CA52" s="54" t="e">
        <f>VLOOKUP(B52,'[1]KH2025 IN'!$B$4:$X$243,23,0)</f>
        <v>#N/A</v>
      </c>
      <c r="CB52" s="54">
        <v>1</v>
      </c>
      <c r="CC52" s="54" t="e">
        <f>VLOOKUP(B52,'[2]10QH'!$B$15:$BZ$665,77,0)</f>
        <v>#N/A</v>
      </c>
      <c r="CJ52" s="54">
        <v>1</v>
      </c>
    </row>
    <row r="53" spans="1:88" s="54" customFormat="1" ht="37.5" x14ac:dyDescent="0.3">
      <c r="A53" s="20">
        <f t="shared" si="35"/>
        <v>26</v>
      </c>
      <c r="B53" s="21" t="s">
        <v>196</v>
      </c>
      <c r="C53" s="22">
        <f t="shared" si="0"/>
        <v>40</v>
      </c>
      <c r="D53" s="23"/>
      <c r="E53" s="7">
        <f t="shared" si="29"/>
        <v>40</v>
      </c>
      <c r="F53" s="7">
        <f t="shared" si="30"/>
        <v>40</v>
      </c>
      <c r="G53" s="7">
        <f t="shared" si="31"/>
        <v>0</v>
      </c>
      <c r="H53" s="24"/>
      <c r="I53" s="24"/>
      <c r="J53" s="24"/>
      <c r="K53" s="24">
        <v>40</v>
      </c>
      <c r="L53" s="24"/>
      <c r="M53" s="7">
        <f t="shared" si="32"/>
        <v>0</v>
      </c>
      <c r="N53" s="24"/>
      <c r="O53" s="24"/>
      <c r="P53" s="24"/>
      <c r="Q53" s="24"/>
      <c r="R53" s="24"/>
      <c r="S53" s="24"/>
      <c r="T53" s="24"/>
      <c r="U53" s="7">
        <f t="shared" si="4"/>
        <v>0</v>
      </c>
      <c r="V53" s="24"/>
      <c r="W53" s="24"/>
      <c r="X53" s="24"/>
      <c r="Y53" s="24"/>
      <c r="Z53" s="24"/>
      <c r="AA53" s="24"/>
      <c r="AB53" s="24"/>
      <c r="AC53" s="24"/>
      <c r="AD53" s="7">
        <f t="shared" si="33"/>
        <v>0</v>
      </c>
      <c r="AE53" s="24"/>
      <c r="AF53" s="24"/>
      <c r="AG53" s="25"/>
      <c r="AH53" s="25"/>
      <c r="AI53" s="24"/>
      <c r="AJ53" s="20"/>
      <c r="AK53" s="24"/>
      <c r="AL53" s="20"/>
      <c r="AM53" s="20"/>
      <c r="AN53" s="20"/>
      <c r="AO53" s="25"/>
      <c r="AP53" s="20"/>
      <c r="AQ53" s="24"/>
      <c r="AR53" s="25"/>
      <c r="AS53" s="25"/>
      <c r="AT53" s="25"/>
      <c r="AU53" s="25"/>
      <c r="AV53" s="25"/>
      <c r="AW53" s="25"/>
      <c r="AX53" s="24"/>
      <c r="AY53" s="24"/>
      <c r="AZ53" s="24"/>
      <c r="BA53" s="25"/>
      <c r="BB53" s="25"/>
      <c r="BC53" s="25"/>
      <c r="BD53" s="24"/>
      <c r="BE53" s="25"/>
      <c r="BF53" s="25"/>
      <c r="BG53" s="7">
        <f t="shared" si="34"/>
        <v>0</v>
      </c>
      <c r="BH53" s="25"/>
      <c r="BI53" s="24"/>
      <c r="BJ53" s="24"/>
      <c r="BK53" s="25"/>
      <c r="BL53" s="20" t="s">
        <v>142</v>
      </c>
      <c r="BM53" s="25"/>
      <c r="BN53" s="20" t="s">
        <v>187</v>
      </c>
      <c r="BO53" s="25"/>
      <c r="BP53" s="144"/>
      <c r="BQ53" s="25"/>
      <c r="BR53" s="25"/>
      <c r="BS53" s="25"/>
      <c r="BT53" s="25"/>
      <c r="BU53" s="23" t="s">
        <v>95</v>
      </c>
      <c r="BV53" s="20"/>
      <c r="BW53" s="25"/>
      <c r="BX53" s="25"/>
      <c r="BY53" s="20" t="s">
        <v>195</v>
      </c>
      <c r="CA53" s="54" t="e">
        <f>VLOOKUP(B53,'[1]KH2025 IN'!$B$4:$X$243,23,0)</f>
        <v>#N/A</v>
      </c>
      <c r="CB53" s="54">
        <v>1</v>
      </c>
      <c r="CC53" s="54">
        <f>VLOOKUP(B53,'[2]10QH'!$B$15:$BZ$665,77,0)</f>
        <v>1</v>
      </c>
      <c r="CJ53" s="54">
        <v>1</v>
      </c>
    </row>
    <row r="54" spans="1:88" s="54" customFormat="1" ht="56.25" x14ac:dyDescent="0.3">
      <c r="A54" s="20">
        <f t="shared" si="35"/>
        <v>27</v>
      </c>
      <c r="B54" s="21" t="s">
        <v>197</v>
      </c>
      <c r="C54" s="22">
        <f t="shared" si="0"/>
        <v>30</v>
      </c>
      <c r="D54" s="23"/>
      <c r="E54" s="7">
        <f t="shared" si="29"/>
        <v>30</v>
      </c>
      <c r="F54" s="7">
        <f t="shared" si="30"/>
        <v>30</v>
      </c>
      <c r="G54" s="7">
        <f t="shared" si="31"/>
        <v>0</v>
      </c>
      <c r="H54" s="24"/>
      <c r="I54" s="24"/>
      <c r="J54" s="24"/>
      <c r="K54" s="24">
        <v>30</v>
      </c>
      <c r="L54" s="24"/>
      <c r="M54" s="7">
        <f t="shared" si="32"/>
        <v>0</v>
      </c>
      <c r="N54" s="24"/>
      <c r="O54" s="24"/>
      <c r="P54" s="24"/>
      <c r="Q54" s="24"/>
      <c r="R54" s="24"/>
      <c r="S54" s="24"/>
      <c r="T54" s="24"/>
      <c r="U54" s="7">
        <f t="shared" si="4"/>
        <v>0</v>
      </c>
      <c r="V54" s="24"/>
      <c r="W54" s="24"/>
      <c r="X54" s="24"/>
      <c r="Y54" s="24"/>
      <c r="Z54" s="24"/>
      <c r="AA54" s="24"/>
      <c r="AB54" s="24"/>
      <c r="AC54" s="24"/>
      <c r="AD54" s="7">
        <f t="shared" si="33"/>
        <v>0</v>
      </c>
      <c r="AE54" s="24"/>
      <c r="AF54" s="24"/>
      <c r="AG54" s="25"/>
      <c r="AH54" s="25"/>
      <c r="AI54" s="24"/>
      <c r="AJ54" s="20"/>
      <c r="AK54" s="24"/>
      <c r="AL54" s="20"/>
      <c r="AM54" s="20"/>
      <c r="AN54" s="20"/>
      <c r="AO54" s="25"/>
      <c r="AP54" s="20"/>
      <c r="AQ54" s="24"/>
      <c r="AR54" s="25"/>
      <c r="AS54" s="25"/>
      <c r="AT54" s="25"/>
      <c r="AU54" s="25"/>
      <c r="AV54" s="25"/>
      <c r="AW54" s="25"/>
      <c r="AX54" s="24"/>
      <c r="AY54" s="24"/>
      <c r="AZ54" s="24"/>
      <c r="BA54" s="25"/>
      <c r="BB54" s="25"/>
      <c r="BC54" s="25"/>
      <c r="BD54" s="24"/>
      <c r="BE54" s="25"/>
      <c r="BF54" s="25"/>
      <c r="BG54" s="7">
        <f t="shared" si="34"/>
        <v>0</v>
      </c>
      <c r="BH54" s="25"/>
      <c r="BI54" s="24"/>
      <c r="BJ54" s="24"/>
      <c r="BK54" s="25"/>
      <c r="BL54" s="20" t="s">
        <v>198</v>
      </c>
      <c r="BM54" s="25"/>
      <c r="BN54" s="20" t="s">
        <v>187</v>
      </c>
      <c r="BO54" s="25"/>
      <c r="BP54" s="144"/>
      <c r="BQ54" s="25"/>
      <c r="BR54" s="25"/>
      <c r="BS54" s="25"/>
      <c r="BT54" s="25"/>
      <c r="BU54" s="23" t="s">
        <v>95</v>
      </c>
      <c r="BV54" s="20"/>
      <c r="BW54" s="25"/>
      <c r="BX54" s="25"/>
      <c r="BY54" s="20" t="s">
        <v>199</v>
      </c>
      <c r="CA54" s="54" t="e">
        <f>VLOOKUP(B54,'[1]KH2025 IN'!$B$4:$X$243,23,0)</f>
        <v>#N/A</v>
      </c>
      <c r="CB54" s="54">
        <v>1</v>
      </c>
      <c r="CC54" s="54" t="e">
        <f>VLOOKUP(B54,'[2]10QH'!$B$15:$BZ$665,77,0)</f>
        <v>#N/A</v>
      </c>
      <c r="CJ54" s="54">
        <v>1</v>
      </c>
    </row>
    <row r="55" spans="1:88" s="54" customFormat="1" ht="56.25" x14ac:dyDescent="0.3">
      <c r="A55" s="20">
        <f t="shared" si="35"/>
        <v>28</v>
      </c>
      <c r="B55" s="21" t="s">
        <v>200</v>
      </c>
      <c r="C55" s="22">
        <f t="shared" si="0"/>
        <v>112.34</v>
      </c>
      <c r="D55" s="23"/>
      <c r="E55" s="7">
        <f t="shared" si="29"/>
        <v>112.34</v>
      </c>
      <c r="F55" s="7">
        <f t="shared" si="30"/>
        <v>62.34</v>
      </c>
      <c r="G55" s="7">
        <f t="shared" si="31"/>
        <v>0</v>
      </c>
      <c r="H55" s="24"/>
      <c r="I55" s="24"/>
      <c r="J55" s="24"/>
      <c r="K55" s="24">
        <v>62.34</v>
      </c>
      <c r="L55" s="24"/>
      <c r="M55" s="7">
        <f t="shared" si="32"/>
        <v>0</v>
      </c>
      <c r="N55" s="24"/>
      <c r="O55" s="24"/>
      <c r="P55" s="24"/>
      <c r="Q55" s="24"/>
      <c r="R55" s="24"/>
      <c r="S55" s="24"/>
      <c r="T55" s="24"/>
      <c r="U55" s="7">
        <f t="shared" si="4"/>
        <v>0</v>
      </c>
      <c r="V55" s="24"/>
      <c r="W55" s="24"/>
      <c r="X55" s="24"/>
      <c r="Y55" s="24"/>
      <c r="Z55" s="24"/>
      <c r="AA55" s="24"/>
      <c r="AB55" s="24"/>
      <c r="AC55" s="24"/>
      <c r="AD55" s="7">
        <f t="shared" si="33"/>
        <v>0</v>
      </c>
      <c r="AE55" s="24"/>
      <c r="AF55" s="24"/>
      <c r="AG55" s="25"/>
      <c r="AH55" s="25"/>
      <c r="AI55" s="24"/>
      <c r="AJ55" s="20"/>
      <c r="AK55" s="24"/>
      <c r="AL55" s="20"/>
      <c r="AM55" s="20"/>
      <c r="AN55" s="20"/>
      <c r="AO55" s="25"/>
      <c r="AP55" s="20"/>
      <c r="AQ55" s="24"/>
      <c r="AR55" s="25"/>
      <c r="AS55" s="25"/>
      <c r="AT55" s="25"/>
      <c r="AU55" s="25"/>
      <c r="AV55" s="25"/>
      <c r="AW55" s="25"/>
      <c r="AX55" s="24"/>
      <c r="AY55" s="24"/>
      <c r="AZ55" s="24"/>
      <c r="BA55" s="25"/>
      <c r="BB55" s="25"/>
      <c r="BC55" s="25"/>
      <c r="BD55" s="24"/>
      <c r="BE55" s="25"/>
      <c r="BF55" s="25"/>
      <c r="BG55" s="7">
        <f t="shared" si="34"/>
        <v>50</v>
      </c>
      <c r="BH55" s="25"/>
      <c r="BI55" s="24">
        <v>50</v>
      </c>
      <c r="BJ55" s="24"/>
      <c r="BK55" s="25"/>
      <c r="BL55" s="20" t="s">
        <v>99</v>
      </c>
      <c r="BM55" s="25"/>
      <c r="BN55" s="20" t="s">
        <v>201</v>
      </c>
      <c r="BO55" s="25"/>
      <c r="BP55" s="144"/>
      <c r="BQ55" s="25"/>
      <c r="BR55" s="25"/>
      <c r="BS55" s="25"/>
      <c r="BT55" s="25"/>
      <c r="BU55" s="23" t="s">
        <v>202</v>
      </c>
      <c r="BV55" s="20"/>
      <c r="BW55" s="25"/>
      <c r="BX55" s="25"/>
      <c r="BY55" s="20" t="s">
        <v>203</v>
      </c>
      <c r="CA55" s="54" t="e">
        <f>VLOOKUP(B55,'[1]KH2025 IN'!$B$4:$X$243,23,0)</f>
        <v>#N/A</v>
      </c>
      <c r="CB55" s="54">
        <v>1</v>
      </c>
      <c r="CC55" s="54" t="e">
        <f>VLOOKUP(B55,'[2]10QH'!$B$15:$BZ$665,77,0)</f>
        <v>#N/A</v>
      </c>
      <c r="CJ55" s="54">
        <v>1</v>
      </c>
    </row>
    <row r="56" spans="1:88" s="54" customFormat="1" ht="75" customHeight="1" x14ac:dyDescent="0.3">
      <c r="A56" s="20">
        <f t="shared" si="35"/>
        <v>29</v>
      </c>
      <c r="B56" s="21" t="s">
        <v>204</v>
      </c>
      <c r="C56" s="22">
        <f t="shared" si="0"/>
        <v>1</v>
      </c>
      <c r="D56" s="23"/>
      <c r="E56" s="7">
        <f t="shared" si="29"/>
        <v>1</v>
      </c>
      <c r="F56" s="7">
        <f t="shared" si="30"/>
        <v>1</v>
      </c>
      <c r="G56" s="7">
        <f t="shared" si="31"/>
        <v>0</v>
      </c>
      <c r="H56" s="24"/>
      <c r="I56" s="24"/>
      <c r="J56" s="24"/>
      <c r="K56" s="24"/>
      <c r="L56" s="24">
        <v>1</v>
      </c>
      <c r="M56" s="7">
        <f t="shared" si="32"/>
        <v>0</v>
      </c>
      <c r="N56" s="24"/>
      <c r="O56" s="24"/>
      <c r="P56" s="24"/>
      <c r="Q56" s="24"/>
      <c r="R56" s="10"/>
      <c r="S56" s="24"/>
      <c r="T56" s="24"/>
      <c r="U56" s="7">
        <f t="shared" si="4"/>
        <v>0</v>
      </c>
      <c r="V56" s="24"/>
      <c r="W56" s="24"/>
      <c r="X56" s="24"/>
      <c r="Y56" s="24"/>
      <c r="Z56" s="24"/>
      <c r="AA56" s="24"/>
      <c r="AB56" s="24"/>
      <c r="AC56" s="24"/>
      <c r="AD56" s="7">
        <f t="shared" si="33"/>
        <v>0</v>
      </c>
      <c r="AE56" s="24"/>
      <c r="AF56" s="24"/>
      <c r="AG56" s="25"/>
      <c r="AH56" s="25"/>
      <c r="AI56" s="24"/>
      <c r="AJ56" s="20"/>
      <c r="AK56" s="24"/>
      <c r="AL56" s="20"/>
      <c r="AM56" s="20"/>
      <c r="AN56" s="20"/>
      <c r="AO56" s="25"/>
      <c r="AP56" s="20"/>
      <c r="AQ56" s="24"/>
      <c r="AR56" s="25"/>
      <c r="AS56" s="25"/>
      <c r="AT56" s="25"/>
      <c r="AU56" s="25"/>
      <c r="AV56" s="25"/>
      <c r="AW56" s="25"/>
      <c r="AX56" s="24"/>
      <c r="AY56" s="24"/>
      <c r="AZ56" s="24"/>
      <c r="BA56" s="25"/>
      <c r="BB56" s="25"/>
      <c r="BC56" s="25"/>
      <c r="BD56" s="24"/>
      <c r="BE56" s="25"/>
      <c r="BF56" s="25"/>
      <c r="BG56" s="7">
        <f t="shared" si="34"/>
        <v>0</v>
      </c>
      <c r="BH56" s="25"/>
      <c r="BI56" s="24"/>
      <c r="BJ56" s="24"/>
      <c r="BK56" s="25"/>
      <c r="BL56" s="20" t="s">
        <v>105</v>
      </c>
      <c r="BM56" s="25"/>
      <c r="BN56" s="20" t="s">
        <v>205</v>
      </c>
      <c r="BO56" s="25"/>
      <c r="BP56" s="20" t="s">
        <v>106</v>
      </c>
      <c r="BQ56" s="25"/>
      <c r="BR56" s="25"/>
      <c r="BS56" s="25"/>
      <c r="BT56" s="25"/>
      <c r="BU56" s="23" t="s">
        <v>90</v>
      </c>
      <c r="BV56" s="20">
        <v>2022</v>
      </c>
      <c r="BW56" s="25"/>
      <c r="BX56" s="25"/>
      <c r="BY56" s="20"/>
      <c r="CA56" s="54" t="e">
        <f>VLOOKUP(B56,'[1]KH2025 IN'!$B$4:$X$243,23,0)</f>
        <v>#N/A</v>
      </c>
      <c r="CB56" s="54">
        <v>1</v>
      </c>
      <c r="CC56" s="54" t="e">
        <f>VLOOKUP(B56,'[2]10QH'!$B$15:$BZ$665,77,0)</f>
        <v>#N/A</v>
      </c>
      <c r="CJ56" s="54">
        <v>1</v>
      </c>
    </row>
    <row r="57" spans="1:88" s="54" customFormat="1" ht="37.5" x14ac:dyDescent="0.3">
      <c r="A57" s="144">
        <f t="shared" si="35"/>
        <v>30</v>
      </c>
      <c r="B57" s="145" t="s">
        <v>206</v>
      </c>
      <c r="C57" s="22">
        <f t="shared" si="0"/>
        <v>2</v>
      </c>
      <c r="D57" s="23"/>
      <c r="E57" s="7">
        <f t="shared" si="29"/>
        <v>2</v>
      </c>
      <c r="F57" s="7">
        <f t="shared" si="30"/>
        <v>2</v>
      </c>
      <c r="G57" s="7">
        <f t="shared" si="31"/>
        <v>0</v>
      </c>
      <c r="H57" s="24"/>
      <c r="I57" s="24"/>
      <c r="J57" s="24"/>
      <c r="K57" s="24">
        <v>1</v>
      </c>
      <c r="L57" s="24">
        <v>1</v>
      </c>
      <c r="M57" s="7">
        <f t="shared" si="32"/>
        <v>0</v>
      </c>
      <c r="N57" s="24"/>
      <c r="O57" s="24"/>
      <c r="P57" s="24"/>
      <c r="Q57" s="24"/>
      <c r="R57" s="24"/>
      <c r="S57" s="24"/>
      <c r="T57" s="24"/>
      <c r="U57" s="7">
        <f t="shared" si="4"/>
        <v>0</v>
      </c>
      <c r="V57" s="24"/>
      <c r="W57" s="24"/>
      <c r="X57" s="24"/>
      <c r="Y57" s="24"/>
      <c r="Z57" s="24"/>
      <c r="AA57" s="24"/>
      <c r="AB57" s="24"/>
      <c r="AC57" s="24"/>
      <c r="AD57" s="7">
        <f t="shared" si="33"/>
        <v>0</v>
      </c>
      <c r="AE57" s="24"/>
      <c r="AF57" s="24"/>
      <c r="AG57" s="146"/>
      <c r="AH57" s="146"/>
      <c r="AI57" s="24"/>
      <c r="AJ57" s="20"/>
      <c r="AK57" s="24"/>
      <c r="AL57" s="20"/>
      <c r="AM57" s="20"/>
      <c r="AN57" s="20"/>
      <c r="AO57" s="25"/>
      <c r="AP57" s="20"/>
      <c r="AQ57" s="24"/>
      <c r="AR57" s="25"/>
      <c r="AS57" s="25"/>
      <c r="AT57" s="25"/>
      <c r="AU57" s="25"/>
      <c r="AV57" s="25"/>
      <c r="AW57" s="25"/>
      <c r="AX57" s="24"/>
      <c r="AY57" s="24"/>
      <c r="AZ57" s="24"/>
      <c r="BA57" s="25"/>
      <c r="BB57" s="25"/>
      <c r="BC57" s="25"/>
      <c r="BD57" s="24"/>
      <c r="BE57" s="25"/>
      <c r="BF57" s="25"/>
      <c r="BG57" s="7">
        <f t="shared" si="34"/>
        <v>0</v>
      </c>
      <c r="BH57" s="25"/>
      <c r="BI57" s="24"/>
      <c r="BJ57" s="24"/>
      <c r="BK57" s="25"/>
      <c r="BL57" s="20" t="s">
        <v>198</v>
      </c>
      <c r="BM57" s="25"/>
      <c r="BN57" s="20" t="s">
        <v>205</v>
      </c>
      <c r="BO57" s="25"/>
      <c r="BP57" s="144" t="s">
        <v>106</v>
      </c>
      <c r="BQ57" s="25"/>
      <c r="BR57" s="25"/>
      <c r="BS57" s="25"/>
      <c r="BT57" s="25"/>
      <c r="BU57" s="23" t="s">
        <v>131</v>
      </c>
      <c r="BV57" s="20"/>
      <c r="BW57" s="146" t="s">
        <v>207</v>
      </c>
      <c r="BX57" s="146" t="s">
        <v>208</v>
      </c>
      <c r="BY57" s="144" t="s">
        <v>209</v>
      </c>
      <c r="CA57" s="54" t="e">
        <f>VLOOKUP(B57,'[1]KH2025 IN'!$B$4:$X$243,23,0)</f>
        <v>#N/A</v>
      </c>
      <c r="CB57" s="54">
        <v>1</v>
      </c>
      <c r="CC57" s="54" t="e">
        <f>VLOOKUP(B57,'[2]10QH'!$B$15:$BZ$665,77,0)</f>
        <v>#N/A</v>
      </c>
      <c r="CJ57" s="54">
        <v>1</v>
      </c>
    </row>
    <row r="58" spans="1:88" s="54" customFormat="1" ht="37.5" x14ac:dyDescent="0.3">
      <c r="A58" s="144"/>
      <c r="B58" s="145"/>
      <c r="C58" s="22">
        <f t="shared" si="0"/>
        <v>2</v>
      </c>
      <c r="D58" s="23"/>
      <c r="E58" s="7">
        <f t="shared" si="29"/>
        <v>2</v>
      </c>
      <c r="F58" s="7">
        <f t="shared" si="30"/>
        <v>2</v>
      </c>
      <c r="G58" s="7">
        <f t="shared" si="31"/>
        <v>0</v>
      </c>
      <c r="H58" s="24"/>
      <c r="I58" s="24"/>
      <c r="J58" s="24"/>
      <c r="K58" s="24">
        <v>1</v>
      </c>
      <c r="L58" s="24">
        <v>1</v>
      </c>
      <c r="M58" s="7">
        <f t="shared" si="32"/>
        <v>0</v>
      </c>
      <c r="N58" s="24"/>
      <c r="O58" s="24"/>
      <c r="P58" s="24"/>
      <c r="Q58" s="24"/>
      <c r="R58" s="24"/>
      <c r="S58" s="24"/>
      <c r="T58" s="24"/>
      <c r="U58" s="7">
        <f t="shared" si="4"/>
        <v>0</v>
      </c>
      <c r="V58" s="24"/>
      <c r="W58" s="24"/>
      <c r="X58" s="24"/>
      <c r="Y58" s="24"/>
      <c r="Z58" s="24"/>
      <c r="AA58" s="24"/>
      <c r="AB58" s="24"/>
      <c r="AC58" s="24"/>
      <c r="AD58" s="7">
        <f t="shared" si="33"/>
        <v>0</v>
      </c>
      <c r="AE58" s="24"/>
      <c r="AF58" s="24"/>
      <c r="AG58" s="146"/>
      <c r="AH58" s="146"/>
      <c r="AI58" s="24"/>
      <c r="AJ58" s="20"/>
      <c r="AK58" s="24"/>
      <c r="AL58" s="20"/>
      <c r="AM58" s="20"/>
      <c r="AN58" s="20"/>
      <c r="AO58" s="25"/>
      <c r="AP58" s="20"/>
      <c r="AQ58" s="24"/>
      <c r="AR58" s="25"/>
      <c r="AS58" s="25"/>
      <c r="AT58" s="25"/>
      <c r="AU58" s="25"/>
      <c r="AV58" s="25"/>
      <c r="AW58" s="25"/>
      <c r="AX58" s="24"/>
      <c r="AY58" s="24"/>
      <c r="AZ58" s="24"/>
      <c r="BA58" s="25"/>
      <c r="BB58" s="25"/>
      <c r="BC58" s="25"/>
      <c r="BD58" s="24"/>
      <c r="BE58" s="25"/>
      <c r="BF58" s="25"/>
      <c r="BG58" s="7">
        <f t="shared" si="34"/>
        <v>0</v>
      </c>
      <c r="BH58" s="25"/>
      <c r="BI58" s="24"/>
      <c r="BJ58" s="24"/>
      <c r="BK58" s="25"/>
      <c r="BL58" s="20" t="s">
        <v>87</v>
      </c>
      <c r="BM58" s="25"/>
      <c r="BN58" s="20" t="s">
        <v>205</v>
      </c>
      <c r="BO58" s="25"/>
      <c r="BP58" s="144"/>
      <c r="BQ58" s="25"/>
      <c r="BR58" s="25"/>
      <c r="BS58" s="25"/>
      <c r="BT58" s="25"/>
      <c r="BU58" s="23" t="s">
        <v>131</v>
      </c>
      <c r="BV58" s="20"/>
      <c r="BW58" s="146"/>
      <c r="BX58" s="146"/>
      <c r="BY58" s="144"/>
      <c r="CA58" s="54">
        <f>VLOOKUP(B58,'[1]KH2025 IN'!$B$4:$X$243,23,0)</f>
        <v>1</v>
      </c>
      <c r="CB58" s="54">
        <v>1</v>
      </c>
      <c r="CC58" s="54" t="e">
        <f>VLOOKUP(B58,'[2]10QH'!$B$15:$BZ$665,77,0)</f>
        <v>#N/A</v>
      </c>
      <c r="CJ58" s="54">
        <v>1</v>
      </c>
    </row>
    <row r="59" spans="1:88" s="54" customFormat="1" ht="37.5" x14ac:dyDescent="0.3">
      <c r="A59" s="144"/>
      <c r="B59" s="145"/>
      <c r="C59" s="22">
        <f t="shared" si="0"/>
        <v>5</v>
      </c>
      <c r="D59" s="23"/>
      <c r="E59" s="7">
        <f t="shared" si="29"/>
        <v>5</v>
      </c>
      <c r="F59" s="7">
        <f t="shared" si="30"/>
        <v>5</v>
      </c>
      <c r="G59" s="7">
        <f t="shared" si="31"/>
        <v>0</v>
      </c>
      <c r="H59" s="24"/>
      <c r="I59" s="24"/>
      <c r="J59" s="24"/>
      <c r="K59" s="24">
        <v>2.5</v>
      </c>
      <c r="L59" s="24">
        <v>2.5</v>
      </c>
      <c r="M59" s="7">
        <f t="shared" si="32"/>
        <v>0</v>
      </c>
      <c r="N59" s="24"/>
      <c r="O59" s="24"/>
      <c r="P59" s="24"/>
      <c r="Q59" s="24"/>
      <c r="R59" s="24"/>
      <c r="S59" s="24"/>
      <c r="T59" s="24"/>
      <c r="U59" s="7">
        <f t="shared" si="4"/>
        <v>0</v>
      </c>
      <c r="V59" s="24"/>
      <c r="W59" s="24"/>
      <c r="X59" s="24"/>
      <c r="Y59" s="24"/>
      <c r="Z59" s="24"/>
      <c r="AA59" s="24"/>
      <c r="AB59" s="24"/>
      <c r="AC59" s="24"/>
      <c r="AD59" s="7">
        <f t="shared" si="33"/>
        <v>0</v>
      </c>
      <c r="AE59" s="24"/>
      <c r="AF59" s="24"/>
      <c r="AG59" s="146"/>
      <c r="AH59" s="146"/>
      <c r="AI59" s="24"/>
      <c r="AJ59" s="20"/>
      <c r="AK59" s="24"/>
      <c r="AL59" s="20"/>
      <c r="AM59" s="20"/>
      <c r="AN59" s="20"/>
      <c r="AO59" s="25"/>
      <c r="AP59" s="20"/>
      <c r="AQ59" s="24"/>
      <c r="AR59" s="25"/>
      <c r="AS59" s="25"/>
      <c r="AT59" s="25"/>
      <c r="AU59" s="25"/>
      <c r="AV59" s="25"/>
      <c r="AW59" s="25"/>
      <c r="AX59" s="24"/>
      <c r="AY59" s="24"/>
      <c r="AZ59" s="24"/>
      <c r="BA59" s="25"/>
      <c r="BB59" s="25"/>
      <c r="BC59" s="25"/>
      <c r="BD59" s="24"/>
      <c r="BE59" s="25"/>
      <c r="BF59" s="25"/>
      <c r="BG59" s="7">
        <f t="shared" si="34"/>
        <v>0</v>
      </c>
      <c r="BH59" s="25"/>
      <c r="BI59" s="24"/>
      <c r="BJ59" s="24"/>
      <c r="BK59" s="25"/>
      <c r="BL59" s="20" t="s">
        <v>105</v>
      </c>
      <c r="BM59" s="25"/>
      <c r="BN59" s="20" t="s">
        <v>205</v>
      </c>
      <c r="BO59" s="25"/>
      <c r="BP59" s="144"/>
      <c r="BQ59" s="25"/>
      <c r="BR59" s="25"/>
      <c r="BS59" s="25"/>
      <c r="BT59" s="25"/>
      <c r="BU59" s="23" t="s">
        <v>131</v>
      </c>
      <c r="BV59" s="20"/>
      <c r="BW59" s="146"/>
      <c r="BX59" s="146"/>
      <c r="BY59" s="144"/>
      <c r="CA59" s="54">
        <f>VLOOKUP(B59,'[1]KH2025 IN'!$B$4:$X$243,23,0)</f>
        <v>1</v>
      </c>
      <c r="CB59" s="54">
        <v>1</v>
      </c>
      <c r="CC59" s="54" t="e">
        <f>VLOOKUP(B59,'[2]10QH'!$B$15:$BZ$665,77,0)</f>
        <v>#N/A</v>
      </c>
      <c r="CJ59" s="54">
        <v>1</v>
      </c>
    </row>
    <row r="60" spans="1:88" s="54" customFormat="1" ht="37.5" x14ac:dyDescent="0.3">
      <c r="A60" s="144"/>
      <c r="B60" s="145"/>
      <c r="C60" s="22">
        <f t="shared" si="0"/>
        <v>5</v>
      </c>
      <c r="D60" s="23"/>
      <c r="E60" s="7">
        <f t="shared" si="29"/>
        <v>5</v>
      </c>
      <c r="F60" s="7">
        <f t="shared" si="30"/>
        <v>5</v>
      </c>
      <c r="G60" s="7">
        <f t="shared" si="31"/>
        <v>0</v>
      </c>
      <c r="H60" s="24"/>
      <c r="I60" s="24"/>
      <c r="J60" s="24"/>
      <c r="K60" s="24">
        <v>2.5</v>
      </c>
      <c r="L60" s="24">
        <v>2.5</v>
      </c>
      <c r="M60" s="7">
        <f t="shared" si="32"/>
        <v>0</v>
      </c>
      <c r="N60" s="24"/>
      <c r="O60" s="24"/>
      <c r="P60" s="24"/>
      <c r="Q60" s="24"/>
      <c r="R60" s="24"/>
      <c r="S60" s="24"/>
      <c r="T60" s="24"/>
      <c r="U60" s="7">
        <f t="shared" si="4"/>
        <v>0</v>
      </c>
      <c r="V60" s="24"/>
      <c r="W60" s="24"/>
      <c r="X60" s="24"/>
      <c r="Y60" s="24"/>
      <c r="Z60" s="24"/>
      <c r="AA60" s="24"/>
      <c r="AB60" s="24"/>
      <c r="AC60" s="24"/>
      <c r="AD60" s="7">
        <f t="shared" si="33"/>
        <v>0</v>
      </c>
      <c r="AE60" s="24"/>
      <c r="AF60" s="24"/>
      <c r="AG60" s="146"/>
      <c r="AH60" s="146"/>
      <c r="AI60" s="24"/>
      <c r="AJ60" s="20"/>
      <c r="AK60" s="24"/>
      <c r="AL60" s="20"/>
      <c r="AM60" s="20"/>
      <c r="AN60" s="20"/>
      <c r="AO60" s="25"/>
      <c r="AP60" s="20"/>
      <c r="AQ60" s="24"/>
      <c r="AR60" s="25"/>
      <c r="AS60" s="25"/>
      <c r="AT60" s="25"/>
      <c r="AU60" s="25"/>
      <c r="AV60" s="25"/>
      <c r="AW60" s="25"/>
      <c r="AX60" s="24"/>
      <c r="AY60" s="24"/>
      <c r="AZ60" s="24"/>
      <c r="BA60" s="25"/>
      <c r="BB60" s="25"/>
      <c r="BC60" s="25"/>
      <c r="BD60" s="24"/>
      <c r="BE60" s="25"/>
      <c r="BF60" s="25"/>
      <c r="BG60" s="7">
        <f t="shared" si="34"/>
        <v>0</v>
      </c>
      <c r="BH60" s="25"/>
      <c r="BI60" s="24"/>
      <c r="BJ60" s="24"/>
      <c r="BK60" s="25"/>
      <c r="BL60" s="20" t="s">
        <v>142</v>
      </c>
      <c r="BM60" s="25"/>
      <c r="BN60" s="20" t="s">
        <v>205</v>
      </c>
      <c r="BO60" s="25"/>
      <c r="BP60" s="144"/>
      <c r="BQ60" s="25"/>
      <c r="BR60" s="25"/>
      <c r="BS60" s="25"/>
      <c r="BT60" s="25"/>
      <c r="BU60" s="23" t="s">
        <v>131</v>
      </c>
      <c r="BV60" s="20"/>
      <c r="BW60" s="146"/>
      <c r="BX60" s="146"/>
      <c r="BY60" s="144"/>
      <c r="CA60" s="54">
        <f>VLOOKUP(B60,'[1]KH2025 IN'!$B$4:$X$243,23,0)</f>
        <v>1</v>
      </c>
      <c r="CB60" s="54">
        <v>1</v>
      </c>
      <c r="CC60" s="54" t="e">
        <f>VLOOKUP(B60,'[2]10QH'!$B$15:$BZ$665,77,0)</f>
        <v>#N/A</v>
      </c>
      <c r="CJ60" s="54">
        <v>1</v>
      </c>
    </row>
    <row r="61" spans="1:88" s="54" customFormat="1" ht="37.5" x14ac:dyDescent="0.3">
      <c r="A61" s="144"/>
      <c r="B61" s="145"/>
      <c r="C61" s="22">
        <f t="shared" si="0"/>
        <v>2</v>
      </c>
      <c r="D61" s="23"/>
      <c r="E61" s="7">
        <f t="shared" si="29"/>
        <v>2</v>
      </c>
      <c r="F61" s="7">
        <f t="shared" si="30"/>
        <v>2</v>
      </c>
      <c r="G61" s="7">
        <f t="shared" si="31"/>
        <v>0</v>
      </c>
      <c r="H61" s="24"/>
      <c r="I61" s="24"/>
      <c r="J61" s="24"/>
      <c r="K61" s="24">
        <v>1</v>
      </c>
      <c r="L61" s="24">
        <v>1</v>
      </c>
      <c r="M61" s="7">
        <f t="shared" si="32"/>
        <v>0</v>
      </c>
      <c r="N61" s="24"/>
      <c r="O61" s="24"/>
      <c r="P61" s="24"/>
      <c r="Q61" s="24"/>
      <c r="R61" s="24"/>
      <c r="S61" s="24"/>
      <c r="T61" s="24"/>
      <c r="U61" s="7">
        <f t="shared" si="4"/>
        <v>0</v>
      </c>
      <c r="V61" s="24"/>
      <c r="W61" s="24"/>
      <c r="X61" s="24"/>
      <c r="Y61" s="24"/>
      <c r="Z61" s="24"/>
      <c r="AA61" s="24"/>
      <c r="AB61" s="24"/>
      <c r="AC61" s="24"/>
      <c r="AD61" s="7">
        <f t="shared" si="33"/>
        <v>0</v>
      </c>
      <c r="AE61" s="24"/>
      <c r="AF61" s="24"/>
      <c r="AG61" s="146"/>
      <c r="AH61" s="146"/>
      <c r="AI61" s="24"/>
      <c r="AJ61" s="20"/>
      <c r="AK61" s="24"/>
      <c r="AL61" s="20"/>
      <c r="AM61" s="20"/>
      <c r="AN61" s="20"/>
      <c r="AO61" s="25"/>
      <c r="AP61" s="20"/>
      <c r="AQ61" s="24"/>
      <c r="AR61" s="25"/>
      <c r="AS61" s="25"/>
      <c r="AT61" s="25"/>
      <c r="AU61" s="25"/>
      <c r="AV61" s="25"/>
      <c r="AW61" s="25"/>
      <c r="AX61" s="24"/>
      <c r="AY61" s="24"/>
      <c r="AZ61" s="24"/>
      <c r="BA61" s="25"/>
      <c r="BB61" s="25"/>
      <c r="BC61" s="25"/>
      <c r="BD61" s="24"/>
      <c r="BE61" s="25"/>
      <c r="BF61" s="25"/>
      <c r="BG61" s="7">
        <f t="shared" si="34"/>
        <v>0</v>
      </c>
      <c r="BH61" s="25"/>
      <c r="BI61" s="24"/>
      <c r="BJ61" s="24"/>
      <c r="BK61" s="25"/>
      <c r="BL61" s="20" t="s">
        <v>123</v>
      </c>
      <c r="BM61" s="25"/>
      <c r="BN61" s="20" t="s">
        <v>205</v>
      </c>
      <c r="BO61" s="25"/>
      <c r="BP61" s="144"/>
      <c r="BQ61" s="25"/>
      <c r="BR61" s="25"/>
      <c r="BS61" s="25"/>
      <c r="BT61" s="25"/>
      <c r="BU61" s="23" t="s">
        <v>131</v>
      </c>
      <c r="BV61" s="20"/>
      <c r="BW61" s="146"/>
      <c r="BX61" s="146"/>
      <c r="BY61" s="144"/>
      <c r="CA61" s="54">
        <f>VLOOKUP(B61,'[1]KH2025 IN'!$B$4:$X$243,23,0)</f>
        <v>1</v>
      </c>
      <c r="CB61" s="54">
        <v>1</v>
      </c>
      <c r="CC61" s="54" t="e">
        <f>VLOOKUP(B61,'[2]10QH'!$B$15:$BZ$665,77,0)</f>
        <v>#N/A</v>
      </c>
      <c r="CJ61" s="54">
        <v>1</v>
      </c>
    </row>
    <row r="62" spans="1:88" s="54" customFormat="1" ht="37.5" x14ac:dyDescent="0.3">
      <c r="A62" s="144"/>
      <c r="B62" s="145"/>
      <c r="C62" s="22">
        <f t="shared" si="0"/>
        <v>2</v>
      </c>
      <c r="D62" s="23"/>
      <c r="E62" s="7">
        <f t="shared" si="29"/>
        <v>2</v>
      </c>
      <c r="F62" s="7">
        <f t="shared" si="30"/>
        <v>2</v>
      </c>
      <c r="G62" s="7">
        <f t="shared" si="31"/>
        <v>0</v>
      </c>
      <c r="H62" s="24"/>
      <c r="I62" s="24"/>
      <c r="J62" s="24"/>
      <c r="K62" s="24">
        <v>1</v>
      </c>
      <c r="L62" s="24">
        <v>1</v>
      </c>
      <c r="M62" s="7">
        <f t="shared" si="32"/>
        <v>0</v>
      </c>
      <c r="N62" s="24"/>
      <c r="O62" s="24"/>
      <c r="P62" s="24"/>
      <c r="Q62" s="24"/>
      <c r="R62" s="24"/>
      <c r="S62" s="24"/>
      <c r="T62" s="24"/>
      <c r="U62" s="7">
        <f t="shared" si="4"/>
        <v>0</v>
      </c>
      <c r="V62" s="24"/>
      <c r="W62" s="24"/>
      <c r="X62" s="24"/>
      <c r="Y62" s="24"/>
      <c r="Z62" s="24"/>
      <c r="AA62" s="24"/>
      <c r="AB62" s="24"/>
      <c r="AC62" s="24"/>
      <c r="AD62" s="7">
        <f t="shared" si="33"/>
        <v>0</v>
      </c>
      <c r="AE62" s="24"/>
      <c r="AF62" s="24"/>
      <c r="AG62" s="146"/>
      <c r="AH62" s="146"/>
      <c r="AI62" s="24"/>
      <c r="AJ62" s="20"/>
      <c r="AK62" s="24"/>
      <c r="AL62" s="20"/>
      <c r="AM62" s="20"/>
      <c r="AN62" s="20"/>
      <c r="AO62" s="25"/>
      <c r="AP62" s="20"/>
      <c r="AQ62" s="24"/>
      <c r="AR62" s="25"/>
      <c r="AS62" s="25"/>
      <c r="AT62" s="25"/>
      <c r="AU62" s="25"/>
      <c r="AV62" s="25"/>
      <c r="AW62" s="25"/>
      <c r="AX62" s="24"/>
      <c r="AY62" s="24"/>
      <c r="AZ62" s="24"/>
      <c r="BA62" s="25"/>
      <c r="BB62" s="25"/>
      <c r="BC62" s="25"/>
      <c r="BD62" s="24"/>
      <c r="BE62" s="25"/>
      <c r="BF62" s="25"/>
      <c r="BG62" s="7">
        <f t="shared" si="34"/>
        <v>0</v>
      </c>
      <c r="BH62" s="25"/>
      <c r="BI62" s="24"/>
      <c r="BJ62" s="24"/>
      <c r="BK62" s="25"/>
      <c r="BL62" s="20" t="s">
        <v>112</v>
      </c>
      <c r="BM62" s="25"/>
      <c r="BN62" s="20" t="s">
        <v>205</v>
      </c>
      <c r="BO62" s="25"/>
      <c r="BP62" s="144"/>
      <c r="BQ62" s="25"/>
      <c r="BR62" s="25"/>
      <c r="BS62" s="25"/>
      <c r="BT62" s="25"/>
      <c r="BU62" s="23" t="s">
        <v>131</v>
      </c>
      <c r="BV62" s="20"/>
      <c r="BW62" s="146"/>
      <c r="BX62" s="146"/>
      <c r="BY62" s="144"/>
      <c r="CA62" s="54">
        <f>VLOOKUP(B62,'[1]KH2025 IN'!$B$4:$X$243,23,0)</f>
        <v>1</v>
      </c>
      <c r="CB62" s="54">
        <v>1</v>
      </c>
      <c r="CC62" s="54" t="e">
        <f>VLOOKUP(B62,'[2]10QH'!$B$15:$BZ$665,77,0)</f>
        <v>#N/A</v>
      </c>
      <c r="CJ62" s="54">
        <v>1</v>
      </c>
    </row>
    <row r="63" spans="1:88" s="54" customFormat="1" ht="37.5" x14ac:dyDescent="0.3">
      <c r="A63" s="144"/>
      <c r="B63" s="145"/>
      <c r="C63" s="22">
        <f t="shared" si="0"/>
        <v>2</v>
      </c>
      <c r="D63" s="23"/>
      <c r="E63" s="7">
        <f t="shared" si="29"/>
        <v>2</v>
      </c>
      <c r="F63" s="7">
        <f t="shared" si="30"/>
        <v>2</v>
      </c>
      <c r="G63" s="7">
        <f t="shared" si="31"/>
        <v>0</v>
      </c>
      <c r="H63" s="24"/>
      <c r="I63" s="24"/>
      <c r="J63" s="24"/>
      <c r="K63" s="24">
        <v>1</v>
      </c>
      <c r="L63" s="24">
        <v>1</v>
      </c>
      <c r="M63" s="7">
        <f t="shared" si="32"/>
        <v>0</v>
      </c>
      <c r="N63" s="24"/>
      <c r="O63" s="24"/>
      <c r="P63" s="24"/>
      <c r="Q63" s="24"/>
      <c r="R63" s="24"/>
      <c r="S63" s="24"/>
      <c r="T63" s="24"/>
      <c r="U63" s="7">
        <f t="shared" si="4"/>
        <v>0</v>
      </c>
      <c r="V63" s="24"/>
      <c r="W63" s="24"/>
      <c r="X63" s="24"/>
      <c r="Y63" s="24"/>
      <c r="Z63" s="24"/>
      <c r="AA63" s="24"/>
      <c r="AB63" s="24"/>
      <c r="AC63" s="24"/>
      <c r="AD63" s="7">
        <f t="shared" si="33"/>
        <v>0</v>
      </c>
      <c r="AE63" s="24"/>
      <c r="AF63" s="24"/>
      <c r="AG63" s="146"/>
      <c r="AH63" s="146"/>
      <c r="AI63" s="24"/>
      <c r="AJ63" s="20"/>
      <c r="AK63" s="24"/>
      <c r="AL63" s="20"/>
      <c r="AM63" s="20"/>
      <c r="AN63" s="20"/>
      <c r="AO63" s="25"/>
      <c r="AP63" s="20"/>
      <c r="AQ63" s="24"/>
      <c r="AR63" s="25"/>
      <c r="AS63" s="25"/>
      <c r="AT63" s="25"/>
      <c r="AU63" s="25"/>
      <c r="AV63" s="25"/>
      <c r="AW63" s="25"/>
      <c r="AX63" s="24"/>
      <c r="AY63" s="24"/>
      <c r="AZ63" s="24"/>
      <c r="BA63" s="25"/>
      <c r="BB63" s="25"/>
      <c r="BC63" s="25"/>
      <c r="BD63" s="24"/>
      <c r="BE63" s="25"/>
      <c r="BF63" s="25"/>
      <c r="BG63" s="7">
        <f t="shared" si="34"/>
        <v>0</v>
      </c>
      <c r="BH63" s="25"/>
      <c r="BI63" s="24"/>
      <c r="BJ63" s="24"/>
      <c r="BK63" s="25"/>
      <c r="BL63" s="20" t="s">
        <v>210</v>
      </c>
      <c r="BM63" s="25"/>
      <c r="BN63" s="20" t="s">
        <v>205</v>
      </c>
      <c r="BO63" s="25"/>
      <c r="BP63" s="144"/>
      <c r="BQ63" s="25"/>
      <c r="BR63" s="25"/>
      <c r="BS63" s="25"/>
      <c r="BT63" s="25"/>
      <c r="BU63" s="23" t="s">
        <v>131</v>
      </c>
      <c r="BV63" s="20"/>
      <c r="BW63" s="146"/>
      <c r="BX63" s="146"/>
      <c r="BY63" s="144"/>
      <c r="CA63" s="54">
        <f>VLOOKUP(B63,'[1]KH2025 IN'!$B$4:$X$243,23,0)</f>
        <v>1</v>
      </c>
      <c r="CB63" s="54">
        <v>1</v>
      </c>
      <c r="CC63" s="54" t="e">
        <f>VLOOKUP(B63,'[2]10QH'!$B$15:$BZ$665,77,0)</f>
        <v>#N/A</v>
      </c>
      <c r="CJ63" s="54">
        <v>1</v>
      </c>
    </row>
    <row r="64" spans="1:88" s="54" customFormat="1" ht="75" customHeight="1" x14ac:dyDescent="0.3">
      <c r="A64" s="20">
        <f>A57+1</f>
        <v>31</v>
      </c>
      <c r="B64" s="21" t="s">
        <v>211</v>
      </c>
      <c r="C64" s="22">
        <f t="shared" si="0"/>
        <v>12</v>
      </c>
      <c r="D64" s="23"/>
      <c r="E64" s="7">
        <f t="shared" si="29"/>
        <v>12</v>
      </c>
      <c r="F64" s="7">
        <f t="shared" si="30"/>
        <v>10.83</v>
      </c>
      <c r="G64" s="7">
        <f t="shared" si="31"/>
        <v>0</v>
      </c>
      <c r="H64" s="24"/>
      <c r="I64" s="24"/>
      <c r="J64" s="24"/>
      <c r="K64" s="24">
        <v>9.8000000000000007</v>
      </c>
      <c r="L64" s="24">
        <v>1.03</v>
      </c>
      <c r="M64" s="7">
        <f t="shared" si="32"/>
        <v>0</v>
      </c>
      <c r="N64" s="24"/>
      <c r="O64" s="24"/>
      <c r="P64" s="24"/>
      <c r="Q64" s="24"/>
      <c r="R64" s="10"/>
      <c r="S64" s="24"/>
      <c r="T64" s="24"/>
      <c r="U64" s="7">
        <f t="shared" si="4"/>
        <v>0</v>
      </c>
      <c r="V64" s="24"/>
      <c r="W64" s="24"/>
      <c r="X64" s="24"/>
      <c r="Y64" s="24"/>
      <c r="Z64" s="24"/>
      <c r="AA64" s="24"/>
      <c r="AB64" s="24"/>
      <c r="AC64" s="24"/>
      <c r="AD64" s="7">
        <f t="shared" si="33"/>
        <v>0</v>
      </c>
      <c r="AE64" s="24"/>
      <c r="AF64" s="24"/>
      <c r="AG64" s="25"/>
      <c r="AH64" s="25"/>
      <c r="AI64" s="24"/>
      <c r="AJ64" s="20"/>
      <c r="AK64" s="24"/>
      <c r="AL64" s="20"/>
      <c r="AM64" s="20"/>
      <c r="AN64" s="20"/>
      <c r="AO64" s="25"/>
      <c r="AP64" s="20"/>
      <c r="AQ64" s="24"/>
      <c r="AR64" s="25"/>
      <c r="AS64" s="25"/>
      <c r="AT64" s="25"/>
      <c r="AU64" s="25"/>
      <c r="AV64" s="25"/>
      <c r="AW64" s="25"/>
      <c r="AX64" s="24"/>
      <c r="AY64" s="24"/>
      <c r="AZ64" s="24"/>
      <c r="BA64" s="25"/>
      <c r="BB64" s="25"/>
      <c r="BC64" s="25"/>
      <c r="BD64" s="24"/>
      <c r="BE64" s="25"/>
      <c r="BF64" s="25"/>
      <c r="BG64" s="7">
        <f t="shared" si="34"/>
        <v>1.17</v>
      </c>
      <c r="BH64" s="25"/>
      <c r="BI64" s="24">
        <v>1.17</v>
      </c>
      <c r="BJ64" s="24"/>
      <c r="BK64" s="25"/>
      <c r="BL64" s="20" t="s">
        <v>198</v>
      </c>
      <c r="BM64" s="25"/>
      <c r="BN64" s="20" t="s">
        <v>212</v>
      </c>
      <c r="BO64" s="25"/>
      <c r="BP64" s="20" t="s">
        <v>106</v>
      </c>
      <c r="BQ64" s="25"/>
      <c r="BR64" s="25"/>
      <c r="BS64" s="25"/>
      <c r="BT64" s="25"/>
      <c r="BU64" s="23" t="s">
        <v>213</v>
      </c>
      <c r="BV64" s="20"/>
      <c r="BW64" s="25" t="s">
        <v>214</v>
      </c>
      <c r="BX64" s="25"/>
      <c r="BY64" s="20"/>
      <c r="CA64" s="54" t="e">
        <f>VLOOKUP(B64,'[1]KH2025 IN'!$B$4:$X$243,23,0)</f>
        <v>#N/A</v>
      </c>
      <c r="CB64" s="54">
        <v>1</v>
      </c>
      <c r="CC64" s="54" t="e">
        <f>VLOOKUP(B64,'[2]10QH'!$B$15:$BZ$665,77,0)</f>
        <v>#N/A</v>
      </c>
      <c r="CJ64" s="54">
        <v>1</v>
      </c>
    </row>
    <row r="65" spans="1:88" s="54" customFormat="1" ht="75" customHeight="1" x14ac:dyDescent="0.3">
      <c r="A65" s="20">
        <f t="shared" ref="A65:A72" si="36">A64+1</f>
        <v>32</v>
      </c>
      <c r="B65" s="21" t="s">
        <v>215</v>
      </c>
      <c r="C65" s="22">
        <f t="shared" si="0"/>
        <v>15.7</v>
      </c>
      <c r="D65" s="23"/>
      <c r="E65" s="7">
        <f t="shared" si="29"/>
        <v>15.7</v>
      </c>
      <c r="F65" s="7">
        <f t="shared" si="30"/>
        <v>15.7</v>
      </c>
      <c r="G65" s="7">
        <f t="shared" si="31"/>
        <v>0</v>
      </c>
      <c r="H65" s="24"/>
      <c r="I65" s="24"/>
      <c r="J65" s="24"/>
      <c r="K65" s="24">
        <v>10.199999999999999</v>
      </c>
      <c r="L65" s="24">
        <v>5.5</v>
      </c>
      <c r="M65" s="7">
        <f t="shared" si="32"/>
        <v>0</v>
      </c>
      <c r="N65" s="24"/>
      <c r="O65" s="24"/>
      <c r="P65" s="24"/>
      <c r="Q65" s="24"/>
      <c r="R65" s="59"/>
      <c r="S65" s="24"/>
      <c r="T65" s="24"/>
      <c r="U65" s="7">
        <f t="shared" si="4"/>
        <v>0</v>
      </c>
      <c r="V65" s="24"/>
      <c r="W65" s="24"/>
      <c r="X65" s="24"/>
      <c r="Y65" s="24"/>
      <c r="Z65" s="24"/>
      <c r="AA65" s="24"/>
      <c r="AB65" s="24"/>
      <c r="AC65" s="24"/>
      <c r="AD65" s="7">
        <f t="shared" si="33"/>
        <v>0</v>
      </c>
      <c r="AE65" s="24"/>
      <c r="AF65" s="24"/>
      <c r="AG65" s="25"/>
      <c r="AH65" s="25"/>
      <c r="AI65" s="24"/>
      <c r="AJ65" s="20"/>
      <c r="AK65" s="24"/>
      <c r="AL65" s="20"/>
      <c r="AM65" s="20"/>
      <c r="AN65" s="20"/>
      <c r="AO65" s="25"/>
      <c r="AP65" s="20"/>
      <c r="AQ65" s="24"/>
      <c r="AR65" s="25"/>
      <c r="AS65" s="25"/>
      <c r="AT65" s="25"/>
      <c r="AU65" s="25"/>
      <c r="AV65" s="25"/>
      <c r="AW65" s="25"/>
      <c r="AX65" s="24"/>
      <c r="AY65" s="24"/>
      <c r="AZ65" s="24"/>
      <c r="BA65" s="25"/>
      <c r="BB65" s="25"/>
      <c r="BC65" s="25"/>
      <c r="BD65" s="24"/>
      <c r="BE65" s="25"/>
      <c r="BF65" s="25"/>
      <c r="BG65" s="7">
        <f t="shared" si="34"/>
        <v>0</v>
      </c>
      <c r="BH65" s="25"/>
      <c r="BI65" s="24"/>
      <c r="BJ65" s="24"/>
      <c r="BK65" s="25"/>
      <c r="BL65" s="20" t="s">
        <v>87</v>
      </c>
      <c r="BM65" s="25"/>
      <c r="BN65" s="20" t="s">
        <v>212</v>
      </c>
      <c r="BO65" s="25"/>
      <c r="BP65" s="20" t="s">
        <v>106</v>
      </c>
      <c r="BQ65" s="25"/>
      <c r="BR65" s="25"/>
      <c r="BS65" s="25"/>
      <c r="BT65" s="25"/>
      <c r="BU65" s="23" t="s">
        <v>131</v>
      </c>
      <c r="BV65" s="20"/>
      <c r="BW65" s="25" t="s">
        <v>214</v>
      </c>
      <c r="BX65" s="25"/>
      <c r="BY65" s="20"/>
      <c r="CA65" s="54" t="e">
        <f>VLOOKUP(B65,'[1]KH2025 IN'!$B$4:$X$243,23,0)</f>
        <v>#N/A</v>
      </c>
      <c r="CB65" s="54">
        <v>1</v>
      </c>
      <c r="CC65" s="54" t="e">
        <f>VLOOKUP(B65,'[2]10QH'!$B$15:$BZ$665,77,0)</f>
        <v>#N/A</v>
      </c>
      <c r="CJ65" s="54">
        <v>1</v>
      </c>
    </row>
    <row r="66" spans="1:88" s="54" customFormat="1" ht="75" customHeight="1" x14ac:dyDescent="0.3">
      <c r="A66" s="20">
        <f t="shared" si="36"/>
        <v>33</v>
      </c>
      <c r="B66" s="21" t="s">
        <v>216</v>
      </c>
      <c r="C66" s="22">
        <f t="shared" si="0"/>
        <v>50</v>
      </c>
      <c r="D66" s="23"/>
      <c r="E66" s="7">
        <f t="shared" si="29"/>
        <v>50</v>
      </c>
      <c r="F66" s="7">
        <f t="shared" si="30"/>
        <v>50</v>
      </c>
      <c r="G66" s="7">
        <f t="shared" si="31"/>
        <v>0</v>
      </c>
      <c r="H66" s="24"/>
      <c r="I66" s="24"/>
      <c r="J66" s="24"/>
      <c r="K66" s="24">
        <v>20</v>
      </c>
      <c r="L66" s="24">
        <v>30</v>
      </c>
      <c r="M66" s="7">
        <f t="shared" si="32"/>
        <v>0</v>
      </c>
      <c r="N66" s="24"/>
      <c r="O66" s="24"/>
      <c r="P66" s="24"/>
      <c r="Q66" s="24"/>
      <c r="R66" s="10"/>
      <c r="S66" s="24"/>
      <c r="T66" s="24"/>
      <c r="U66" s="7">
        <f t="shared" si="4"/>
        <v>0</v>
      </c>
      <c r="V66" s="24"/>
      <c r="W66" s="24"/>
      <c r="X66" s="24"/>
      <c r="Y66" s="24"/>
      <c r="Z66" s="24"/>
      <c r="AA66" s="24"/>
      <c r="AB66" s="24"/>
      <c r="AC66" s="24"/>
      <c r="AD66" s="7">
        <f t="shared" si="33"/>
        <v>0</v>
      </c>
      <c r="AE66" s="24"/>
      <c r="AF66" s="24"/>
      <c r="AG66" s="25"/>
      <c r="AH66" s="25"/>
      <c r="AI66" s="24"/>
      <c r="AJ66" s="20"/>
      <c r="AK66" s="24"/>
      <c r="AL66" s="20"/>
      <c r="AM66" s="20"/>
      <c r="AN66" s="20"/>
      <c r="AO66" s="25"/>
      <c r="AP66" s="20"/>
      <c r="AQ66" s="24"/>
      <c r="AR66" s="25"/>
      <c r="AS66" s="25"/>
      <c r="AT66" s="25"/>
      <c r="AU66" s="25"/>
      <c r="AV66" s="25"/>
      <c r="AW66" s="25"/>
      <c r="AX66" s="24"/>
      <c r="AY66" s="24"/>
      <c r="AZ66" s="24"/>
      <c r="BA66" s="25"/>
      <c r="BB66" s="25"/>
      <c r="BC66" s="25"/>
      <c r="BD66" s="24"/>
      <c r="BE66" s="25"/>
      <c r="BF66" s="25"/>
      <c r="BG66" s="7">
        <f t="shared" si="34"/>
        <v>0</v>
      </c>
      <c r="BH66" s="25"/>
      <c r="BI66" s="24"/>
      <c r="BJ66" s="24"/>
      <c r="BK66" s="25"/>
      <c r="BL66" s="20" t="s">
        <v>99</v>
      </c>
      <c r="BM66" s="25"/>
      <c r="BN66" s="20" t="s">
        <v>212</v>
      </c>
      <c r="BO66" s="25"/>
      <c r="BP66" s="20" t="s">
        <v>106</v>
      </c>
      <c r="BQ66" s="25"/>
      <c r="BR66" s="25"/>
      <c r="BS66" s="25"/>
      <c r="BT66" s="25"/>
      <c r="BU66" s="23" t="s">
        <v>131</v>
      </c>
      <c r="BV66" s="20">
        <v>2022</v>
      </c>
      <c r="BW66" s="25" t="s">
        <v>214</v>
      </c>
      <c r="BX66" s="25"/>
      <c r="BY66" s="20"/>
      <c r="CA66" s="54" t="e">
        <f>VLOOKUP(B66,'[1]KH2025 IN'!$B$4:$X$243,23,0)</f>
        <v>#N/A</v>
      </c>
      <c r="CB66" s="54">
        <v>1</v>
      </c>
      <c r="CC66" s="54" t="e">
        <f>VLOOKUP(B66,'[2]10QH'!$B$15:$BZ$665,77,0)</f>
        <v>#N/A</v>
      </c>
      <c r="CJ66" s="54">
        <v>1</v>
      </c>
    </row>
    <row r="67" spans="1:88" s="54" customFormat="1" ht="75" customHeight="1" x14ac:dyDescent="0.3">
      <c r="A67" s="20">
        <f t="shared" si="36"/>
        <v>34</v>
      </c>
      <c r="B67" s="21" t="s">
        <v>217</v>
      </c>
      <c r="C67" s="22">
        <f t="shared" si="0"/>
        <v>10.5</v>
      </c>
      <c r="D67" s="23"/>
      <c r="E67" s="7">
        <f t="shared" si="29"/>
        <v>10.5</v>
      </c>
      <c r="F67" s="7">
        <f t="shared" si="30"/>
        <v>10.5</v>
      </c>
      <c r="G67" s="7">
        <f t="shared" si="31"/>
        <v>0</v>
      </c>
      <c r="H67" s="24"/>
      <c r="I67" s="24"/>
      <c r="J67" s="24"/>
      <c r="K67" s="24">
        <v>5.2</v>
      </c>
      <c r="L67" s="24">
        <v>5.3</v>
      </c>
      <c r="M67" s="7">
        <f t="shared" si="32"/>
        <v>0</v>
      </c>
      <c r="N67" s="24"/>
      <c r="O67" s="24"/>
      <c r="P67" s="24"/>
      <c r="Q67" s="24"/>
      <c r="R67" s="24"/>
      <c r="S67" s="24"/>
      <c r="T67" s="24"/>
      <c r="U67" s="7">
        <f t="shared" si="4"/>
        <v>0</v>
      </c>
      <c r="V67" s="24"/>
      <c r="W67" s="24"/>
      <c r="X67" s="24"/>
      <c r="Y67" s="24"/>
      <c r="Z67" s="24"/>
      <c r="AA67" s="24"/>
      <c r="AB67" s="24"/>
      <c r="AC67" s="24"/>
      <c r="AD67" s="7">
        <f t="shared" si="33"/>
        <v>0</v>
      </c>
      <c r="AE67" s="24"/>
      <c r="AF67" s="24"/>
      <c r="AG67" s="25"/>
      <c r="AH67" s="25"/>
      <c r="AI67" s="24"/>
      <c r="AJ67" s="20"/>
      <c r="AK67" s="24"/>
      <c r="AL67" s="20"/>
      <c r="AM67" s="20"/>
      <c r="AN67" s="20"/>
      <c r="AO67" s="25"/>
      <c r="AP67" s="20"/>
      <c r="AQ67" s="24"/>
      <c r="AR67" s="25"/>
      <c r="AS67" s="25"/>
      <c r="AT67" s="25"/>
      <c r="AU67" s="25"/>
      <c r="AV67" s="25"/>
      <c r="AW67" s="25"/>
      <c r="AX67" s="24"/>
      <c r="AY67" s="24"/>
      <c r="AZ67" s="24"/>
      <c r="BA67" s="25"/>
      <c r="BB67" s="25"/>
      <c r="BC67" s="25"/>
      <c r="BD67" s="24"/>
      <c r="BE67" s="25"/>
      <c r="BF67" s="25"/>
      <c r="BG67" s="7">
        <f t="shared" si="34"/>
        <v>0</v>
      </c>
      <c r="BH67" s="25"/>
      <c r="BI67" s="24"/>
      <c r="BJ67" s="24"/>
      <c r="BK67" s="25"/>
      <c r="BL67" s="20" t="s">
        <v>123</v>
      </c>
      <c r="BM67" s="25"/>
      <c r="BN67" s="20" t="s">
        <v>212</v>
      </c>
      <c r="BO67" s="25"/>
      <c r="BP67" s="20" t="s">
        <v>106</v>
      </c>
      <c r="BQ67" s="25"/>
      <c r="BR67" s="25"/>
      <c r="BS67" s="25"/>
      <c r="BT67" s="25"/>
      <c r="BU67" s="23" t="s">
        <v>131</v>
      </c>
      <c r="BV67" s="20">
        <v>2022</v>
      </c>
      <c r="BW67" s="25" t="s">
        <v>214</v>
      </c>
      <c r="BX67" s="25"/>
      <c r="BY67" s="20"/>
      <c r="CA67" s="54" t="e">
        <f>VLOOKUP(B67,'[1]KH2025 IN'!$B$4:$X$243,23,0)</f>
        <v>#N/A</v>
      </c>
      <c r="CB67" s="54">
        <v>1</v>
      </c>
      <c r="CC67" s="54" t="e">
        <f>VLOOKUP(B67,'[2]10QH'!$B$15:$BZ$665,77,0)</f>
        <v>#N/A</v>
      </c>
      <c r="CJ67" s="54">
        <v>1</v>
      </c>
    </row>
    <row r="68" spans="1:88" s="54" customFormat="1" ht="75" customHeight="1" x14ac:dyDescent="0.3">
      <c r="A68" s="20">
        <f t="shared" si="36"/>
        <v>35</v>
      </c>
      <c r="B68" s="21" t="s">
        <v>218</v>
      </c>
      <c r="C68" s="22">
        <f t="shared" si="0"/>
        <v>0.93</v>
      </c>
      <c r="D68" s="23"/>
      <c r="E68" s="7">
        <f t="shared" si="29"/>
        <v>0.93</v>
      </c>
      <c r="F68" s="7">
        <f t="shared" si="30"/>
        <v>0.93</v>
      </c>
      <c r="G68" s="7">
        <f t="shared" si="31"/>
        <v>0</v>
      </c>
      <c r="H68" s="24"/>
      <c r="I68" s="24"/>
      <c r="J68" s="24"/>
      <c r="K68" s="24">
        <v>0.93</v>
      </c>
      <c r="L68" s="24"/>
      <c r="M68" s="7">
        <f t="shared" si="32"/>
        <v>0</v>
      </c>
      <c r="N68" s="24"/>
      <c r="O68" s="24"/>
      <c r="P68" s="24"/>
      <c r="Q68" s="24"/>
      <c r="R68" s="24"/>
      <c r="S68" s="24"/>
      <c r="T68" s="24"/>
      <c r="U68" s="7">
        <f t="shared" si="4"/>
        <v>0</v>
      </c>
      <c r="V68" s="24"/>
      <c r="W68" s="24"/>
      <c r="X68" s="24"/>
      <c r="Y68" s="24"/>
      <c r="Z68" s="24"/>
      <c r="AA68" s="24"/>
      <c r="AB68" s="24"/>
      <c r="AC68" s="24"/>
      <c r="AD68" s="7">
        <f t="shared" si="33"/>
        <v>0</v>
      </c>
      <c r="AE68" s="24"/>
      <c r="AF68" s="24"/>
      <c r="AG68" s="25"/>
      <c r="AH68" s="25"/>
      <c r="AI68" s="24"/>
      <c r="AJ68" s="20"/>
      <c r="AK68" s="24"/>
      <c r="AL68" s="20"/>
      <c r="AM68" s="20"/>
      <c r="AN68" s="20"/>
      <c r="AO68" s="25"/>
      <c r="AP68" s="20"/>
      <c r="AQ68" s="24"/>
      <c r="AR68" s="25"/>
      <c r="AS68" s="25"/>
      <c r="AT68" s="25"/>
      <c r="AU68" s="25"/>
      <c r="AV68" s="25"/>
      <c r="AW68" s="25"/>
      <c r="AX68" s="24"/>
      <c r="AY68" s="24"/>
      <c r="AZ68" s="24"/>
      <c r="BA68" s="25"/>
      <c r="BB68" s="25"/>
      <c r="BC68" s="25"/>
      <c r="BD68" s="24"/>
      <c r="BE68" s="25"/>
      <c r="BF68" s="25"/>
      <c r="BG68" s="7">
        <f t="shared" si="34"/>
        <v>0</v>
      </c>
      <c r="BH68" s="25"/>
      <c r="BI68" s="24"/>
      <c r="BJ68" s="24"/>
      <c r="BK68" s="25"/>
      <c r="BL68" s="20" t="s">
        <v>123</v>
      </c>
      <c r="BM68" s="25"/>
      <c r="BN68" s="20" t="s">
        <v>212</v>
      </c>
      <c r="BO68" s="25"/>
      <c r="BP68" s="20" t="s">
        <v>106</v>
      </c>
      <c r="BQ68" s="25"/>
      <c r="BR68" s="25"/>
      <c r="BS68" s="25"/>
      <c r="BT68" s="25"/>
      <c r="BU68" s="23" t="s">
        <v>95</v>
      </c>
      <c r="BV68" s="20">
        <v>2022</v>
      </c>
      <c r="BW68" s="25" t="s">
        <v>214</v>
      </c>
      <c r="BX68" s="25"/>
      <c r="BY68" s="20"/>
      <c r="CA68" s="54" t="e">
        <f>VLOOKUP(B68,'[1]KH2025 IN'!$B$4:$X$243,23,0)</f>
        <v>#N/A</v>
      </c>
      <c r="CB68" s="54">
        <v>1</v>
      </c>
      <c r="CC68" s="54" t="e">
        <f>VLOOKUP(B68,'[2]10QH'!$B$15:$BZ$665,77,0)</f>
        <v>#N/A</v>
      </c>
      <c r="CJ68" s="54">
        <v>1</v>
      </c>
    </row>
    <row r="69" spans="1:88" s="54" customFormat="1" ht="75" customHeight="1" x14ac:dyDescent="0.3">
      <c r="A69" s="20">
        <f t="shared" si="36"/>
        <v>36</v>
      </c>
      <c r="B69" s="21" t="s">
        <v>216</v>
      </c>
      <c r="C69" s="22">
        <f t="shared" si="0"/>
        <v>70</v>
      </c>
      <c r="D69" s="23"/>
      <c r="E69" s="7">
        <f t="shared" si="29"/>
        <v>70</v>
      </c>
      <c r="F69" s="7">
        <f t="shared" si="30"/>
        <v>20</v>
      </c>
      <c r="G69" s="7">
        <f t="shared" si="31"/>
        <v>0</v>
      </c>
      <c r="H69" s="24"/>
      <c r="I69" s="24"/>
      <c r="J69" s="24"/>
      <c r="K69" s="24">
        <v>10</v>
      </c>
      <c r="L69" s="24">
        <v>10</v>
      </c>
      <c r="M69" s="7">
        <f t="shared" si="32"/>
        <v>0</v>
      </c>
      <c r="N69" s="24"/>
      <c r="O69" s="24"/>
      <c r="P69" s="24"/>
      <c r="Q69" s="24"/>
      <c r="R69" s="24"/>
      <c r="S69" s="24"/>
      <c r="T69" s="24"/>
      <c r="U69" s="7">
        <f t="shared" si="4"/>
        <v>0</v>
      </c>
      <c r="V69" s="24"/>
      <c r="W69" s="24"/>
      <c r="X69" s="24"/>
      <c r="Y69" s="24"/>
      <c r="Z69" s="24"/>
      <c r="AA69" s="24"/>
      <c r="AB69" s="24"/>
      <c r="AC69" s="24"/>
      <c r="AD69" s="7">
        <f t="shared" si="33"/>
        <v>0</v>
      </c>
      <c r="AE69" s="24"/>
      <c r="AF69" s="24"/>
      <c r="AG69" s="25"/>
      <c r="AH69" s="25"/>
      <c r="AI69" s="24"/>
      <c r="AJ69" s="20"/>
      <c r="AK69" s="24"/>
      <c r="AL69" s="20"/>
      <c r="AM69" s="20"/>
      <c r="AN69" s="20"/>
      <c r="AO69" s="25"/>
      <c r="AP69" s="20"/>
      <c r="AQ69" s="24"/>
      <c r="AR69" s="25"/>
      <c r="AS69" s="25"/>
      <c r="AT69" s="25"/>
      <c r="AU69" s="25"/>
      <c r="AV69" s="25"/>
      <c r="AW69" s="25"/>
      <c r="AX69" s="24"/>
      <c r="AY69" s="24"/>
      <c r="AZ69" s="24"/>
      <c r="BA69" s="25"/>
      <c r="BB69" s="25"/>
      <c r="BC69" s="25"/>
      <c r="BD69" s="24"/>
      <c r="BE69" s="25"/>
      <c r="BF69" s="25"/>
      <c r="BG69" s="7">
        <f t="shared" si="34"/>
        <v>50</v>
      </c>
      <c r="BH69" s="25"/>
      <c r="BI69" s="24">
        <v>50</v>
      </c>
      <c r="BJ69" s="24"/>
      <c r="BK69" s="25"/>
      <c r="BL69" s="20" t="s">
        <v>142</v>
      </c>
      <c r="BM69" s="25"/>
      <c r="BN69" s="20" t="s">
        <v>212</v>
      </c>
      <c r="BO69" s="25"/>
      <c r="BP69" s="20" t="s">
        <v>106</v>
      </c>
      <c r="BQ69" s="25"/>
      <c r="BR69" s="25"/>
      <c r="BS69" s="25"/>
      <c r="BT69" s="25"/>
      <c r="BU69" s="23" t="s">
        <v>213</v>
      </c>
      <c r="BV69" s="20">
        <v>2022</v>
      </c>
      <c r="BW69" s="25" t="s">
        <v>214</v>
      </c>
      <c r="BX69" s="25"/>
      <c r="BY69" s="20"/>
      <c r="CA69" s="54" t="e">
        <f>VLOOKUP(B69,'[1]KH2025 IN'!$B$4:$X$243,23,0)</f>
        <v>#N/A</v>
      </c>
      <c r="CB69" s="54">
        <v>1</v>
      </c>
      <c r="CC69" s="54" t="e">
        <f>VLOOKUP(B69,'[2]10QH'!$B$15:$BZ$665,77,0)</f>
        <v>#N/A</v>
      </c>
      <c r="CJ69" s="54">
        <v>1</v>
      </c>
    </row>
    <row r="70" spans="1:88" s="54" customFormat="1" ht="131.25" customHeight="1" x14ac:dyDescent="0.3">
      <c r="A70" s="20">
        <f t="shared" si="36"/>
        <v>37</v>
      </c>
      <c r="B70" s="21" t="s">
        <v>219</v>
      </c>
      <c r="C70" s="22">
        <f t="shared" si="0"/>
        <v>3.1</v>
      </c>
      <c r="D70" s="23"/>
      <c r="E70" s="7">
        <f t="shared" si="29"/>
        <v>3.1</v>
      </c>
      <c r="F70" s="7">
        <f t="shared" si="30"/>
        <v>3.1</v>
      </c>
      <c r="G70" s="7">
        <f t="shared" si="31"/>
        <v>0</v>
      </c>
      <c r="H70" s="25"/>
      <c r="I70" s="25"/>
      <c r="J70" s="25"/>
      <c r="K70" s="25">
        <v>2</v>
      </c>
      <c r="L70" s="25">
        <v>1.1000000000000001</v>
      </c>
      <c r="M70" s="7">
        <f t="shared" si="32"/>
        <v>0</v>
      </c>
      <c r="N70" s="25"/>
      <c r="O70" s="25"/>
      <c r="P70" s="25"/>
      <c r="Q70" s="25"/>
      <c r="R70" s="24"/>
      <c r="S70" s="25"/>
      <c r="T70" s="25"/>
      <c r="U70" s="7">
        <f t="shared" si="4"/>
        <v>0</v>
      </c>
      <c r="V70" s="25"/>
      <c r="W70" s="25"/>
      <c r="X70" s="25"/>
      <c r="Y70" s="25"/>
      <c r="Z70" s="25"/>
      <c r="AA70" s="25"/>
      <c r="AB70" s="25"/>
      <c r="AC70" s="25"/>
      <c r="AD70" s="7">
        <f t="shared" si="33"/>
        <v>0</v>
      </c>
      <c r="AE70" s="25"/>
      <c r="AF70" s="25"/>
      <c r="AG70" s="25"/>
      <c r="AH70" s="25"/>
      <c r="AI70" s="25"/>
      <c r="AJ70" s="25"/>
      <c r="AK70" s="25"/>
      <c r="AL70" s="25"/>
      <c r="AM70" s="25"/>
      <c r="AN70" s="25"/>
      <c r="AO70" s="25"/>
      <c r="AP70" s="25"/>
      <c r="AQ70" s="25"/>
      <c r="AR70" s="25"/>
      <c r="AS70" s="25"/>
      <c r="AT70" s="25"/>
      <c r="AU70" s="25"/>
      <c r="AV70" s="25"/>
      <c r="AW70" s="25"/>
      <c r="AX70" s="25"/>
      <c r="AY70" s="25"/>
      <c r="AZ70" s="25"/>
      <c r="BA70" s="25"/>
      <c r="BB70" s="25"/>
      <c r="BC70" s="25"/>
      <c r="BD70" s="25"/>
      <c r="BE70" s="25"/>
      <c r="BF70" s="25"/>
      <c r="BG70" s="7">
        <f t="shared" si="34"/>
        <v>0</v>
      </c>
      <c r="BH70" s="25"/>
      <c r="BI70" s="25"/>
      <c r="BJ70" s="25"/>
      <c r="BK70" s="25"/>
      <c r="BL70" s="20" t="s">
        <v>220</v>
      </c>
      <c r="BM70" s="25"/>
      <c r="BN70" s="20" t="s">
        <v>212</v>
      </c>
      <c r="BO70" s="25"/>
      <c r="BP70" s="20" t="s">
        <v>221</v>
      </c>
      <c r="BQ70" s="25"/>
      <c r="BR70" s="25"/>
      <c r="BS70" s="25"/>
      <c r="BT70" s="25"/>
      <c r="BU70" s="23" t="s">
        <v>222</v>
      </c>
      <c r="BV70" s="25"/>
      <c r="BW70" s="25"/>
      <c r="BX70" s="25"/>
      <c r="BY70" s="20"/>
      <c r="CA70" s="54" t="e">
        <f>VLOOKUP(B70,'[1]KH2025 IN'!$B$4:$X$243,23,0)</f>
        <v>#N/A</v>
      </c>
      <c r="CB70" s="54">
        <v>1</v>
      </c>
      <c r="CC70" s="54" t="e">
        <f>VLOOKUP(B70,'[2]10QH'!$B$15:$BZ$665,77,0)</f>
        <v>#N/A</v>
      </c>
      <c r="CJ70" s="54">
        <v>1</v>
      </c>
    </row>
    <row r="71" spans="1:88" s="54" customFormat="1" ht="168.75" customHeight="1" x14ac:dyDescent="0.3">
      <c r="A71" s="20">
        <f t="shared" si="36"/>
        <v>38</v>
      </c>
      <c r="B71" s="21" t="s">
        <v>223</v>
      </c>
      <c r="C71" s="22">
        <f t="shared" si="0"/>
        <v>26.4</v>
      </c>
      <c r="D71" s="23"/>
      <c r="E71" s="7">
        <f t="shared" si="29"/>
        <v>26.4</v>
      </c>
      <c r="F71" s="7">
        <f t="shared" si="30"/>
        <v>26.4</v>
      </c>
      <c r="G71" s="7">
        <f t="shared" si="31"/>
        <v>0</v>
      </c>
      <c r="H71" s="25"/>
      <c r="I71" s="25"/>
      <c r="J71" s="25"/>
      <c r="K71" s="25">
        <v>10</v>
      </c>
      <c r="L71" s="25">
        <v>16.399999999999999</v>
      </c>
      <c r="M71" s="7">
        <f t="shared" si="32"/>
        <v>0</v>
      </c>
      <c r="N71" s="25"/>
      <c r="O71" s="25"/>
      <c r="P71" s="25"/>
      <c r="Q71" s="25"/>
      <c r="R71" s="24"/>
      <c r="S71" s="25"/>
      <c r="T71" s="25"/>
      <c r="U71" s="7">
        <f t="shared" si="4"/>
        <v>0</v>
      </c>
      <c r="V71" s="25"/>
      <c r="W71" s="25"/>
      <c r="X71" s="25"/>
      <c r="Y71" s="25"/>
      <c r="Z71" s="25"/>
      <c r="AA71" s="25"/>
      <c r="AB71" s="25"/>
      <c r="AC71" s="25"/>
      <c r="AD71" s="7">
        <f t="shared" si="33"/>
        <v>0</v>
      </c>
      <c r="AE71" s="25"/>
      <c r="AF71" s="25"/>
      <c r="AG71" s="25"/>
      <c r="AH71" s="25"/>
      <c r="AI71" s="25"/>
      <c r="AJ71" s="25"/>
      <c r="AK71" s="25"/>
      <c r="AL71" s="25"/>
      <c r="AM71" s="25"/>
      <c r="AN71" s="25"/>
      <c r="AO71" s="25"/>
      <c r="AP71" s="25"/>
      <c r="AQ71" s="25"/>
      <c r="AR71" s="25"/>
      <c r="AS71" s="25"/>
      <c r="AT71" s="25"/>
      <c r="AU71" s="25"/>
      <c r="AV71" s="25"/>
      <c r="AW71" s="25"/>
      <c r="AX71" s="25"/>
      <c r="AY71" s="25"/>
      <c r="AZ71" s="25"/>
      <c r="BA71" s="25"/>
      <c r="BB71" s="25"/>
      <c r="BC71" s="25"/>
      <c r="BD71" s="25"/>
      <c r="BE71" s="25"/>
      <c r="BF71" s="25"/>
      <c r="BG71" s="7">
        <f t="shared" si="34"/>
        <v>0</v>
      </c>
      <c r="BH71" s="25"/>
      <c r="BI71" s="25"/>
      <c r="BJ71" s="25"/>
      <c r="BK71" s="25"/>
      <c r="BL71" s="20" t="s">
        <v>220</v>
      </c>
      <c r="BM71" s="25"/>
      <c r="BN71" s="20" t="s">
        <v>212</v>
      </c>
      <c r="BO71" s="25"/>
      <c r="BP71" s="20" t="s">
        <v>224</v>
      </c>
      <c r="BQ71" s="25"/>
      <c r="BR71" s="25"/>
      <c r="BS71" s="25"/>
      <c r="BT71" s="25"/>
      <c r="BU71" s="23" t="s">
        <v>222</v>
      </c>
      <c r="BV71" s="25"/>
      <c r="BW71" s="25"/>
      <c r="BX71" s="25"/>
      <c r="BY71" s="20"/>
      <c r="CA71" s="54" t="e">
        <f>VLOOKUP(B71,'[1]KH2025 IN'!$B$4:$X$243,23,0)</f>
        <v>#N/A</v>
      </c>
      <c r="CB71" s="54">
        <v>1</v>
      </c>
      <c r="CC71" s="54" t="e">
        <f>VLOOKUP(B71,'[2]10QH'!$B$15:$BZ$665,77,0)</f>
        <v>#N/A</v>
      </c>
      <c r="CJ71" s="54">
        <v>1</v>
      </c>
    </row>
    <row r="72" spans="1:88" s="54" customFormat="1" ht="150" customHeight="1" x14ac:dyDescent="0.3">
      <c r="A72" s="20">
        <f t="shared" si="36"/>
        <v>39</v>
      </c>
      <c r="B72" s="21" t="s">
        <v>196</v>
      </c>
      <c r="C72" s="22">
        <f t="shared" si="0"/>
        <v>350</v>
      </c>
      <c r="D72" s="23"/>
      <c r="E72" s="7">
        <f t="shared" si="29"/>
        <v>350</v>
      </c>
      <c r="F72" s="7">
        <f t="shared" si="30"/>
        <v>350</v>
      </c>
      <c r="G72" s="7">
        <f t="shared" si="31"/>
        <v>0</v>
      </c>
      <c r="H72" s="24"/>
      <c r="I72" s="24"/>
      <c r="J72" s="24"/>
      <c r="K72" s="24">
        <v>250</v>
      </c>
      <c r="L72" s="24">
        <v>100</v>
      </c>
      <c r="M72" s="7">
        <f t="shared" si="32"/>
        <v>0</v>
      </c>
      <c r="N72" s="24"/>
      <c r="O72" s="24"/>
      <c r="P72" s="24"/>
      <c r="Q72" s="24"/>
      <c r="R72" s="24"/>
      <c r="S72" s="24"/>
      <c r="T72" s="24"/>
      <c r="U72" s="7">
        <f t="shared" si="4"/>
        <v>0</v>
      </c>
      <c r="V72" s="24"/>
      <c r="W72" s="24"/>
      <c r="X72" s="24"/>
      <c r="Y72" s="24"/>
      <c r="Z72" s="24"/>
      <c r="AA72" s="24"/>
      <c r="AB72" s="24"/>
      <c r="AC72" s="24"/>
      <c r="AD72" s="7">
        <f t="shared" si="33"/>
        <v>0</v>
      </c>
      <c r="AE72" s="24"/>
      <c r="AF72" s="24"/>
      <c r="AG72" s="25"/>
      <c r="AH72" s="25"/>
      <c r="AI72" s="24"/>
      <c r="AJ72" s="20"/>
      <c r="AK72" s="24"/>
      <c r="AL72" s="20"/>
      <c r="AM72" s="20"/>
      <c r="AN72" s="20"/>
      <c r="AO72" s="25"/>
      <c r="AP72" s="20"/>
      <c r="AQ72" s="24"/>
      <c r="AR72" s="25"/>
      <c r="AS72" s="25"/>
      <c r="AT72" s="25"/>
      <c r="AU72" s="25"/>
      <c r="AV72" s="25"/>
      <c r="AW72" s="25"/>
      <c r="AX72" s="24"/>
      <c r="AY72" s="24"/>
      <c r="AZ72" s="24"/>
      <c r="BA72" s="25"/>
      <c r="BB72" s="25"/>
      <c r="BC72" s="25"/>
      <c r="BD72" s="24"/>
      <c r="BE72" s="25"/>
      <c r="BF72" s="25"/>
      <c r="BG72" s="7">
        <f t="shared" si="34"/>
        <v>0</v>
      </c>
      <c r="BH72" s="25"/>
      <c r="BI72" s="24"/>
      <c r="BJ72" s="24"/>
      <c r="BK72" s="25"/>
      <c r="BL72" s="20" t="s">
        <v>123</v>
      </c>
      <c r="BM72" s="25"/>
      <c r="BN72" s="20" t="s">
        <v>187</v>
      </c>
      <c r="BO72" s="25"/>
      <c r="BP72" s="20" t="s">
        <v>225</v>
      </c>
      <c r="BQ72" s="25"/>
      <c r="BR72" s="25"/>
      <c r="BS72" s="25"/>
      <c r="BT72" s="25"/>
      <c r="BU72" s="23" t="s">
        <v>131</v>
      </c>
      <c r="BV72" s="20"/>
      <c r="BW72" s="25" t="s">
        <v>226</v>
      </c>
      <c r="BX72" s="25"/>
      <c r="BY72" s="20" t="s">
        <v>227</v>
      </c>
      <c r="CA72" s="54" t="e">
        <f>VLOOKUP(B72,'[1]KH2025 IN'!$B$4:$X$243,23,0)</f>
        <v>#N/A</v>
      </c>
      <c r="CB72" s="54">
        <v>1</v>
      </c>
      <c r="CC72" s="54">
        <f>VLOOKUP(B72,'[2]10QH'!$B$15:$BZ$665,77,0)</f>
        <v>1</v>
      </c>
      <c r="CJ72" s="54">
        <v>1</v>
      </c>
    </row>
    <row r="73" spans="1:88" ht="37.5" x14ac:dyDescent="0.3">
      <c r="A73" s="10" t="s">
        <v>147</v>
      </c>
      <c r="B73" s="15" t="s">
        <v>148</v>
      </c>
      <c r="C73" s="16">
        <f t="shared" si="0"/>
        <v>0</v>
      </c>
      <c r="D73" s="24"/>
      <c r="E73" s="7">
        <f t="shared" si="29"/>
        <v>0</v>
      </c>
      <c r="F73" s="7">
        <f t="shared" si="30"/>
        <v>0</v>
      </c>
      <c r="G73" s="7">
        <f t="shared" si="31"/>
        <v>0</v>
      </c>
      <c r="H73" s="10"/>
      <c r="I73" s="10"/>
      <c r="J73" s="10"/>
      <c r="K73" s="10"/>
      <c r="L73" s="10"/>
      <c r="M73" s="7">
        <f t="shared" si="32"/>
        <v>0</v>
      </c>
      <c r="N73" s="10"/>
      <c r="O73" s="10"/>
      <c r="P73" s="10"/>
      <c r="Q73" s="10"/>
      <c r="R73" s="24"/>
      <c r="S73" s="10"/>
      <c r="T73" s="10"/>
      <c r="U73" s="7">
        <f t="shared" si="4"/>
        <v>0</v>
      </c>
      <c r="V73" s="10"/>
      <c r="W73" s="10"/>
      <c r="X73" s="10"/>
      <c r="Y73" s="10"/>
      <c r="Z73" s="10"/>
      <c r="AA73" s="10"/>
      <c r="AB73" s="10"/>
      <c r="AC73" s="10"/>
      <c r="AD73" s="7">
        <f t="shared" si="33"/>
        <v>0</v>
      </c>
      <c r="AE73" s="10"/>
      <c r="AF73" s="10"/>
      <c r="AG73" s="10"/>
      <c r="AH73" s="10"/>
      <c r="AI73" s="10"/>
      <c r="AJ73" s="10"/>
      <c r="AK73" s="10"/>
      <c r="AL73" s="10"/>
      <c r="AM73" s="10"/>
      <c r="AN73" s="10"/>
      <c r="AO73" s="25"/>
      <c r="AP73" s="10"/>
      <c r="AQ73" s="10"/>
      <c r="AR73" s="25"/>
      <c r="AS73" s="25"/>
      <c r="AT73" s="25"/>
      <c r="AU73" s="25"/>
      <c r="AV73" s="25"/>
      <c r="AW73" s="25"/>
      <c r="AX73" s="10"/>
      <c r="AY73" s="10"/>
      <c r="AZ73" s="10"/>
      <c r="BA73" s="25"/>
      <c r="BB73" s="25"/>
      <c r="BC73" s="25"/>
      <c r="BD73" s="10"/>
      <c r="BE73" s="25"/>
      <c r="BF73" s="25"/>
      <c r="BG73" s="7">
        <f t="shared" si="34"/>
        <v>0</v>
      </c>
      <c r="BH73" s="25"/>
      <c r="BI73" s="10"/>
      <c r="BJ73" s="10"/>
      <c r="BK73" s="25"/>
      <c r="BL73" s="10"/>
      <c r="BM73" s="25"/>
      <c r="BN73" s="10"/>
      <c r="BO73" s="25"/>
      <c r="BP73" s="10"/>
      <c r="BQ73" s="25"/>
      <c r="BR73" s="25"/>
      <c r="BS73" s="25"/>
      <c r="BT73" s="25"/>
      <c r="BU73" s="24"/>
      <c r="BV73" s="10"/>
      <c r="BW73" s="10"/>
      <c r="BX73" s="10"/>
      <c r="BY73" s="25"/>
      <c r="CA73" s="54" t="e">
        <f>VLOOKUP(B73,'[1]KH2025 IN'!$B$4:$X$243,23,0)</f>
        <v>#N/A</v>
      </c>
      <c r="CB73" s="54">
        <v>1</v>
      </c>
      <c r="CC73" s="54" t="e">
        <f>VLOOKUP(B73,'[2]10QH'!$B$15:$BZ$665,77,0)</f>
        <v>#REF!</v>
      </c>
    </row>
    <row r="74" spans="1:88" s="54" customFormat="1" ht="93.75" customHeight="1" x14ac:dyDescent="0.3">
      <c r="A74" s="20">
        <f>A72+1</f>
        <v>40</v>
      </c>
      <c r="B74" s="21" t="s">
        <v>228</v>
      </c>
      <c r="C74" s="22">
        <f t="shared" si="0"/>
        <v>50</v>
      </c>
      <c r="D74" s="23"/>
      <c r="E74" s="7">
        <f t="shared" si="29"/>
        <v>50</v>
      </c>
      <c r="F74" s="7">
        <f t="shared" si="30"/>
        <v>50</v>
      </c>
      <c r="G74" s="7">
        <f t="shared" si="31"/>
        <v>0</v>
      </c>
      <c r="H74" s="24"/>
      <c r="I74" s="24"/>
      <c r="J74" s="24"/>
      <c r="K74" s="24">
        <v>50</v>
      </c>
      <c r="L74" s="24"/>
      <c r="M74" s="7">
        <f t="shared" si="32"/>
        <v>0</v>
      </c>
      <c r="N74" s="24"/>
      <c r="O74" s="24"/>
      <c r="P74" s="24"/>
      <c r="Q74" s="24"/>
      <c r="R74" s="24"/>
      <c r="S74" s="24"/>
      <c r="T74" s="24"/>
      <c r="U74" s="7">
        <f t="shared" si="4"/>
        <v>0</v>
      </c>
      <c r="V74" s="24"/>
      <c r="W74" s="24"/>
      <c r="X74" s="24"/>
      <c r="Y74" s="24"/>
      <c r="Z74" s="24"/>
      <c r="AA74" s="24"/>
      <c r="AB74" s="24"/>
      <c r="AC74" s="24"/>
      <c r="AD74" s="7">
        <f t="shared" si="33"/>
        <v>0</v>
      </c>
      <c r="AE74" s="24"/>
      <c r="AF74" s="24"/>
      <c r="AG74" s="25"/>
      <c r="AH74" s="25"/>
      <c r="AI74" s="24"/>
      <c r="AJ74" s="20"/>
      <c r="AK74" s="24"/>
      <c r="AL74" s="20"/>
      <c r="AM74" s="20"/>
      <c r="AN74" s="20"/>
      <c r="AO74" s="25"/>
      <c r="AP74" s="20"/>
      <c r="AQ74" s="24"/>
      <c r="AR74" s="25"/>
      <c r="AS74" s="25"/>
      <c r="AT74" s="25"/>
      <c r="AU74" s="25"/>
      <c r="AV74" s="25"/>
      <c r="AW74" s="25"/>
      <c r="AX74" s="24"/>
      <c r="AY74" s="24"/>
      <c r="AZ74" s="24"/>
      <c r="BA74" s="25"/>
      <c r="BB74" s="25"/>
      <c r="BC74" s="25"/>
      <c r="BD74" s="24"/>
      <c r="BE74" s="25"/>
      <c r="BF74" s="25"/>
      <c r="BG74" s="7">
        <f t="shared" si="34"/>
        <v>0</v>
      </c>
      <c r="BH74" s="25"/>
      <c r="BI74" s="24"/>
      <c r="BJ74" s="24"/>
      <c r="BK74" s="25"/>
      <c r="BL74" s="20" t="s">
        <v>87</v>
      </c>
      <c r="BM74" s="25"/>
      <c r="BN74" s="20" t="s">
        <v>187</v>
      </c>
      <c r="BO74" s="25"/>
      <c r="BP74" s="20" t="s">
        <v>229</v>
      </c>
      <c r="BQ74" s="25"/>
      <c r="BR74" s="25"/>
      <c r="BS74" s="25"/>
      <c r="BT74" s="25"/>
      <c r="BU74" s="23" t="s">
        <v>95</v>
      </c>
      <c r="BV74" s="20"/>
      <c r="BW74" s="25"/>
      <c r="BX74" s="25"/>
      <c r="BY74" s="20"/>
      <c r="CA74" s="54" t="e">
        <f>VLOOKUP(B74,'[1]KH2025 IN'!$B$4:$X$243,23,0)</f>
        <v>#N/A</v>
      </c>
      <c r="CB74" s="54">
        <v>1</v>
      </c>
      <c r="CC74" s="54" t="e">
        <f>VLOOKUP(B74,'[2]10QH'!$B$15:$BZ$665,77,0)</f>
        <v>#N/A</v>
      </c>
      <c r="CJ74" s="54">
        <v>1</v>
      </c>
    </row>
    <row r="75" spans="1:88" s="11" customFormat="1" ht="19.5" x14ac:dyDescent="0.3">
      <c r="A75" s="62" t="s">
        <v>230</v>
      </c>
      <c r="B75" s="65" t="s">
        <v>22</v>
      </c>
      <c r="C75" s="6">
        <f t="shared" ref="C75:C120" si="37">D75+E75</f>
        <v>2202.6950000000006</v>
      </c>
      <c r="D75" s="6">
        <f>D76+D78+D162+D445+D446+D452+D463+D484+D493+D503+D504+D505+D506+D507</f>
        <v>291.73499999999996</v>
      </c>
      <c r="E75" s="6">
        <f>E76+E78+E162+E445+E446+E452+E463+E484+E493+E503+E504+E505+E506+E507</f>
        <v>1910.9600000000005</v>
      </c>
      <c r="F75" s="6">
        <f>F76+F78+F162+F445+F446+F452+F463+F484+F493+F503+F504+F505+F506+F507</f>
        <v>1454.9000000000003</v>
      </c>
      <c r="G75" s="6">
        <f>G76+G78+G162+G445+G446+G452+G463+G484+G493+G503+G504+G505+G506+G507</f>
        <v>19.04</v>
      </c>
      <c r="H75" s="64">
        <f>H76+H78+H162+H445+H446+H452+H463+H484+H493+H503+H504+H505+H506+H507</f>
        <v>14.670000000000002</v>
      </c>
      <c r="I75" s="64">
        <f>I76+I78+I162+I445+I446+I452+I463+I484+I493+I503+I504+I505+I506+I507</f>
        <v>4.37</v>
      </c>
      <c r="J75" s="64">
        <f>J76+J78+J162+J445+J446+J452+J463+J484+J493+J503+J504+J505+J506+J507</f>
        <v>0</v>
      </c>
      <c r="K75" s="6">
        <f>K76+K78+K162+K445+K446+K452+K463+K484+K493+K503+K504+K505+K506+K507</f>
        <v>829.73</v>
      </c>
      <c r="L75" s="6">
        <f>L76+L78+L162+L445+L446+L452+L463+L484+L493+L503+L504+L505+L506+L507</f>
        <v>353.44999999999993</v>
      </c>
      <c r="M75" s="64">
        <f>M76+M78+M162+M445+M446+M452+M463+M484+M493+M503+M504+M505+M506+M507</f>
        <v>253.28</v>
      </c>
      <c r="N75" s="6">
        <f>N76+N78+N162+N445+N446+N452+N463+N484+N493+N503+N504+N505+N506+N507</f>
        <v>23.42</v>
      </c>
      <c r="O75" s="6">
        <f>O76+O78+O162+O445+O446+O452+O463+O484+O493+O503+O504+O505+O506+O507</f>
        <v>0</v>
      </c>
      <c r="P75" s="6">
        <f>P76+P78+P162+P445+P446+P452+P463+P484+P493+P503+P504+P505+P506+P507</f>
        <v>229.86</v>
      </c>
      <c r="Q75" s="64">
        <f>Q76+Q78+Q162+Q445+Q446+Q452+Q463+Q484+Q493+Q503+Q504+Q505+Q506+Q507</f>
        <v>13.85</v>
      </c>
      <c r="R75" s="64">
        <f>R76+R78+R162+R445+R446+R452+R463+R484+R493+R503+R504+R505+R506+R507</f>
        <v>0</v>
      </c>
      <c r="S75" s="64">
        <f>S76+S78+S162+S445+S446+S452+S463+S484+S493+S503+S504+S505+S506+S507</f>
        <v>0</v>
      </c>
      <c r="T75" s="64">
        <f>T76+T78+T162+T445+T446+T452+T463+T484+T493+T503+T504+T505+T506+T507</f>
        <v>0</v>
      </c>
      <c r="U75" s="6">
        <f t="shared" ref="U75:U120" si="38">V75+W75+X75+Y75+Z75+AA75+AB75+AC75+AD75+AU75+AV75+AW75+AX75+AY75+AZ75+BA75+BB75+BC75+BD75+BE75+BF75</f>
        <v>200.64</v>
      </c>
      <c r="V75" s="64">
        <f>V76+V78+V162+V445+V446+V452+V463+V484+V493+V503+V504+V505+V506+V507</f>
        <v>0.1</v>
      </c>
      <c r="W75" s="64">
        <f>W76+W78+W162+W445+W446+W452+W463+W484+W493+W503+W504+W505+W506+W507</f>
        <v>0</v>
      </c>
      <c r="X75" s="64">
        <f>X76+X78+X162+X445+X446+X452+X463+X484+X493+X503+X504+X505+X506+X507</f>
        <v>0</v>
      </c>
      <c r="Y75" s="64">
        <f>Y76+Y78+Y162+Y445+Y446+Y452+Y463+Y484+Y493+Y503+Y504+Y505+Y506+Y507</f>
        <v>0</v>
      </c>
      <c r="Z75" s="64">
        <f>Z76+Z78+Z162+Z445+Z446+Z452+Z463+Z484+Z493+Z503+Z504+Z505+Z506+Z507</f>
        <v>0</v>
      </c>
      <c r="AA75" s="64">
        <f>AA76+AA78+AA162+AA445+AA446+AA452+AA463+AA484+AA493+AA503+AA504+AA505+AA506+AA507</f>
        <v>0</v>
      </c>
      <c r="AB75" s="64">
        <f>AB76+AB78+AB162+AB445+AB446+AB452+AB463+AB484+AB493+AB503+AB504+AB505+AB506+AB507</f>
        <v>0</v>
      </c>
      <c r="AC75" s="64">
        <f>AC76+AC78+AC162+AC445+AC446+AC452+AC463+AC484+AC493+AC503+AC504+AC505+AC506+AC507</f>
        <v>0</v>
      </c>
      <c r="AD75" s="64">
        <f>AD76+AD78+AD162+AD445+AD446+AD452+AD463+AD484+AD493+AD503+AD504+AD505+AD506+AD507</f>
        <v>14.76</v>
      </c>
      <c r="AE75" s="64">
        <f>AE76+AE78+AE162+AE445+AE446+AE452+AE463+AE484+AE493+AE503+AE504+AE505+AE506+AE507</f>
        <v>6.5600000000000005</v>
      </c>
      <c r="AF75" s="64">
        <f>AF76+AF78+AF162+AF445+AF446+AF452+AF463+AF484+AF493+AF503+AF504+AF505+AF506+AF507</f>
        <v>0.22</v>
      </c>
      <c r="AG75" s="64">
        <f>AG76+AG78+AG162+AG445+AG446+AG452+AG463+AG484+AG493+AG503+AG504+AG505+AG506+AG507</f>
        <v>0</v>
      </c>
      <c r="AH75" s="64">
        <f>AH76+AH78+AH162+AH445+AH446+AH452+AH463+AH484+AH493+AH503+AH504+AH505+AH506+AH507</f>
        <v>0</v>
      </c>
      <c r="AI75" s="64">
        <f>AI76+AI78+AI162+AI445+AI446+AI452+AI463+AI484+AI493+AI503+AI504+AI505+AI506+AI507</f>
        <v>0.02</v>
      </c>
      <c r="AJ75" s="64">
        <f>AJ76+AJ78+AJ162+AJ445+AJ446+AJ452+AJ463+AJ484+AJ493+AJ503+AJ504+AJ505+AJ506+AJ507</f>
        <v>0</v>
      </c>
      <c r="AK75" s="64">
        <f>AK76+AK78+AK162+AK445+AK446+AK452+AK463+AK484+AK493+AK503+AK504+AK505+AK506+AK507</f>
        <v>7.88</v>
      </c>
      <c r="AL75" s="64">
        <f>AL76+AL78+AL162+AL445+AL446+AL452+AL463+AL484+AL493+AL503+AL504+AL505+AL506+AL507</f>
        <v>0</v>
      </c>
      <c r="AM75" s="64">
        <f>AM76+AM78+AM162+AM445+AM446+AM452+AM463+AM484+AM493+AM503+AM504+AM505+AM506+AM507</f>
        <v>0</v>
      </c>
      <c r="AN75" s="64">
        <f>AN76+AN78+AN162+AN445+AN446+AN452+AN463+AN484+AN493+AN503+AN504+AN505+AN506+AN507</f>
        <v>0</v>
      </c>
      <c r="AO75" s="64">
        <f>AO76+AO78+AO162+AO445+AO446+AO452+AO463+AO484+AO493+AO503+AO504+AO505+AO506+AO507</f>
        <v>0</v>
      </c>
      <c r="AP75" s="64">
        <f>AP76+AP78+AP162+AP445+AP446+AP452+AP463+AP484+AP493+AP503+AP504+AP505+AP506+AP507</f>
        <v>0</v>
      </c>
      <c r="AQ75" s="64">
        <f>AQ76+AQ78+AQ162+AQ445+AQ446+AQ452+AQ463+AQ484+AQ493+AQ503+AQ504+AQ505+AQ506+AQ507</f>
        <v>0.08</v>
      </c>
      <c r="AR75" s="64">
        <f>AR76+AR78+AR162+AR445+AR446+AR452+AR463+AR484+AR493+AR503+AR504+AR505+AR506+AR507</f>
        <v>0</v>
      </c>
      <c r="AS75" s="64">
        <f>AS76+AS78+AS162+AS445+AS446+AS452+AS463+AS484+AS493+AS503+AS504+AS505+AS506+AS507</f>
        <v>0</v>
      </c>
      <c r="AT75" s="64">
        <f>AT76+AT78+AT162+AT445+AT446+AT452+AT463+AT484+AT493+AT503+AT504+AT505+AT506+AT507</f>
        <v>0</v>
      </c>
      <c r="AU75" s="64">
        <f>AU76+AU78+AU162+AU445+AU446+AU452+AU463+AU484+AU493+AU503+AU504+AU505+AU506+AU507</f>
        <v>0</v>
      </c>
      <c r="AV75" s="64">
        <f>AV76+AV78+AV162+AV445+AV446+AV452+AV463+AV484+AV493+AV503+AV504+AV505+AV506+AV507</f>
        <v>0</v>
      </c>
      <c r="AW75" s="64">
        <f>AW76+AW78+AW162+AW445+AW446+AW452+AW463+AW484+AW493+AW503+AW504+AW505+AW506+AW507</f>
        <v>0</v>
      </c>
      <c r="AX75" s="64">
        <f>AX76+AX78+AX162+AX445+AX446+AX452+AX463+AX484+AX493+AX503+AX504+AX505+AX506+AX507</f>
        <v>14.3</v>
      </c>
      <c r="AY75" s="64">
        <f>AY76+AY78+AY162+AY445+AY446+AY452+AY463+AY484+AY493+AY503+AY504+AY505+AY506+AY507</f>
        <v>0.4</v>
      </c>
      <c r="AZ75" s="64">
        <f>AZ76+AZ78+AZ162+AZ445+AZ446+AZ452+AZ463+AZ484+AZ493+AZ503+AZ504+AZ505+AZ506+AZ507</f>
        <v>0.1</v>
      </c>
      <c r="BA75" s="64">
        <f>BA76+BA78+BA162+BA445+BA446+BA452+BA463+BA484+BA493+BA503+BA504+BA505+BA506+BA507</f>
        <v>0</v>
      </c>
      <c r="BB75" s="64">
        <f>BB76+BB78+BB162+BB445+BB446+BB452+BB463+BB484+BB493+BB503+BB504+BB505+BB506+BB507</f>
        <v>0</v>
      </c>
      <c r="BC75" s="64">
        <f>BC76+BC78+BC162+BC445+BC446+BC452+BC463+BC484+BC493+BC503+BC504+BC505+BC506+BC507</f>
        <v>0</v>
      </c>
      <c r="BD75" s="64">
        <f>BD76+BD78+BD162+BD445+BD446+BD452+BD463+BD484+BD493+BD503+BD504+BD505+BD506+BD507</f>
        <v>170.98</v>
      </c>
      <c r="BE75" s="64">
        <f>BE76+BE78+BE162+BE445+BE446+BE452+BE463+BE484+BE493+BE503+BE504+BE505+BE506+BE507</f>
        <v>0</v>
      </c>
      <c r="BF75" s="64">
        <f>BF76+BF78+BF162+BF445+BF446+BF452+BF463+BF484+BF493+BF503+BF504+BF505+BF506+BF507</f>
        <v>0</v>
      </c>
      <c r="BG75" s="6">
        <f>BG76+BG78+BG162+BG445+BG446+BG452+BG463+BG484+BG493+BG503+BG504+BG505+BG506+BG507</f>
        <v>74.14</v>
      </c>
      <c r="BH75" s="64">
        <f>BH76+BH78+BH162+BH445+BH446+BH452+BH463+BH484+BH493+BH503+BH504+BH505+BH506+BH507</f>
        <v>0</v>
      </c>
      <c r="BI75" s="64">
        <f>BI76+BI78+BI162+BI445+BI446+BI452+BI463+BI484+BI493+BI503+BI504+BI505+BI506+BI507</f>
        <v>64.16</v>
      </c>
      <c r="BJ75" s="64">
        <f>BJ76+BJ78+BJ162+BJ445+BJ446+BJ452+BJ463+BJ484+BJ493+BJ503+BJ504+BJ505+BJ506+BJ507</f>
        <v>0</v>
      </c>
      <c r="BK75" s="4"/>
      <c r="BL75" s="4"/>
      <c r="BM75" s="4"/>
      <c r="BN75" s="4"/>
      <c r="BO75" s="62"/>
      <c r="BP75" s="10"/>
      <c r="BQ75" s="10"/>
      <c r="BR75" s="10"/>
      <c r="BS75" s="10"/>
      <c r="BT75" s="10"/>
      <c r="BU75" s="10"/>
      <c r="BV75" s="10"/>
      <c r="BW75" s="10"/>
      <c r="BX75" s="10"/>
      <c r="BY75" s="10"/>
      <c r="CA75" s="54" t="e">
        <f>VLOOKUP(B75,'[1]KH2025 IN'!$B$4:$X$243,23,0)</f>
        <v>#N/A</v>
      </c>
      <c r="CB75" s="54">
        <v>1</v>
      </c>
      <c r="CC75" s="54" t="e">
        <f>VLOOKUP(B75,'[2]10QH'!$B$15:$BZ$665,77,0)</f>
        <v>#REF!</v>
      </c>
    </row>
    <row r="76" spans="1:88" s="11" customFormat="1" x14ac:dyDescent="0.3">
      <c r="A76" s="62" t="s">
        <v>231</v>
      </c>
      <c r="B76" s="65" t="s">
        <v>34</v>
      </c>
      <c r="C76" s="6">
        <f t="shared" si="37"/>
        <v>20</v>
      </c>
      <c r="D76" s="6">
        <f>SUM(D77:D77)</f>
        <v>0</v>
      </c>
      <c r="E76" s="6">
        <f t="shared" ref="E76:T76" si="39">SUM(E77:E77)</f>
        <v>20</v>
      </c>
      <c r="F76" s="6">
        <f t="shared" si="39"/>
        <v>20</v>
      </c>
      <c r="G76" s="6">
        <f t="shared" si="39"/>
        <v>1</v>
      </c>
      <c r="H76" s="6">
        <f t="shared" si="39"/>
        <v>0</v>
      </c>
      <c r="I76" s="6">
        <f t="shared" si="39"/>
        <v>1</v>
      </c>
      <c r="J76" s="6">
        <f t="shared" si="39"/>
        <v>0</v>
      </c>
      <c r="K76" s="6">
        <f t="shared" si="39"/>
        <v>9.56</v>
      </c>
      <c r="L76" s="6">
        <f t="shared" si="39"/>
        <v>5.44</v>
      </c>
      <c r="M76" s="6">
        <f t="shared" si="39"/>
        <v>4</v>
      </c>
      <c r="N76" s="6">
        <f t="shared" si="39"/>
        <v>0</v>
      </c>
      <c r="O76" s="6">
        <f t="shared" si="39"/>
        <v>0</v>
      </c>
      <c r="P76" s="6">
        <f t="shared" si="39"/>
        <v>4</v>
      </c>
      <c r="Q76" s="6">
        <f t="shared" si="39"/>
        <v>0</v>
      </c>
      <c r="R76" s="6">
        <f t="shared" si="39"/>
        <v>0</v>
      </c>
      <c r="S76" s="6">
        <f t="shared" si="39"/>
        <v>0</v>
      </c>
      <c r="T76" s="6">
        <f t="shared" si="39"/>
        <v>0</v>
      </c>
      <c r="U76" s="6">
        <f t="shared" si="38"/>
        <v>0</v>
      </c>
      <c r="V76" s="6">
        <f t="shared" ref="V76:BJ76" si="40">SUM(V77:V77)</f>
        <v>0</v>
      </c>
      <c r="W76" s="6">
        <f t="shared" si="40"/>
        <v>0</v>
      </c>
      <c r="X76" s="6">
        <f t="shared" si="40"/>
        <v>0</v>
      </c>
      <c r="Y76" s="6">
        <f t="shared" si="40"/>
        <v>0</v>
      </c>
      <c r="Z76" s="6">
        <f t="shared" si="40"/>
        <v>0</v>
      </c>
      <c r="AA76" s="6">
        <f t="shared" si="40"/>
        <v>0</v>
      </c>
      <c r="AB76" s="6">
        <f t="shared" si="40"/>
        <v>0</v>
      </c>
      <c r="AC76" s="6">
        <f t="shared" si="40"/>
        <v>0</v>
      </c>
      <c r="AD76" s="6">
        <f t="shared" si="40"/>
        <v>0</v>
      </c>
      <c r="AE76" s="6">
        <f t="shared" si="40"/>
        <v>0</v>
      </c>
      <c r="AF76" s="6">
        <f t="shared" si="40"/>
        <v>0</v>
      </c>
      <c r="AG76" s="6">
        <f t="shared" si="40"/>
        <v>0</v>
      </c>
      <c r="AH76" s="6">
        <f t="shared" si="40"/>
        <v>0</v>
      </c>
      <c r="AI76" s="6">
        <f t="shared" si="40"/>
        <v>0</v>
      </c>
      <c r="AJ76" s="6">
        <f t="shared" si="40"/>
        <v>0</v>
      </c>
      <c r="AK76" s="6">
        <f t="shared" si="40"/>
        <v>0</v>
      </c>
      <c r="AL76" s="6">
        <f t="shared" si="40"/>
        <v>0</v>
      </c>
      <c r="AM76" s="6">
        <f t="shared" si="40"/>
        <v>0</v>
      </c>
      <c r="AN76" s="6">
        <f t="shared" si="40"/>
        <v>0</v>
      </c>
      <c r="AO76" s="6">
        <f t="shared" si="40"/>
        <v>0</v>
      </c>
      <c r="AP76" s="6">
        <f t="shared" si="40"/>
        <v>0</v>
      </c>
      <c r="AQ76" s="6">
        <f t="shared" si="40"/>
        <v>0</v>
      </c>
      <c r="AR76" s="6">
        <f t="shared" si="40"/>
        <v>0</v>
      </c>
      <c r="AS76" s="6">
        <f t="shared" si="40"/>
        <v>0</v>
      </c>
      <c r="AT76" s="6">
        <f t="shared" si="40"/>
        <v>0</v>
      </c>
      <c r="AU76" s="6">
        <f t="shared" si="40"/>
        <v>0</v>
      </c>
      <c r="AV76" s="6">
        <f t="shared" si="40"/>
        <v>0</v>
      </c>
      <c r="AW76" s="6">
        <f t="shared" si="40"/>
        <v>0</v>
      </c>
      <c r="AX76" s="6">
        <f t="shared" si="40"/>
        <v>0</v>
      </c>
      <c r="AY76" s="6">
        <f t="shared" si="40"/>
        <v>0</v>
      </c>
      <c r="AZ76" s="6">
        <f t="shared" si="40"/>
        <v>0</v>
      </c>
      <c r="BA76" s="6">
        <f t="shared" si="40"/>
        <v>0</v>
      </c>
      <c r="BB76" s="6">
        <f t="shared" si="40"/>
        <v>0</v>
      </c>
      <c r="BC76" s="6">
        <f t="shared" si="40"/>
        <v>0</v>
      </c>
      <c r="BD76" s="6">
        <f t="shared" si="40"/>
        <v>0</v>
      </c>
      <c r="BE76" s="6">
        <f t="shared" si="40"/>
        <v>0</v>
      </c>
      <c r="BF76" s="6">
        <f t="shared" si="40"/>
        <v>0</v>
      </c>
      <c r="BG76" s="6">
        <f t="shared" si="40"/>
        <v>0</v>
      </c>
      <c r="BH76" s="6">
        <f t="shared" si="40"/>
        <v>0</v>
      </c>
      <c r="BI76" s="6">
        <f t="shared" si="40"/>
        <v>0</v>
      </c>
      <c r="BJ76" s="6">
        <f t="shared" si="40"/>
        <v>0</v>
      </c>
      <c r="BK76" s="4"/>
      <c r="BL76" s="4"/>
      <c r="BM76" s="66"/>
      <c r="BN76" s="4"/>
      <c r="BO76" s="62"/>
      <c r="BP76" s="10"/>
      <c r="BQ76" s="10"/>
      <c r="BR76" s="10"/>
      <c r="BS76" s="10"/>
      <c r="BT76" s="10"/>
      <c r="BU76" s="10"/>
      <c r="BV76" s="10"/>
      <c r="BW76" s="10"/>
      <c r="BX76" s="10"/>
      <c r="BY76" s="10"/>
      <c r="CA76" s="54" t="e">
        <f>VLOOKUP(B76,'[1]KH2025 IN'!$B$4:$X$243,23,0)</f>
        <v>#N/A</v>
      </c>
      <c r="CB76" s="54">
        <v>1</v>
      </c>
      <c r="CC76" s="54" t="e">
        <f>VLOOKUP(B76,'[2]10QH'!$B$15:$BZ$665,77,0)</f>
        <v>#REF!</v>
      </c>
    </row>
    <row r="77" spans="1:88" s="54" customFormat="1" ht="93.75" customHeight="1" x14ac:dyDescent="0.3">
      <c r="A77" s="20">
        <f>A74+1</f>
        <v>41</v>
      </c>
      <c r="B77" s="21" t="s">
        <v>232</v>
      </c>
      <c r="C77" s="22">
        <f t="shared" si="37"/>
        <v>20</v>
      </c>
      <c r="D77" s="23"/>
      <c r="E77" s="7">
        <f>F77+U77+BG77</f>
        <v>20</v>
      </c>
      <c r="F77" s="7">
        <f>G77+K77+L77+M77+R77+S77+T77</f>
        <v>20</v>
      </c>
      <c r="G77" s="7">
        <f>H77+I77+J77</f>
        <v>1</v>
      </c>
      <c r="H77" s="24"/>
      <c r="I77" s="24">
        <v>1</v>
      </c>
      <c r="J77" s="24"/>
      <c r="K77" s="24">
        <v>9.56</v>
      </c>
      <c r="L77" s="24">
        <v>5.44</v>
      </c>
      <c r="M77" s="7">
        <f>+N77+O77+P77</f>
        <v>4</v>
      </c>
      <c r="N77" s="24"/>
      <c r="O77" s="24"/>
      <c r="P77" s="24">
        <v>4</v>
      </c>
      <c r="Q77" s="24"/>
      <c r="R77" s="24"/>
      <c r="S77" s="24"/>
      <c r="T77" s="24"/>
      <c r="U77" s="7">
        <f t="shared" si="38"/>
        <v>0</v>
      </c>
      <c r="V77" s="24"/>
      <c r="W77" s="24"/>
      <c r="X77" s="24"/>
      <c r="Y77" s="24"/>
      <c r="Z77" s="24"/>
      <c r="AA77" s="24"/>
      <c r="AB77" s="24"/>
      <c r="AC77" s="24"/>
      <c r="AD77" s="7">
        <f>SUM(AE77:AT77)</f>
        <v>0</v>
      </c>
      <c r="AE77" s="24"/>
      <c r="AF77" s="24"/>
      <c r="AG77" s="25"/>
      <c r="AH77" s="25"/>
      <c r="AI77" s="24"/>
      <c r="AJ77" s="20"/>
      <c r="AK77" s="24"/>
      <c r="AL77" s="20"/>
      <c r="AM77" s="20"/>
      <c r="AN77" s="20"/>
      <c r="AO77" s="25"/>
      <c r="AP77" s="20"/>
      <c r="AQ77" s="24"/>
      <c r="AR77" s="25"/>
      <c r="AS77" s="25"/>
      <c r="AT77" s="25"/>
      <c r="AU77" s="25"/>
      <c r="AV77" s="25"/>
      <c r="AW77" s="25"/>
      <c r="AX77" s="24"/>
      <c r="AY77" s="24"/>
      <c r="AZ77" s="24"/>
      <c r="BA77" s="25"/>
      <c r="BB77" s="25"/>
      <c r="BC77" s="25"/>
      <c r="BD77" s="24"/>
      <c r="BE77" s="25"/>
      <c r="BF77" s="25"/>
      <c r="BG77" s="7">
        <f>BH77+BI77+BJ77</f>
        <v>0</v>
      </c>
      <c r="BH77" s="25"/>
      <c r="BI77" s="24"/>
      <c r="BJ77" s="24"/>
      <c r="BK77" s="25"/>
      <c r="BL77" s="20" t="s">
        <v>105</v>
      </c>
      <c r="BM77" s="25"/>
      <c r="BN77" s="20" t="s">
        <v>233</v>
      </c>
      <c r="BO77" s="25"/>
      <c r="BP77" s="20" t="s">
        <v>234</v>
      </c>
      <c r="BQ77" s="25"/>
      <c r="BR77" s="25"/>
      <c r="BS77" s="25"/>
      <c r="BT77" s="25"/>
      <c r="BU77" s="23" t="s">
        <v>235</v>
      </c>
      <c r="BV77" s="20"/>
      <c r="BW77" s="25" t="s">
        <v>236</v>
      </c>
      <c r="BX77" s="25"/>
      <c r="BY77" s="20" t="s">
        <v>237</v>
      </c>
      <c r="CA77" s="54" t="e">
        <f>VLOOKUP(B77,'[1]KH2025 IN'!$B$4:$X$243,23,0)</f>
        <v>#N/A</v>
      </c>
      <c r="CB77" s="54">
        <v>1</v>
      </c>
      <c r="CC77" s="54" t="e">
        <f>VLOOKUP(B77,'[2]10QH'!$B$15:$BZ$665,77,0)</f>
        <v>#N/A</v>
      </c>
      <c r="CJ77" s="54">
        <v>1</v>
      </c>
    </row>
    <row r="78" spans="1:88" s="11" customFormat="1" x14ac:dyDescent="0.3">
      <c r="A78" s="62" t="s">
        <v>238</v>
      </c>
      <c r="B78" s="65" t="s">
        <v>239</v>
      </c>
      <c r="C78" s="6">
        <f t="shared" si="37"/>
        <v>1015.8400000000001</v>
      </c>
      <c r="D78" s="6">
        <f>SUM(D79:D161)</f>
        <v>259.45</v>
      </c>
      <c r="E78" s="6">
        <f>SUM(E79:E161)</f>
        <v>756.3900000000001</v>
      </c>
      <c r="F78" s="6">
        <f>SUM(F79:F161)</f>
        <v>554.61000000000013</v>
      </c>
      <c r="G78" s="6">
        <f>SUM(G79:G161)</f>
        <v>2.29</v>
      </c>
      <c r="H78" s="7">
        <f>SUM(H79:H161)</f>
        <v>2.29</v>
      </c>
      <c r="I78" s="7">
        <f>SUM(I79:I161)</f>
        <v>0</v>
      </c>
      <c r="J78" s="7">
        <f>SUM(J79:J161)</f>
        <v>0</v>
      </c>
      <c r="K78" s="6">
        <f>SUM(K79:K161)</f>
        <v>383.04000000000008</v>
      </c>
      <c r="L78" s="6">
        <f>SUM(L79:L161)</f>
        <v>48.580000000000005</v>
      </c>
      <c r="M78" s="7">
        <f>SUM(M79:M161)</f>
        <v>114.30000000000001</v>
      </c>
      <c r="N78" s="6">
        <f>SUM(N79:N161)</f>
        <v>0</v>
      </c>
      <c r="O78" s="6">
        <f>SUM(O79:O161)</f>
        <v>0</v>
      </c>
      <c r="P78" s="6">
        <f>SUM(P79:P161)</f>
        <v>114.30000000000001</v>
      </c>
      <c r="Q78" s="7">
        <f>SUM(Q79:Q161)</f>
        <v>0</v>
      </c>
      <c r="R78" s="7">
        <f>SUM(R79:R161)</f>
        <v>0</v>
      </c>
      <c r="S78" s="7">
        <f>SUM(S79:S161)</f>
        <v>0</v>
      </c>
      <c r="T78" s="7">
        <f>SUM(T79:T161)</f>
        <v>0</v>
      </c>
      <c r="U78" s="6">
        <f t="shared" si="38"/>
        <v>2</v>
      </c>
      <c r="V78" s="7">
        <f>SUM(V79:V161)</f>
        <v>0</v>
      </c>
      <c r="W78" s="7">
        <f>SUM(W79:W161)</f>
        <v>0</v>
      </c>
      <c r="X78" s="7">
        <f>SUM(X79:X161)</f>
        <v>0</v>
      </c>
      <c r="Y78" s="7">
        <f>SUM(Y79:Y161)</f>
        <v>0</v>
      </c>
      <c r="Z78" s="7">
        <f>SUM(Z79:Z161)</f>
        <v>0</v>
      </c>
      <c r="AA78" s="7">
        <f>SUM(AA79:AA161)</f>
        <v>0</v>
      </c>
      <c r="AB78" s="7">
        <f>SUM(AB79:AB161)</f>
        <v>0</v>
      </c>
      <c r="AC78" s="7">
        <f>SUM(AC79:AC161)</f>
        <v>0</v>
      </c>
      <c r="AD78" s="7">
        <f>SUM(AD79:AD161)</f>
        <v>2</v>
      </c>
      <c r="AE78" s="7">
        <f>SUM(AE79:AE161)</f>
        <v>2</v>
      </c>
      <c r="AF78" s="7">
        <f>SUM(AF79:AF161)</f>
        <v>0</v>
      </c>
      <c r="AG78" s="7">
        <f>SUM(AG79:AG161)</f>
        <v>0</v>
      </c>
      <c r="AH78" s="7">
        <f>SUM(AH79:AH161)</f>
        <v>0</v>
      </c>
      <c r="AI78" s="7">
        <f>SUM(AI79:AI161)</f>
        <v>0</v>
      </c>
      <c r="AJ78" s="7">
        <f>SUM(AJ79:AJ161)</f>
        <v>0</v>
      </c>
      <c r="AK78" s="7">
        <f>SUM(AK79:AK161)</f>
        <v>0</v>
      </c>
      <c r="AL78" s="7">
        <f>SUM(AL79:AL161)</f>
        <v>0</v>
      </c>
      <c r="AM78" s="7">
        <f>SUM(AM79:AM161)</f>
        <v>0</v>
      </c>
      <c r="AN78" s="7">
        <f>SUM(AN79:AN161)</f>
        <v>0</v>
      </c>
      <c r="AO78" s="7">
        <f>SUM(AO79:AO161)</f>
        <v>0</v>
      </c>
      <c r="AP78" s="7">
        <f>SUM(AP79:AP161)</f>
        <v>0</v>
      </c>
      <c r="AQ78" s="7">
        <f>SUM(AQ79:AQ161)</f>
        <v>0</v>
      </c>
      <c r="AR78" s="7">
        <f>SUM(AR79:AR161)</f>
        <v>0</v>
      </c>
      <c r="AS78" s="7">
        <f>SUM(AS79:AS161)</f>
        <v>0</v>
      </c>
      <c r="AT78" s="7">
        <f>SUM(AT79:AT161)</f>
        <v>0</v>
      </c>
      <c r="AU78" s="7">
        <f>SUM(AU79:AU161)</f>
        <v>0</v>
      </c>
      <c r="AV78" s="7">
        <f>SUM(AV79:AV161)</f>
        <v>0</v>
      </c>
      <c r="AW78" s="7">
        <f>SUM(AW79:AW161)</f>
        <v>0</v>
      </c>
      <c r="AX78" s="7">
        <f>SUM(AX79:AX161)</f>
        <v>0</v>
      </c>
      <c r="AY78" s="7">
        <f>SUM(AY79:AY161)</f>
        <v>0</v>
      </c>
      <c r="AZ78" s="7">
        <f>SUM(AZ79:AZ161)</f>
        <v>0</v>
      </c>
      <c r="BA78" s="7">
        <f>SUM(BA79:BA161)</f>
        <v>0</v>
      </c>
      <c r="BB78" s="7">
        <f>SUM(BB79:BB161)</f>
        <v>0</v>
      </c>
      <c r="BC78" s="7">
        <f>SUM(BC79:BC161)</f>
        <v>0</v>
      </c>
      <c r="BD78" s="7">
        <f>SUM(BD79:BD161)</f>
        <v>0</v>
      </c>
      <c r="BE78" s="7">
        <f>SUM(BE79:BE161)</f>
        <v>0</v>
      </c>
      <c r="BF78" s="7">
        <f>SUM(BF79:BF161)</f>
        <v>0</v>
      </c>
      <c r="BG78" s="6">
        <f>SUM(BG79:BG161)</f>
        <v>60.99</v>
      </c>
      <c r="BH78" s="7">
        <f>SUM(BH79:BH161)</f>
        <v>0</v>
      </c>
      <c r="BI78" s="7">
        <f>SUM(BI79:BI161)</f>
        <v>51.01</v>
      </c>
      <c r="BJ78" s="7">
        <f>SUM(BJ79:BJ161)</f>
        <v>0</v>
      </c>
      <c r="BK78" s="4"/>
      <c r="BL78" s="4"/>
      <c r="BM78" s="66"/>
      <c r="BN78" s="4"/>
      <c r="BO78" s="4"/>
      <c r="BP78" s="10"/>
      <c r="BQ78" s="10"/>
      <c r="BR78" s="10"/>
      <c r="BS78" s="10"/>
      <c r="BT78" s="10"/>
      <c r="BU78" s="10"/>
      <c r="BV78" s="10"/>
      <c r="BW78" s="10"/>
      <c r="BX78" s="10"/>
      <c r="BY78" s="10"/>
      <c r="CA78" s="54" t="e">
        <f>VLOOKUP(B78,'[1]KH2025 IN'!$B$4:$X$243,23,0)</f>
        <v>#N/A</v>
      </c>
      <c r="CB78" s="54">
        <v>1</v>
      </c>
      <c r="CC78" s="54" t="e">
        <f>VLOOKUP(B78,'[2]10QH'!$B$15:$BZ$665,77,0)</f>
        <v>#REF!</v>
      </c>
    </row>
    <row r="79" spans="1:88" ht="37.5" x14ac:dyDescent="0.3">
      <c r="A79" s="10" t="s">
        <v>84</v>
      </c>
      <c r="B79" s="15" t="s">
        <v>85</v>
      </c>
      <c r="C79" s="16">
        <f t="shared" si="37"/>
        <v>0</v>
      </c>
      <c r="D79" s="10"/>
      <c r="E79" s="7">
        <f t="shared" ref="E79:E144" si="41">F79+U79+BG79</f>
        <v>0</v>
      </c>
      <c r="F79" s="7">
        <f t="shared" ref="F79:F144" si="42">G79+K79+L79+M79+R79+S79+T79</f>
        <v>0</v>
      </c>
      <c r="G79" s="7">
        <f t="shared" ref="G79:V124" si="43">H79+I79+J79</f>
        <v>0</v>
      </c>
      <c r="H79" s="10"/>
      <c r="I79" s="10"/>
      <c r="J79" s="10"/>
      <c r="K79" s="10"/>
      <c r="L79" s="10"/>
      <c r="M79" s="7">
        <f t="shared" ref="M79:M144" si="44">+N79+O79+P79</f>
        <v>0</v>
      </c>
      <c r="N79" s="10"/>
      <c r="O79" s="10"/>
      <c r="P79" s="10"/>
      <c r="Q79" s="10"/>
      <c r="R79" s="24"/>
      <c r="S79" s="10"/>
      <c r="T79" s="10"/>
      <c r="U79" s="7">
        <f t="shared" si="38"/>
        <v>0</v>
      </c>
      <c r="V79" s="10"/>
      <c r="W79" s="10"/>
      <c r="X79" s="10"/>
      <c r="Y79" s="10"/>
      <c r="Z79" s="10"/>
      <c r="AA79" s="10"/>
      <c r="AB79" s="10"/>
      <c r="AC79" s="10"/>
      <c r="AD79" s="7">
        <f t="shared" ref="AD79:AD144" si="45">SUM(AE79:AT79)</f>
        <v>0</v>
      </c>
      <c r="AE79" s="10"/>
      <c r="AF79" s="10"/>
      <c r="AG79" s="10"/>
      <c r="AH79" s="10"/>
      <c r="AI79" s="10"/>
      <c r="AJ79" s="10"/>
      <c r="AK79" s="10"/>
      <c r="AL79" s="10"/>
      <c r="AM79" s="10"/>
      <c r="AN79" s="10"/>
      <c r="AO79" s="25"/>
      <c r="AP79" s="10"/>
      <c r="AQ79" s="10"/>
      <c r="AR79" s="25"/>
      <c r="AS79" s="25"/>
      <c r="AT79" s="25"/>
      <c r="AU79" s="25"/>
      <c r="AV79" s="25"/>
      <c r="AW79" s="25"/>
      <c r="AX79" s="10"/>
      <c r="AY79" s="10"/>
      <c r="AZ79" s="10"/>
      <c r="BA79" s="25"/>
      <c r="BB79" s="25"/>
      <c r="BC79" s="25"/>
      <c r="BD79" s="10"/>
      <c r="BE79" s="25"/>
      <c r="BF79" s="25"/>
      <c r="BG79" s="7">
        <f t="shared" ref="BG79:BG144" si="46">BH79+BI79+BJ79</f>
        <v>0</v>
      </c>
      <c r="BH79" s="25"/>
      <c r="BI79" s="10"/>
      <c r="BJ79" s="10"/>
      <c r="BK79" s="25"/>
      <c r="BL79" s="10"/>
      <c r="BM79" s="25"/>
      <c r="BN79" s="10"/>
      <c r="BO79" s="25"/>
      <c r="BP79" s="10"/>
      <c r="BQ79" s="25"/>
      <c r="BR79" s="25"/>
      <c r="BS79" s="25"/>
      <c r="BT79" s="25"/>
      <c r="BU79" s="10"/>
      <c r="BV79" s="10"/>
      <c r="BW79" s="10"/>
      <c r="BX79" s="10"/>
      <c r="BY79" s="25"/>
      <c r="CA79" s="54">
        <f>VLOOKUP(B79,'[1]KH2025 IN'!$B$4:$X$243,23,0)</f>
        <v>1</v>
      </c>
      <c r="CB79" s="54">
        <v>1</v>
      </c>
      <c r="CC79" s="54" t="e">
        <f>VLOOKUP(B79,'[2]10QH'!$B$15:$BZ$665,77,0)</f>
        <v>#REF!</v>
      </c>
    </row>
    <row r="80" spans="1:88" s="54" customFormat="1" ht="56.25" x14ac:dyDescent="0.3">
      <c r="A80" s="144">
        <f>A77+1</f>
        <v>42</v>
      </c>
      <c r="B80" s="145" t="s">
        <v>240</v>
      </c>
      <c r="C80" s="22">
        <f t="shared" si="37"/>
        <v>2.9699999999999998</v>
      </c>
      <c r="D80" s="23"/>
      <c r="E80" s="7">
        <f t="shared" si="41"/>
        <v>2.9699999999999998</v>
      </c>
      <c r="F80" s="7">
        <f t="shared" si="42"/>
        <v>2.96</v>
      </c>
      <c r="G80" s="7">
        <f t="shared" si="43"/>
        <v>0</v>
      </c>
      <c r="H80" s="24"/>
      <c r="I80" s="24"/>
      <c r="J80" s="24"/>
      <c r="K80" s="24">
        <v>1.97</v>
      </c>
      <c r="L80" s="24">
        <f>0.5+0.49</f>
        <v>0.99</v>
      </c>
      <c r="M80" s="7">
        <f t="shared" si="44"/>
        <v>0</v>
      </c>
      <c r="N80" s="24"/>
      <c r="O80" s="24"/>
      <c r="P80" s="24"/>
      <c r="Q80" s="24"/>
      <c r="R80" s="24"/>
      <c r="S80" s="24"/>
      <c r="T80" s="24"/>
      <c r="U80" s="7">
        <f t="shared" si="38"/>
        <v>0</v>
      </c>
      <c r="V80" s="24"/>
      <c r="W80" s="24"/>
      <c r="X80" s="24"/>
      <c r="Y80" s="24"/>
      <c r="Z80" s="24"/>
      <c r="AA80" s="24"/>
      <c r="AB80" s="24"/>
      <c r="AC80" s="24"/>
      <c r="AD80" s="7">
        <f t="shared" si="45"/>
        <v>0</v>
      </c>
      <c r="AE80" s="24"/>
      <c r="AF80" s="24"/>
      <c r="AG80" s="146"/>
      <c r="AH80" s="146"/>
      <c r="AI80" s="24"/>
      <c r="AJ80" s="20"/>
      <c r="AK80" s="24"/>
      <c r="AL80" s="20"/>
      <c r="AM80" s="20"/>
      <c r="AN80" s="20"/>
      <c r="AO80" s="25"/>
      <c r="AP80" s="20"/>
      <c r="AQ80" s="24"/>
      <c r="AR80" s="25"/>
      <c r="AS80" s="25"/>
      <c r="AT80" s="25"/>
      <c r="AU80" s="25"/>
      <c r="AV80" s="25"/>
      <c r="AW80" s="25"/>
      <c r="AX80" s="24"/>
      <c r="AY80" s="24"/>
      <c r="AZ80" s="24"/>
      <c r="BA80" s="25"/>
      <c r="BB80" s="25"/>
      <c r="BC80" s="25"/>
      <c r="BD80" s="24"/>
      <c r="BE80" s="25"/>
      <c r="BF80" s="25"/>
      <c r="BG80" s="7">
        <f t="shared" si="46"/>
        <v>0.01</v>
      </c>
      <c r="BH80" s="25"/>
      <c r="BI80" s="24">
        <v>0.01</v>
      </c>
      <c r="BJ80" s="24"/>
      <c r="BK80" s="25"/>
      <c r="BL80" s="20" t="s">
        <v>198</v>
      </c>
      <c r="BM80" s="25"/>
      <c r="BN80" s="20" t="s">
        <v>241</v>
      </c>
      <c r="BO80" s="25"/>
      <c r="BP80" s="144" t="s">
        <v>234</v>
      </c>
      <c r="BQ80" s="25"/>
      <c r="BR80" s="25"/>
      <c r="BS80" s="25"/>
      <c r="BT80" s="25"/>
      <c r="BU80" s="23" t="s">
        <v>213</v>
      </c>
      <c r="BV80" s="20"/>
      <c r="BW80" s="146" t="s">
        <v>242</v>
      </c>
      <c r="BX80" s="146" t="s">
        <v>243</v>
      </c>
      <c r="BY80" s="20" t="s">
        <v>244</v>
      </c>
      <c r="CA80" s="54" t="e">
        <f>VLOOKUP(B80,'[1]KH2025 IN'!$B$4:$X$243,23,0)</f>
        <v>#N/A</v>
      </c>
      <c r="CB80" s="54">
        <v>1</v>
      </c>
      <c r="CC80" s="54" t="e">
        <f>VLOOKUP(B80,'[2]10QH'!$B$15:$BZ$665,77,0)</f>
        <v>#N/A</v>
      </c>
      <c r="CJ80" s="54">
        <v>1</v>
      </c>
    </row>
    <row r="81" spans="1:88" s="54" customFormat="1" x14ac:dyDescent="0.3">
      <c r="A81" s="144"/>
      <c r="B81" s="145"/>
      <c r="C81" s="22">
        <f t="shared" si="37"/>
        <v>15.23</v>
      </c>
      <c r="D81" s="23">
        <v>15.23</v>
      </c>
      <c r="E81" s="7">
        <f t="shared" si="41"/>
        <v>0</v>
      </c>
      <c r="F81" s="7">
        <f t="shared" si="42"/>
        <v>0</v>
      </c>
      <c r="G81" s="7">
        <f t="shared" si="43"/>
        <v>0</v>
      </c>
      <c r="H81" s="24"/>
      <c r="I81" s="24"/>
      <c r="J81" s="24"/>
      <c r="K81" s="24"/>
      <c r="L81" s="24"/>
      <c r="M81" s="7">
        <f t="shared" si="44"/>
        <v>0</v>
      </c>
      <c r="N81" s="24"/>
      <c r="O81" s="24"/>
      <c r="P81" s="24"/>
      <c r="Q81" s="24"/>
      <c r="R81" s="59"/>
      <c r="S81" s="24"/>
      <c r="T81" s="24"/>
      <c r="U81" s="7">
        <f t="shared" si="38"/>
        <v>0</v>
      </c>
      <c r="V81" s="24"/>
      <c r="W81" s="24"/>
      <c r="X81" s="24"/>
      <c r="Y81" s="24"/>
      <c r="Z81" s="24"/>
      <c r="AA81" s="24"/>
      <c r="AB81" s="24"/>
      <c r="AC81" s="24"/>
      <c r="AD81" s="7">
        <f t="shared" si="45"/>
        <v>0</v>
      </c>
      <c r="AE81" s="24"/>
      <c r="AF81" s="24"/>
      <c r="AG81" s="146"/>
      <c r="AH81" s="146"/>
      <c r="AI81" s="24"/>
      <c r="AJ81" s="20"/>
      <c r="AK81" s="24"/>
      <c r="AL81" s="20"/>
      <c r="AM81" s="20"/>
      <c r="AN81" s="20"/>
      <c r="AO81" s="25"/>
      <c r="AP81" s="20"/>
      <c r="AQ81" s="24"/>
      <c r="AR81" s="25"/>
      <c r="AS81" s="25"/>
      <c r="AT81" s="25"/>
      <c r="AU81" s="25"/>
      <c r="AV81" s="25"/>
      <c r="AW81" s="25"/>
      <c r="AX81" s="24"/>
      <c r="AY81" s="24"/>
      <c r="AZ81" s="24"/>
      <c r="BA81" s="25"/>
      <c r="BB81" s="25"/>
      <c r="BC81" s="25"/>
      <c r="BD81" s="24"/>
      <c r="BE81" s="25"/>
      <c r="BF81" s="25"/>
      <c r="BG81" s="7">
        <f t="shared" si="46"/>
        <v>0</v>
      </c>
      <c r="BH81" s="25"/>
      <c r="BI81" s="24"/>
      <c r="BJ81" s="24"/>
      <c r="BK81" s="25"/>
      <c r="BL81" s="20" t="s">
        <v>198</v>
      </c>
      <c r="BM81" s="25"/>
      <c r="BN81" s="20" t="s">
        <v>245</v>
      </c>
      <c r="BO81" s="25"/>
      <c r="BP81" s="144"/>
      <c r="BQ81" s="25"/>
      <c r="BR81" s="25"/>
      <c r="BS81" s="25"/>
      <c r="BT81" s="25"/>
      <c r="BU81" s="20" t="s">
        <v>245</v>
      </c>
      <c r="BV81" s="20"/>
      <c r="BW81" s="146"/>
      <c r="BX81" s="146"/>
      <c r="BY81" s="20"/>
      <c r="CA81" s="54">
        <f>VLOOKUP(B81,'[1]KH2025 IN'!$B$4:$X$243,23,0)</f>
        <v>1</v>
      </c>
      <c r="CB81" s="54">
        <v>1</v>
      </c>
      <c r="CC81" s="54" t="e">
        <f>VLOOKUP(B81,'[2]10QH'!$B$15:$BZ$665,77,0)</f>
        <v>#N/A</v>
      </c>
      <c r="CJ81" s="54">
        <v>1</v>
      </c>
    </row>
    <row r="82" spans="1:88" s="54" customFormat="1" ht="56.25" x14ac:dyDescent="0.3">
      <c r="A82" s="144">
        <f>A80+1</f>
        <v>43</v>
      </c>
      <c r="B82" s="145" t="s">
        <v>246</v>
      </c>
      <c r="C82" s="22">
        <f t="shared" si="37"/>
        <v>3.8400000000000003</v>
      </c>
      <c r="D82" s="23"/>
      <c r="E82" s="7">
        <f t="shared" si="41"/>
        <v>3.8400000000000003</v>
      </c>
      <c r="F82" s="7">
        <f t="shared" si="42"/>
        <v>3.8200000000000003</v>
      </c>
      <c r="G82" s="7">
        <f t="shared" si="43"/>
        <v>0</v>
      </c>
      <c r="H82" s="24"/>
      <c r="I82" s="24"/>
      <c r="J82" s="24"/>
      <c r="K82" s="24">
        <v>1.84</v>
      </c>
      <c r="L82" s="24">
        <v>1.98</v>
      </c>
      <c r="M82" s="7">
        <f t="shared" si="44"/>
        <v>0</v>
      </c>
      <c r="N82" s="24"/>
      <c r="O82" s="24"/>
      <c r="P82" s="24"/>
      <c r="Q82" s="24"/>
      <c r="R82" s="10"/>
      <c r="S82" s="24"/>
      <c r="T82" s="24"/>
      <c r="U82" s="7">
        <f t="shared" si="38"/>
        <v>0</v>
      </c>
      <c r="V82" s="24"/>
      <c r="W82" s="24"/>
      <c r="X82" s="24"/>
      <c r="Y82" s="24"/>
      <c r="Z82" s="24"/>
      <c r="AA82" s="24"/>
      <c r="AB82" s="24"/>
      <c r="AC82" s="24"/>
      <c r="AD82" s="7">
        <f t="shared" si="45"/>
        <v>0</v>
      </c>
      <c r="AE82" s="24"/>
      <c r="AF82" s="24"/>
      <c r="AG82" s="146"/>
      <c r="AH82" s="146"/>
      <c r="AI82" s="24"/>
      <c r="AJ82" s="20"/>
      <c r="AK82" s="24"/>
      <c r="AL82" s="20"/>
      <c r="AM82" s="20"/>
      <c r="AN82" s="20"/>
      <c r="AO82" s="25"/>
      <c r="AP82" s="20"/>
      <c r="AQ82" s="24"/>
      <c r="AR82" s="25"/>
      <c r="AS82" s="25"/>
      <c r="AT82" s="25"/>
      <c r="AU82" s="25"/>
      <c r="AV82" s="25"/>
      <c r="AW82" s="25"/>
      <c r="AX82" s="24"/>
      <c r="AY82" s="24"/>
      <c r="AZ82" s="24"/>
      <c r="BA82" s="25"/>
      <c r="BB82" s="25"/>
      <c r="BC82" s="25"/>
      <c r="BD82" s="24"/>
      <c r="BE82" s="25"/>
      <c r="BF82" s="25"/>
      <c r="BG82" s="7">
        <f t="shared" si="46"/>
        <v>0.02</v>
      </c>
      <c r="BH82" s="25"/>
      <c r="BI82" s="24">
        <v>0.02</v>
      </c>
      <c r="BJ82" s="24"/>
      <c r="BK82" s="25"/>
      <c r="BL82" s="20" t="s">
        <v>198</v>
      </c>
      <c r="BM82" s="25"/>
      <c r="BN82" s="20" t="s">
        <v>241</v>
      </c>
      <c r="BO82" s="25"/>
      <c r="BP82" s="144" t="s">
        <v>234</v>
      </c>
      <c r="BQ82" s="25"/>
      <c r="BR82" s="25"/>
      <c r="BS82" s="25"/>
      <c r="BT82" s="25"/>
      <c r="BU82" s="23" t="s">
        <v>213</v>
      </c>
      <c r="BV82" s="20"/>
      <c r="BW82" s="146" t="s">
        <v>242</v>
      </c>
      <c r="BX82" s="146" t="s">
        <v>247</v>
      </c>
      <c r="BY82" s="20" t="s">
        <v>244</v>
      </c>
      <c r="CA82" s="54" t="e">
        <f>VLOOKUP(B82,'[1]KH2025 IN'!$B$4:$X$243,23,0)</f>
        <v>#N/A</v>
      </c>
      <c r="CB82" s="54">
        <v>1</v>
      </c>
      <c r="CC82" s="54" t="e">
        <f>VLOOKUP(B82,'[2]10QH'!$B$15:$BZ$665,77,0)</f>
        <v>#N/A</v>
      </c>
      <c r="CJ82" s="54">
        <v>1</v>
      </c>
    </row>
    <row r="83" spans="1:88" s="54" customFormat="1" x14ac:dyDescent="0.3">
      <c r="A83" s="144"/>
      <c r="B83" s="145"/>
      <c r="C83" s="22">
        <f t="shared" si="37"/>
        <v>13.059999999999999</v>
      </c>
      <c r="D83" s="23">
        <f>16.9-3.84</f>
        <v>13.059999999999999</v>
      </c>
      <c r="E83" s="7">
        <f t="shared" si="41"/>
        <v>0</v>
      </c>
      <c r="F83" s="7">
        <f t="shared" si="42"/>
        <v>0</v>
      </c>
      <c r="G83" s="7">
        <f t="shared" si="43"/>
        <v>0</v>
      </c>
      <c r="H83" s="24"/>
      <c r="I83" s="24"/>
      <c r="J83" s="24"/>
      <c r="K83" s="24"/>
      <c r="L83" s="24"/>
      <c r="M83" s="7">
        <f t="shared" si="44"/>
        <v>0</v>
      </c>
      <c r="N83" s="24"/>
      <c r="O83" s="24"/>
      <c r="P83" s="24"/>
      <c r="Q83" s="24"/>
      <c r="R83" s="24"/>
      <c r="S83" s="24"/>
      <c r="T83" s="24"/>
      <c r="U83" s="7">
        <f t="shared" si="38"/>
        <v>0</v>
      </c>
      <c r="V83" s="24"/>
      <c r="W83" s="24"/>
      <c r="X83" s="24"/>
      <c r="Y83" s="24"/>
      <c r="Z83" s="24"/>
      <c r="AA83" s="24"/>
      <c r="AB83" s="24"/>
      <c r="AC83" s="24"/>
      <c r="AD83" s="7">
        <f t="shared" si="45"/>
        <v>0</v>
      </c>
      <c r="AE83" s="24"/>
      <c r="AF83" s="24"/>
      <c r="AG83" s="146"/>
      <c r="AH83" s="146"/>
      <c r="AI83" s="24"/>
      <c r="AJ83" s="20"/>
      <c r="AK83" s="24"/>
      <c r="AL83" s="20"/>
      <c r="AM83" s="20"/>
      <c r="AN83" s="20"/>
      <c r="AO83" s="25"/>
      <c r="AP83" s="20"/>
      <c r="AQ83" s="24"/>
      <c r="AR83" s="25"/>
      <c r="AS83" s="25"/>
      <c r="AT83" s="25"/>
      <c r="AU83" s="25"/>
      <c r="AV83" s="25"/>
      <c r="AW83" s="25"/>
      <c r="AX83" s="24"/>
      <c r="AY83" s="24"/>
      <c r="AZ83" s="24"/>
      <c r="BA83" s="25"/>
      <c r="BB83" s="25"/>
      <c r="BC83" s="25"/>
      <c r="BD83" s="24"/>
      <c r="BE83" s="25"/>
      <c r="BF83" s="25"/>
      <c r="BG83" s="7">
        <f t="shared" si="46"/>
        <v>0</v>
      </c>
      <c r="BH83" s="25"/>
      <c r="BI83" s="24"/>
      <c r="BJ83" s="24"/>
      <c r="BK83" s="25"/>
      <c r="BL83" s="20" t="s">
        <v>198</v>
      </c>
      <c r="BM83" s="25"/>
      <c r="BN83" s="20" t="s">
        <v>245</v>
      </c>
      <c r="BO83" s="25"/>
      <c r="BP83" s="144"/>
      <c r="BQ83" s="25"/>
      <c r="BR83" s="25"/>
      <c r="BS83" s="25"/>
      <c r="BT83" s="25"/>
      <c r="BU83" s="20" t="s">
        <v>245</v>
      </c>
      <c r="BV83" s="20"/>
      <c r="BW83" s="146"/>
      <c r="BX83" s="146"/>
      <c r="BY83" s="20"/>
      <c r="CA83" s="54">
        <f>VLOOKUP(B83,'[1]KH2025 IN'!$B$4:$X$243,23,0)</f>
        <v>1</v>
      </c>
      <c r="CB83" s="54">
        <v>1</v>
      </c>
      <c r="CC83" s="54" t="e">
        <f>VLOOKUP(B83,'[2]10QH'!$B$15:$BZ$665,77,0)</f>
        <v>#N/A</v>
      </c>
      <c r="CJ83" s="54">
        <v>1</v>
      </c>
    </row>
    <row r="84" spans="1:88" s="54" customFormat="1" ht="93.75" x14ac:dyDescent="0.3">
      <c r="A84" s="20">
        <f>A82+1</f>
        <v>44</v>
      </c>
      <c r="B84" s="21" t="s">
        <v>248</v>
      </c>
      <c r="C84" s="22">
        <f t="shared" si="37"/>
        <v>1</v>
      </c>
      <c r="D84" s="23"/>
      <c r="E84" s="7">
        <f t="shared" si="41"/>
        <v>1</v>
      </c>
      <c r="F84" s="7">
        <f t="shared" si="42"/>
        <v>1</v>
      </c>
      <c r="G84" s="7">
        <f t="shared" si="43"/>
        <v>0</v>
      </c>
      <c r="H84" s="24"/>
      <c r="I84" s="24"/>
      <c r="J84" s="24"/>
      <c r="K84" s="24"/>
      <c r="L84" s="24">
        <v>1</v>
      </c>
      <c r="M84" s="7">
        <f t="shared" si="44"/>
        <v>0</v>
      </c>
      <c r="N84" s="24"/>
      <c r="O84" s="24"/>
      <c r="P84" s="24"/>
      <c r="Q84" s="24"/>
      <c r="R84" s="24"/>
      <c r="S84" s="24"/>
      <c r="T84" s="24"/>
      <c r="U84" s="7">
        <f t="shared" si="38"/>
        <v>0</v>
      </c>
      <c r="V84" s="24"/>
      <c r="W84" s="24"/>
      <c r="X84" s="24"/>
      <c r="Y84" s="24"/>
      <c r="Z84" s="24"/>
      <c r="AA84" s="24"/>
      <c r="AB84" s="24"/>
      <c r="AC84" s="24"/>
      <c r="AD84" s="7">
        <f t="shared" si="45"/>
        <v>0</v>
      </c>
      <c r="AE84" s="24"/>
      <c r="AF84" s="24"/>
      <c r="AG84" s="25"/>
      <c r="AH84" s="25"/>
      <c r="AI84" s="24"/>
      <c r="AJ84" s="20"/>
      <c r="AK84" s="24"/>
      <c r="AL84" s="20"/>
      <c r="AM84" s="20"/>
      <c r="AN84" s="20"/>
      <c r="AO84" s="25"/>
      <c r="AP84" s="20"/>
      <c r="AQ84" s="24"/>
      <c r="AR84" s="25"/>
      <c r="AS84" s="25"/>
      <c r="AT84" s="25"/>
      <c r="AU84" s="25"/>
      <c r="AV84" s="25"/>
      <c r="AW84" s="25"/>
      <c r="AX84" s="24"/>
      <c r="AY84" s="24"/>
      <c r="AZ84" s="24"/>
      <c r="BA84" s="25"/>
      <c r="BB84" s="25"/>
      <c r="BC84" s="25"/>
      <c r="BD84" s="24"/>
      <c r="BE84" s="25"/>
      <c r="BF84" s="25"/>
      <c r="BG84" s="7">
        <f t="shared" si="46"/>
        <v>0</v>
      </c>
      <c r="BH84" s="25"/>
      <c r="BI84" s="24"/>
      <c r="BJ84" s="24"/>
      <c r="BK84" s="25"/>
      <c r="BL84" s="20" t="s">
        <v>198</v>
      </c>
      <c r="BM84" s="25"/>
      <c r="BN84" s="20" t="s">
        <v>241</v>
      </c>
      <c r="BO84" s="25"/>
      <c r="BP84" s="20" t="s">
        <v>106</v>
      </c>
      <c r="BQ84" s="25"/>
      <c r="BR84" s="25"/>
      <c r="BS84" s="25"/>
      <c r="BT84" s="25"/>
      <c r="BU84" s="23" t="s">
        <v>90</v>
      </c>
      <c r="BV84" s="20"/>
      <c r="BW84" s="25" t="s">
        <v>249</v>
      </c>
      <c r="BX84" s="25"/>
      <c r="BY84" s="20" t="s">
        <v>250</v>
      </c>
      <c r="CA84" s="54" t="e">
        <f>VLOOKUP(B84,'[1]KH2025 IN'!$B$4:$X$243,23,0)</f>
        <v>#N/A</v>
      </c>
      <c r="CB84" s="54">
        <v>1</v>
      </c>
      <c r="CC84" s="54" t="e">
        <f>VLOOKUP(B84,'[2]10QH'!$B$15:$BZ$665,77,0)</f>
        <v>#N/A</v>
      </c>
      <c r="CJ84" s="54">
        <v>1</v>
      </c>
    </row>
    <row r="85" spans="1:88" s="54" customFormat="1" ht="93.75" x14ac:dyDescent="0.3">
      <c r="A85" s="144">
        <f>A84+1</f>
        <v>45</v>
      </c>
      <c r="B85" s="145" t="s">
        <v>251</v>
      </c>
      <c r="C85" s="22">
        <f t="shared" si="37"/>
        <v>0.5</v>
      </c>
      <c r="D85" s="23"/>
      <c r="E85" s="7">
        <f t="shared" si="41"/>
        <v>0.5</v>
      </c>
      <c r="F85" s="7">
        <f t="shared" si="42"/>
        <v>0.5</v>
      </c>
      <c r="G85" s="7">
        <f t="shared" si="43"/>
        <v>0</v>
      </c>
      <c r="H85" s="24"/>
      <c r="I85" s="24"/>
      <c r="J85" s="24"/>
      <c r="K85" s="24">
        <v>0.5</v>
      </c>
      <c r="L85" s="24"/>
      <c r="M85" s="7">
        <f t="shared" si="44"/>
        <v>0</v>
      </c>
      <c r="N85" s="24"/>
      <c r="O85" s="24"/>
      <c r="P85" s="24"/>
      <c r="Q85" s="24"/>
      <c r="R85" s="24"/>
      <c r="S85" s="24"/>
      <c r="T85" s="24"/>
      <c r="U85" s="7">
        <f t="shared" si="38"/>
        <v>0</v>
      </c>
      <c r="V85" s="24"/>
      <c r="W85" s="24"/>
      <c r="X85" s="24"/>
      <c r="Y85" s="24"/>
      <c r="Z85" s="24"/>
      <c r="AA85" s="24"/>
      <c r="AB85" s="24"/>
      <c r="AC85" s="24"/>
      <c r="AD85" s="7">
        <f t="shared" si="45"/>
        <v>0</v>
      </c>
      <c r="AE85" s="24"/>
      <c r="AF85" s="24"/>
      <c r="AG85" s="25"/>
      <c r="AH85" s="25"/>
      <c r="AI85" s="24"/>
      <c r="AJ85" s="20"/>
      <c r="AK85" s="24"/>
      <c r="AL85" s="20"/>
      <c r="AM85" s="20"/>
      <c r="AN85" s="20"/>
      <c r="AO85" s="25"/>
      <c r="AP85" s="20"/>
      <c r="AQ85" s="24"/>
      <c r="AR85" s="25"/>
      <c r="AS85" s="25"/>
      <c r="AT85" s="25"/>
      <c r="AU85" s="25"/>
      <c r="AV85" s="25"/>
      <c r="AW85" s="25"/>
      <c r="AX85" s="24"/>
      <c r="AY85" s="24"/>
      <c r="AZ85" s="24"/>
      <c r="BA85" s="25"/>
      <c r="BB85" s="25"/>
      <c r="BC85" s="25"/>
      <c r="BD85" s="24"/>
      <c r="BE85" s="25"/>
      <c r="BF85" s="25"/>
      <c r="BG85" s="7">
        <f t="shared" si="46"/>
        <v>0</v>
      </c>
      <c r="BH85" s="25"/>
      <c r="BI85" s="24"/>
      <c r="BJ85" s="24"/>
      <c r="BK85" s="25"/>
      <c r="BL85" s="20" t="s">
        <v>87</v>
      </c>
      <c r="BM85" s="25"/>
      <c r="BN85" s="20" t="s">
        <v>241</v>
      </c>
      <c r="BO85" s="25"/>
      <c r="BP85" s="144" t="s">
        <v>106</v>
      </c>
      <c r="BQ85" s="25"/>
      <c r="BR85" s="25"/>
      <c r="BS85" s="25"/>
      <c r="BT85" s="25"/>
      <c r="BU85" s="23" t="s">
        <v>95</v>
      </c>
      <c r="BV85" s="20"/>
      <c r="BW85" s="25" t="s">
        <v>249</v>
      </c>
      <c r="BX85" s="25"/>
      <c r="BY85" s="20" t="s">
        <v>252</v>
      </c>
      <c r="CA85" s="54" t="e">
        <f>VLOOKUP(B85,'[1]KH2025 IN'!$B$4:$X$243,23,0)</f>
        <v>#N/A</v>
      </c>
      <c r="CB85" s="54">
        <v>1</v>
      </c>
      <c r="CC85" s="54" t="e">
        <f>VLOOKUP(B85,'[2]10QH'!$B$15:$BZ$665,77,0)</f>
        <v>#N/A</v>
      </c>
      <c r="CJ85" s="54">
        <v>1</v>
      </c>
    </row>
    <row r="86" spans="1:88" s="54" customFormat="1" x14ac:dyDescent="0.3">
      <c r="A86" s="144"/>
      <c r="B86" s="145"/>
      <c r="C86" s="22">
        <f t="shared" si="37"/>
        <v>4</v>
      </c>
      <c r="D86" s="23">
        <v>4</v>
      </c>
      <c r="E86" s="7">
        <f t="shared" si="41"/>
        <v>0</v>
      </c>
      <c r="F86" s="7">
        <f t="shared" si="42"/>
        <v>0</v>
      </c>
      <c r="G86" s="7">
        <f t="shared" si="43"/>
        <v>0</v>
      </c>
      <c r="H86" s="24"/>
      <c r="I86" s="24"/>
      <c r="J86" s="24"/>
      <c r="K86" s="24"/>
      <c r="L86" s="24"/>
      <c r="M86" s="7">
        <f t="shared" si="44"/>
        <v>0</v>
      </c>
      <c r="N86" s="24"/>
      <c r="O86" s="24"/>
      <c r="P86" s="24"/>
      <c r="Q86" s="24"/>
      <c r="R86" s="24"/>
      <c r="S86" s="24"/>
      <c r="T86" s="24"/>
      <c r="U86" s="7">
        <f t="shared" si="38"/>
        <v>0</v>
      </c>
      <c r="V86" s="24"/>
      <c r="W86" s="24"/>
      <c r="X86" s="24"/>
      <c r="Y86" s="24"/>
      <c r="Z86" s="24"/>
      <c r="AA86" s="24"/>
      <c r="AB86" s="24"/>
      <c r="AC86" s="24"/>
      <c r="AD86" s="7">
        <f t="shared" si="45"/>
        <v>0</v>
      </c>
      <c r="AE86" s="24"/>
      <c r="AF86" s="24"/>
      <c r="AG86" s="25"/>
      <c r="AH86" s="25"/>
      <c r="AI86" s="24"/>
      <c r="AJ86" s="20"/>
      <c r="AK86" s="24"/>
      <c r="AL86" s="20"/>
      <c r="AM86" s="20"/>
      <c r="AN86" s="20"/>
      <c r="AO86" s="25"/>
      <c r="AP86" s="20"/>
      <c r="AQ86" s="24"/>
      <c r="AR86" s="25"/>
      <c r="AS86" s="25"/>
      <c r="AT86" s="25"/>
      <c r="AU86" s="25"/>
      <c r="AV86" s="25"/>
      <c r="AW86" s="25"/>
      <c r="AX86" s="24"/>
      <c r="AY86" s="24"/>
      <c r="AZ86" s="24"/>
      <c r="BA86" s="25"/>
      <c r="BB86" s="25"/>
      <c r="BC86" s="25"/>
      <c r="BD86" s="24"/>
      <c r="BE86" s="25"/>
      <c r="BF86" s="25"/>
      <c r="BG86" s="7">
        <f t="shared" si="46"/>
        <v>0</v>
      </c>
      <c r="BH86" s="25"/>
      <c r="BI86" s="24"/>
      <c r="BJ86" s="24"/>
      <c r="BK86" s="25"/>
      <c r="BL86" s="20" t="s">
        <v>87</v>
      </c>
      <c r="BM86" s="25"/>
      <c r="BN86" s="20" t="s">
        <v>245</v>
      </c>
      <c r="BO86" s="25"/>
      <c r="BP86" s="144"/>
      <c r="BQ86" s="25"/>
      <c r="BR86" s="25"/>
      <c r="BS86" s="25"/>
      <c r="BT86" s="25"/>
      <c r="BU86" s="20" t="s">
        <v>245</v>
      </c>
      <c r="BV86" s="20"/>
      <c r="BW86" s="25"/>
      <c r="BX86" s="25"/>
      <c r="BY86" s="20"/>
      <c r="CA86" s="54">
        <f>VLOOKUP(B86,'[1]KH2025 IN'!$B$4:$X$243,23,0)</f>
        <v>1</v>
      </c>
      <c r="CB86" s="54">
        <v>1</v>
      </c>
      <c r="CC86" s="54" t="e">
        <f>VLOOKUP(B86,'[2]10QH'!$B$15:$BZ$665,77,0)</f>
        <v>#N/A</v>
      </c>
      <c r="CJ86" s="54">
        <v>1</v>
      </c>
    </row>
    <row r="87" spans="1:88" s="54" customFormat="1" ht="93.75" x14ac:dyDescent="0.3">
      <c r="A87" s="144">
        <f>A85+1</f>
        <v>46</v>
      </c>
      <c r="B87" s="145" t="s">
        <v>253</v>
      </c>
      <c r="C87" s="22">
        <f t="shared" si="37"/>
        <v>0.5</v>
      </c>
      <c r="D87" s="23"/>
      <c r="E87" s="7">
        <f t="shared" si="41"/>
        <v>0.5</v>
      </c>
      <c r="F87" s="7">
        <f t="shared" si="42"/>
        <v>0.5</v>
      </c>
      <c r="G87" s="7">
        <f t="shared" si="43"/>
        <v>0</v>
      </c>
      <c r="H87" s="24"/>
      <c r="I87" s="24"/>
      <c r="J87" s="24"/>
      <c r="K87" s="24">
        <v>0.5</v>
      </c>
      <c r="L87" s="24"/>
      <c r="M87" s="7">
        <f t="shared" si="44"/>
        <v>0</v>
      </c>
      <c r="N87" s="24"/>
      <c r="O87" s="24"/>
      <c r="P87" s="24"/>
      <c r="Q87" s="24"/>
      <c r="R87" s="24"/>
      <c r="S87" s="24"/>
      <c r="T87" s="24"/>
      <c r="U87" s="7">
        <f t="shared" si="38"/>
        <v>0</v>
      </c>
      <c r="V87" s="24"/>
      <c r="W87" s="24"/>
      <c r="X87" s="24"/>
      <c r="Y87" s="24"/>
      <c r="Z87" s="24"/>
      <c r="AA87" s="24"/>
      <c r="AB87" s="24"/>
      <c r="AC87" s="24"/>
      <c r="AD87" s="7">
        <f t="shared" si="45"/>
        <v>0</v>
      </c>
      <c r="AE87" s="24"/>
      <c r="AF87" s="24"/>
      <c r="AG87" s="25"/>
      <c r="AH87" s="25"/>
      <c r="AI87" s="24"/>
      <c r="AJ87" s="20"/>
      <c r="AK87" s="24"/>
      <c r="AL87" s="20"/>
      <c r="AM87" s="20"/>
      <c r="AN87" s="20"/>
      <c r="AO87" s="25"/>
      <c r="AP87" s="20"/>
      <c r="AQ87" s="24"/>
      <c r="AR87" s="25"/>
      <c r="AS87" s="25"/>
      <c r="AT87" s="25"/>
      <c r="AU87" s="25"/>
      <c r="AV87" s="25"/>
      <c r="AW87" s="25"/>
      <c r="AX87" s="24"/>
      <c r="AY87" s="24"/>
      <c r="AZ87" s="24"/>
      <c r="BA87" s="25"/>
      <c r="BB87" s="25"/>
      <c r="BC87" s="25"/>
      <c r="BD87" s="24"/>
      <c r="BE87" s="25"/>
      <c r="BF87" s="25"/>
      <c r="BG87" s="7">
        <f t="shared" si="46"/>
        <v>0</v>
      </c>
      <c r="BH87" s="25"/>
      <c r="BI87" s="24"/>
      <c r="BJ87" s="24"/>
      <c r="BK87" s="25"/>
      <c r="BL87" s="20" t="s">
        <v>87</v>
      </c>
      <c r="BM87" s="25"/>
      <c r="BN87" s="20" t="s">
        <v>241</v>
      </c>
      <c r="BO87" s="25"/>
      <c r="BP87" s="144"/>
      <c r="BQ87" s="25"/>
      <c r="BR87" s="25"/>
      <c r="BS87" s="25"/>
      <c r="BT87" s="25"/>
      <c r="BU87" s="23" t="s">
        <v>95</v>
      </c>
      <c r="BV87" s="20"/>
      <c r="BW87" s="25" t="s">
        <v>249</v>
      </c>
      <c r="BX87" s="25"/>
      <c r="BY87" s="20" t="s">
        <v>254</v>
      </c>
      <c r="CA87" s="54" t="e">
        <f>VLOOKUP(B87,'[1]KH2025 IN'!$B$4:$X$243,23,0)</f>
        <v>#N/A</v>
      </c>
      <c r="CB87" s="54">
        <v>1</v>
      </c>
      <c r="CC87" s="54" t="e">
        <f>VLOOKUP(B87,'[2]10QH'!$B$15:$BZ$665,77,0)</f>
        <v>#N/A</v>
      </c>
      <c r="CJ87" s="54">
        <v>1</v>
      </c>
    </row>
    <row r="88" spans="1:88" s="54" customFormat="1" x14ac:dyDescent="0.3">
      <c r="A88" s="144"/>
      <c r="B88" s="145"/>
      <c r="C88" s="22">
        <f t="shared" si="37"/>
        <v>8</v>
      </c>
      <c r="D88" s="23">
        <v>8</v>
      </c>
      <c r="E88" s="7">
        <f t="shared" si="41"/>
        <v>0</v>
      </c>
      <c r="F88" s="7">
        <f t="shared" si="42"/>
        <v>0</v>
      </c>
      <c r="G88" s="7">
        <f t="shared" si="43"/>
        <v>0</v>
      </c>
      <c r="H88" s="24"/>
      <c r="I88" s="24"/>
      <c r="J88" s="24"/>
      <c r="K88" s="24"/>
      <c r="L88" s="24"/>
      <c r="M88" s="7">
        <f t="shared" si="44"/>
        <v>0</v>
      </c>
      <c r="N88" s="24"/>
      <c r="O88" s="24"/>
      <c r="P88" s="24"/>
      <c r="Q88" s="24"/>
      <c r="R88" s="24"/>
      <c r="S88" s="24"/>
      <c r="T88" s="24"/>
      <c r="U88" s="7">
        <f t="shared" si="38"/>
        <v>0</v>
      </c>
      <c r="V88" s="24"/>
      <c r="W88" s="24"/>
      <c r="X88" s="24"/>
      <c r="Y88" s="24"/>
      <c r="Z88" s="24"/>
      <c r="AA88" s="24"/>
      <c r="AB88" s="24"/>
      <c r="AC88" s="24"/>
      <c r="AD88" s="7">
        <f t="shared" si="45"/>
        <v>0</v>
      </c>
      <c r="AE88" s="24"/>
      <c r="AF88" s="24"/>
      <c r="AG88" s="25"/>
      <c r="AH88" s="25"/>
      <c r="AI88" s="24"/>
      <c r="AJ88" s="20"/>
      <c r="AK88" s="24"/>
      <c r="AL88" s="20"/>
      <c r="AM88" s="20"/>
      <c r="AN88" s="20"/>
      <c r="AO88" s="25"/>
      <c r="AP88" s="20"/>
      <c r="AQ88" s="24"/>
      <c r="AR88" s="25"/>
      <c r="AS88" s="25"/>
      <c r="AT88" s="25"/>
      <c r="AU88" s="25"/>
      <c r="AV88" s="25"/>
      <c r="AW88" s="25"/>
      <c r="AX88" s="24"/>
      <c r="AY88" s="24"/>
      <c r="AZ88" s="24"/>
      <c r="BA88" s="25"/>
      <c r="BB88" s="25"/>
      <c r="BC88" s="25"/>
      <c r="BD88" s="24"/>
      <c r="BE88" s="25"/>
      <c r="BF88" s="25"/>
      <c r="BG88" s="7">
        <f t="shared" si="46"/>
        <v>0</v>
      </c>
      <c r="BH88" s="25"/>
      <c r="BI88" s="24"/>
      <c r="BJ88" s="24"/>
      <c r="BK88" s="25"/>
      <c r="BL88" s="20" t="s">
        <v>87</v>
      </c>
      <c r="BM88" s="25"/>
      <c r="BN88" s="20" t="s">
        <v>245</v>
      </c>
      <c r="BO88" s="25"/>
      <c r="BP88" s="144"/>
      <c r="BQ88" s="25"/>
      <c r="BR88" s="25"/>
      <c r="BS88" s="25"/>
      <c r="BT88" s="25"/>
      <c r="BU88" s="20" t="s">
        <v>245</v>
      </c>
      <c r="BV88" s="20"/>
      <c r="BW88" s="25"/>
      <c r="BX88" s="25"/>
      <c r="BY88" s="20"/>
      <c r="CA88" s="54">
        <f>VLOOKUP(B88,'[1]KH2025 IN'!$B$4:$X$243,23,0)</f>
        <v>1</v>
      </c>
      <c r="CB88" s="54">
        <v>1</v>
      </c>
      <c r="CC88" s="54" t="e">
        <f>VLOOKUP(B88,'[2]10QH'!$B$15:$BZ$665,77,0)</f>
        <v>#N/A</v>
      </c>
      <c r="CJ88" s="54">
        <v>1</v>
      </c>
    </row>
    <row r="89" spans="1:88" s="54" customFormat="1" ht="93.75" x14ac:dyDescent="0.3">
      <c r="A89" s="20">
        <f>A87+1</f>
        <v>47</v>
      </c>
      <c r="B89" s="21" t="s">
        <v>255</v>
      </c>
      <c r="C89" s="22">
        <f t="shared" si="37"/>
        <v>1.7</v>
      </c>
      <c r="D89" s="23"/>
      <c r="E89" s="7">
        <f t="shared" si="41"/>
        <v>1.7</v>
      </c>
      <c r="F89" s="7">
        <f t="shared" si="42"/>
        <v>1.7</v>
      </c>
      <c r="G89" s="7">
        <f t="shared" si="43"/>
        <v>0</v>
      </c>
      <c r="H89" s="24"/>
      <c r="I89" s="24"/>
      <c r="J89" s="24"/>
      <c r="K89" s="24">
        <v>1.7</v>
      </c>
      <c r="L89" s="24"/>
      <c r="M89" s="7">
        <f t="shared" si="44"/>
        <v>0</v>
      </c>
      <c r="N89" s="24"/>
      <c r="O89" s="24"/>
      <c r="P89" s="24"/>
      <c r="Q89" s="24"/>
      <c r="R89" s="24"/>
      <c r="S89" s="24"/>
      <c r="T89" s="24"/>
      <c r="U89" s="7">
        <f t="shared" si="38"/>
        <v>0</v>
      </c>
      <c r="V89" s="24"/>
      <c r="W89" s="24"/>
      <c r="X89" s="24"/>
      <c r="Y89" s="24"/>
      <c r="Z89" s="24"/>
      <c r="AA89" s="24"/>
      <c r="AB89" s="24"/>
      <c r="AC89" s="24"/>
      <c r="AD89" s="7">
        <f t="shared" si="45"/>
        <v>0</v>
      </c>
      <c r="AE89" s="24"/>
      <c r="AF89" s="24"/>
      <c r="AG89" s="25"/>
      <c r="AH89" s="25"/>
      <c r="AI89" s="24"/>
      <c r="AJ89" s="20"/>
      <c r="AK89" s="24"/>
      <c r="AL89" s="20"/>
      <c r="AM89" s="20"/>
      <c r="AN89" s="20"/>
      <c r="AO89" s="25"/>
      <c r="AP89" s="20"/>
      <c r="AQ89" s="24"/>
      <c r="AR89" s="25"/>
      <c r="AS89" s="25"/>
      <c r="AT89" s="25"/>
      <c r="AU89" s="25"/>
      <c r="AV89" s="25"/>
      <c r="AW89" s="25"/>
      <c r="AX89" s="24"/>
      <c r="AY89" s="24"/>
      <c r="AZ89" s="24"/>
      <c r="BA89" s="25"/>
      <c r="BB89" s="25"/>
      <c r="BC89" s="25"/>
      <c r="BD89" s="24"/>
      <c r="BE89" s="25"/>
      <c r="BF89" s="25"/>
      <c r="BG89" s="7">
        <f t="shared" si="46"/>
        <v>0</v>
      </c>
      <c r="BH89" s="25"/>
      <c r="BI89" s="24"/>
      <c r="BJ89" s="24"/>
      <c r="BK89" s="25"/>
      <c r="BL89" s="20" t="s">
        <v>87</v>
      </c>
      <c r="BM89" s="25"/>
      <c r="BN89" s="20" t="s">
        <v>241</v>
      </c>
      <c r="BO89" s="25"/>
      <c r="BP89" s="144"/>
      <c r="BQ89" s="25"/>
      <c r="BR89" s="25"/>
      <c r="BS89" s="25"/>
      <c r="BT89" s="25"/>
      <c r="BU89" s="23" t="s">
        <v>95</v>
      </c>
      <c r="BV89" s="20"/>
      <c r="BW89" s="25" t="s">
        <v>249</v>
      </c>
      <c r="BX89" s="25"/>
      <c r="BY89" s="20" t="s">
        <v>256</v>
      </c>
      <c r="CA89" s="54" t="e">
        <f>VLOOKUP(B89,'[1]KH2025 IN'!$B$4:$X$243,23,0)</f>
        <v>#N/A</v>
      </c>
      <c r="CB89" s="54">
        <v>1</v>
      </c>
      <c r="CC89" s="54" t="e">
        <f>VLOOKUP(B89,'[2]10QH'!$B$15:$BZ$665,77,0)</f>
        <v>#N/A</v>
      </c>
      <c r="CJ89" s="54">
        <v>1</v>
      </c>
    </row>
    <row r="90" spans="1:88" s="54" customFormat="1" ht="93.75" x14ac:dyDescent="0.3">
      <c r="A90" s="20">
        <f>A89+1</f>
        <v>48</v>
      </c>
      <c r="B90" s="21" t="s">
        <v>257</v>
      </c>
      <c r="C90" s="22">
        <f t="shared" si="37"/>
        <v>109</v>
      </c>
      <c r="D90" s="23"/>
      <c r="E90" s="7">
        <f t="shared" si="41"/>
        <v>109</v>
      </c>
      <c r="F90" s="7">
        <f t="shared" si="42"/>
        <v>106.47</v>
      </c>
      <c r="G90" s="7">
        <f t="shared" si="43"/>
        <v>0</v>
      </c>
      <c r="H90" s="24"/>
      <c r="I90" s="24"/>
      <c r="J90" s="24"/>
      <c r="K90" s="24">
        <v>3.9</v>
      </c>
      <c r="L90" s="24">
        <v>7.2</v>
      </c>
      <c r="M90" s="7">
        <f t="shared" si="44"/>
        <v>95.37</v>
      </c>
      <c r="N90" s="24"/>
      <c r="O90" s="24"/>
      <c r="P90" s="24">
        <v>95.37</v>
      </c>
      <c r="Q90" s="24"/>
      <c r="R90" s="24"/>
      <c r="S90" s="24"/>
      <c r="T90" s="24"/>
      <c r="U90" s="7">
        <f t="shared" si="38"/>
        <v>1.6</v>
      </c>
      <c r="V90" s="24"/>
      <c r="W90" s="24"/>
      <c r="X90" s="24"/>
      <c r="Y90" s="24"/>
      <c r="Z90" s="24"/>
      <c r="AA90" s="24"/>
      <c r="AB90" s="24"/>
      <c r="AC90" s="24"/>
      <c r="AD90" s="7">
        <f t="shared" si="45"/>
        <v>1.6</v>
      </c>
      <c r="AE90" s="24">
        <v>1.6</v>
      </c>
      <c r="AF90" s="24"/>
      <c r="AG90" s="25"/>
      <c r="AH90" s="25"/>
      <c r="AI90" s="24"/>
      <c r="AJ90" s="20"/>
      <c r="AK90" s="24"/>
      <c r="AL90" s="20"/>
      <c r="AM90" s="20"/>
      <c r="AN90" s="20"/>
      <c r="AO90" s="25"/>
      <c r="AP90" s="20"/>
      <c r="AQ90" s="24"/>
      <c r="AR90" s="25"/>
      <c r="AS90" s="25"/>
      <c r="AT90" s="25"/>
      <c r="AU90" s="25"/>
      <c r="AV90" s="25"/>
      <c r="AW90" s="25"/>
      <c r="AX90" s="24"/>
      <c r="AY90" s="24"/>
      <c r="AZ90" s="24"/>
      <c r="BA90" s="25"/>
      <c r="BB90" s="25"/>
      <c r="BC90" s="25"/>
      <c r="BD90" s="24"/>
      <c r="BE90" s="25"/>
      <c r="BF90" s="25"/>
      <c r="BG90" s="7">
        <f t="shared" si="46"/>
        <v>0.93</v>
      </c>
      <c r="BH90" s="25"/>
      <c r="BI90" s="24">
        <v>0.93</v>
      </c>
      <c r="BJ90" s="24"/>
      <c r="BK90" s="25"/>
      <c r="BL90" s="20" t="s">
        <v>99</v>
      </c>
      <c r="BM90" s="25"/>
      <c r="BN90" s="20" t="s">
        <v>241</v>
      </c>
      <c r="BO90" s="25"/>
      <c r="BP90" s="144" t="s">
        <v>106</v>
      </c>
      <c r="BQ90" s="25"/>
      <c r="BR90" s="25"/>
      <c r="BS90" s="25"/>
      <c r="BT90" s="25"/>
      <c r="BU90" s="23" t="s">
        <v>258</v>
      </c>
      <c r="BV90" s="20"/>
      <c r="BW90" s="25"/>
      <c r="BX90" s="25"/>
      <c r="BY90" s="20" t="s">
        <v>259</v>
      </c>
      <c r="CA90" s="54" t="e">
        <f>VLOOKUP(B90,'[1]KH2025 IN'!$B$4:$X$243,23,0)</f>
        <v>#N/A</v>
      </c>
      <c r="CB90" s="54">
        <v>1</v>
      </c>
      <c r="CC90" s="54" t="e">
        <f>VLOOKUP(B90,'[2]10QH'!$B$15:$BZ$665,77,0)</f>
        <v>#N/A</v>
      </c>
      <c r="CJ90" s="54">
        <v>1</v>
      </c>
    </row>
    <row r="91" spans="1:88" s="54" customFormat="1" ht="93.75" x14ac:dyDescent="0.3">
      <c r="A91" s="20">
        <f>A90+1</f>
        <v>49</v>
      </c>
      <c r="B91" s="21" t="s">
        <v>260</v>
      </c>
      <c r="C91" s="22">
        <f t="shared" si="37"/>
        <v>2.88</v>
      </c>
      <c r="D91" s="23"/>
      <c r="E91" s="7">
        <f t="shared" si="41"/>
        <v>2.88</v>
      </c>
      <c r="F91" s="7">
        <f t="shared" si="42"/>
        <v>2.88</v>
      </c>
      <c r="G91" s="7">
        <f t="shared" si="43"/>
        <v>0</v>
      </c>
      <c r="H91" s="24"/>
      <c r="I91" s="24"/>
      <c r="J91" s="24"/>
      <c r="K91" s="24">
        <v>0.55000000000000004</v>
      </c>
      <c r="L91" s="24">
        <v>0.9</v>
      </c>
      <c r="M91" s="7">
        <f t="shared" si="44"/>
        <v>1.43</v>
      </c>
      <c r="N91" s="24"/>
      <c r="O91" s="24"/>
      <c r="P91" s="24">
        <v>1.43</v>
      </c>
      <c r="Q91" s="24"/>
      <c r="R91" s="24"/>
      <c r="S91" s="24"/>
      <c r="T91" s="24"/>
      <c r="U91" s="7">
        <f t="shared" si="38"/>
        <v>0</v>
      </c>
      <c r="V91" s="24"/>
      <c r="W91" s="24"/>
      <c r="X91" s="24"/>
      <c r="Y91" s="24"/>
      <c r="Z91" s="24"/>
      <c r="AA91" s="24"/>
      <c r="AB91" s="24"/>
      <c r="AC91" s="24"/>
      <c r="AD91" s="7">
        <f t="shared" si="45"/>
        <v>0</v>
      </c>
      <c r="AE91" s="24"/>
      <c r="AF91" s="24"/>
      <c r="AG91" s="25"/>
      <c r="AH91" s="25"/>
      <c r="AI91" s="24"/>
      <c r="AJ91" s="20"/>
      <c r="AK91" s="24"/>
      <c r="AL91" s="20"/>
      <c r="AM91" s="20"/>
      <c r="AN91" s="20"/>
      <c r="AO91" s="25"/>
      <c r="AP91" s="20"/>
      <c r="AQ91" s="24"/>
      <c r="AR91" s="25"/>
      <c r="AS91" s="25"/>
      <c r="AT91" s="25"/>
      <c r="AU91" s="25"/>
      <c r="AV91" s="25"/>
      <c r="AW91" s="25"/>
      <c r="AX91" s="24"/>
      <c r="AY91" s="24"/>
      <c r="AZ91" s="24"/>
      <c r="BA91" s="25"/>
      <c r="BB91" s="25"/>
      <c r="BC91" s="25"/>
      <c r="BD91" s="24"/>
      <c r="BE91" s="25"/>
      <c r="BF91" s="25"/>
      <c r="BG91" s="7">
        <f t="shared" si="46"/>
        <v>0</v>
      </c>
      <c r="BH91" s="25"/>
      <c r="BI91" s="24"/>
      <c r="BJ91" s="24"/>
      <c r="BK91" s="25"/>
      <c r="BL91" s="20" t="s">
        <v>99</v>
      </c>
      <c r="BM91" s="25"/>
      <c r="BN91" s="20" t="s">
        <v>241</v>
      </c>
      <c r="BO91" s="25"/>
      <c r="BP91" s="144"/>
      <c r="BQ91" s="25"/>
      <c r="BR91" s="25"/>
      <c r="BS91" s="25"/>
      <c r="BT91" s="25"/>
      <c r="BU91" s="23" t="s">
        <v>261</v>
      </c>
      <c r="BV91" s="20"/>
      <c r="BW91" s="25" t="s">
        <v>249</v>
      </c>
      <c r="BX91" s="25"/>
      <c r="BY91" s="20" t="s">
        <v>262</v>
      </c>
      <c r="CA91" s="54" t="e">
        <f>VLOOKUP(B91,'[1]KH2025 IN'!$B$4:$X$243,23,0)</f>
        <v>#N/A</v>
      </c>
      <c r="CB91" s="54">
        <v>1</v>
      </c>
      <c r="CC91" s="54" t="e">
        <f>VLOOKUP(B91,'[2]10QH'!$B$15:$BZ$665,77,0)</f>
        <v>#N/A</v>
      </c>
      <c r="CJ91" s="54">
        <v>1</v>
      </c>
    </row>
    <row r="92" spans="1:88" s="54" customFormat="1" ht="75" x14ac:dyDescent="0.3">
      <c r="A92" s="144">
        <f>A91+1</f>
        <v>50</v>
      </c>
      <c r="B92" s="145" t="s">
        <v>264</v>
      </c>
      <c r="C92" s="22">
        <f t="shared" si="37"/>
        <v>59.52</v>
      </c>
      <c r="D92" s="23"/>
      <c r="E92" s="7">
        <f t="shared" si="41"/>
        <v>59.52</v>
      </c>
      <c r="F92" s="7">
        <f t="shared" si="42"/>
        <v>9.5</v>
      </c>
      <c r="G92" s="7">
        <f t="shared" si="43"/>
        <v>0</v>
      </c>
      <c r="H92" s="24"/>
      <c r="I92" s="24"/>
      <c r="J92" s="24"/>
      <c r="K92" s="24">
        <v>2</v>
      </c>
      <c r="L92" s="24">
        <v>0.5</v>
      </c>
      <c r="M92" s="7">
        <f t="shared" si="44"/>
        <v>7</v>
      </c>
      <c r="N92" s="24"/>
      <c r="O92" s="24"/>
      <c r="P92" s="24">
        <v>7</v>
      </c>
      <c r="Q92" s="24"/>
      <c r="R92" s="24"/>
      <c r="S92" s="24"/>
      <c r="T92" s="24"/>
      <c r="U92" s="7">
        <f t="shared" si="38"/>
        <v>0</v>
      </c>
      <c r="V92" s="24"/>
      <c r="W92" s="24"/>
      <c r="X92" s="24"/>
      <c r="Y92" s="24"/>
      <c r="Z92" s="24"/>
      <c r="AA92" s="24"/>
      <c r="AB92" s="24"/>
      <c r="AC92" s="24"/>
      <c r="AD92" s="7">
        <f t="shared" si="45"/>
        <v>0</v>
      </c>
      <c r="AE92" s="24"/>
      <c r="AF92" s="24"/>
      <c r="AG92" s="146"/>
      <c r="AH92" s="146"/>
      <c r="AI92" s="24"/>
      <c r="AJ92" s="20"/>
      <c r="AK92" s="24"/>
      <c r="AL92" s="20"/>
      <c r="AM92" s="20"/>
      <c r="AN92" s="20"/>
      <c r="AO92" s="25"/>
      <c r="AP92" s="20"/>
      <c r="AQ92" s="24"/>
      <c r="AR92" s="25"/>
      <c r="AS92" s="25"/>
      <c r="AT92" s="25"/>
      <c r="AU92" s="25"/>
      <c r="AV92" s="25"/>
      <c r="AW92" s="25"/>
      <c r="AX92" s="24"/>
      <c r="AY92" s="24"/>
      <c r="AZ92" s="24"/>
      <c r="BA92" s="25"/>
      <c r="BB92" s="25"/>
      <c r="BC92" s="25"/>
      <c r="BD92" s="24"/>
      <c r="BE92" s="25"/>
      <c r="BF92" s="25"/>
      <c r="BG92" s="7">
        <f t="shared" si="46"/>
        <v>50.02</v>
      </c>
      <c r="BH92" s="25"/>
      <c r="BI92" s="24">
        <v>50.02</v>
      </c>
      <c r="BJ92" s="24"/>
      <c r="BK92" s="25"/>
      <c r="BL92" s="20" t="s">
        <v>105</v>
      </c>
      <c r="BM92" s="25"/>
      <c r="BN92" s="20" t="s">
        <v>241</v>
      </c>
      <c r="BO92" s="25"/>
      <c r="BP92" s="144" t="s">
        <v>234</v>
      </c>
      <c r="BQ92" s="25"/>
      <c r="BR92" s="25"/>
      <c r="BS92" s="25"/>
      <c r="BT92" s="25"/>
      <c r="BU92" s="23" t="s">
        <v>265</v>
      </c>
      <c r="BV92" s="20"/>
      <c r="BW92" s="146" t="s">
        <v>266</v>
      </c>
      <c r="BX92" s="146" t="s">
        <v>267</v>
      </c>
      <c r="BY92" s="20" t="s">
        <v>268</v>
      </c>
      <c r="CA92" s="54" t="e">
        <f>VLOOKUP(B92,'[1]KH2025 IN'!$B$4:$X$243,23,0)</f>
        <v>#N/A</v>
      </c>
      <c r="CB92" s="54">
        <v>1</v>
      </c>
      <c r="CC92" s="54">
        <f>VLOOKUP(B92,'[2]10QH'!$B$15:$BZ$665,77,0)</f>
        <v>1</v>
      </c>
      <c r="CJ92" s="54">
        <v>1</v>
      </c>
    </row>
    <row r="93" spans="1:88" s="54" customFormat="1" ht="37.5" x14ac:dyDescent="0.3">
      <c r="A93" s="144"/>
      <c r="B93" s="145"/>
      <c r="C93" s="22">
        <f t="shared" si="37"/>
        <v>0.57999999999999996</v>
      </c>
      <c r="D93" s="23">
        <v>0.57999999999999996</v>
      </c>
      <c r="E93" s="7">
        <f t="shared" si="41"/>
        <v>0</v>
      </c>
      <c r="F93" s="7">
        <f t="shared" si="42"/>
        <v>0</v>
      </c>
      <c r="G93" s="7">
        <f t="shared" si="43"/>
        <v>0</v>
      </c>
      <c r="H93" s="24"/>
      <c r="I93" s="24"/>
      <c r="J93" s="24"/>
      <c r="K93" s="24"/>
      <c r="L93" s="24"/>
      <c r="M93" s="7">
        <f t="shared" si="44"/>
        <v>0</v>
      </c>
      <c r="N93" s="24"/>
      <c r="O93" s="24"/>
      <c r="P93" s="24"/>
      <c r="Q93" s="24"/>
      <c r="R93" s="24"/>
      <c r="S93" s="24"/>
      <c r="T93" s="24"/>
      <c r="U93" s="7">
        <f t="shared" si="38"/>
        <v>0</v>
      </c>
      <c r="V93" s="24"/>
      <c r="W93" s="24"/>
      <c r="X93" s="24"/>
      <c r="Y93" s="24"/>
      <c r="Z93" s="24"/>
      <c r="AA93" s="24"/>
      <c r="AB93" s="24"/>
      <c r="AC93" s="24"/>
      <c r="AD93" s="7">
        <f t="shared" si="45"/>
        <v>0</v>
      </c>
      <c r="AE93" s="24"/>
      <c r="AF93" s="24"/>
      <c r="AG93" s="146"/>
      <c r="AH93" s="146"/>
      <c r="AI93" s="24"/>
      <c r="AJ93" s="20"/>
      <c r="AK93" s="24"/>
      <c r="AL93" s="20"/>
      <c r="AM93" s="20"/>
      <c r="AN93" s="20"/>
      <c r="AO93" s="25"/>
      <c r="AP93" s="20"/>
      <c r="AQ93" s="24"/>
      <c r="AR93" s="25"/>
      <c r="AS93" s="25"/>
      <c r="AT93" s="25"/>
      <c r="AU93" s="25"/>
      <c r="AV93" s="25"/>
      <c r="AW93" s="25"/>
      <c r="AX93" s="24"/>
      <c r="AY93" s="24"/>
      <c r="AZ93" s="24"/>
      <c r="BA93" s="25"/>
      <c r="BB93" s="25"/>
      <c r="BC93" s="25"/>
      <c r="BD93" s="24"/>
      <c r="BE93" s="25"/>
      <c r="BF93" s="25"/>
      <c r="BG93" s="7">
        <f t="shared" si="46"/>
        <v>0</v>
      </c>
      <c r="BH93" s="25"/>
      <c r="BI93" s="24"/>
      <c r="BJ93" s="24"/>
      <c r="BK93" s="25"/>
      <c r="BL93" s="20" t="s">
        <v>105</v>
      </c>
      <c r="BM93" s="25"/>
      <c r="BN93" s="20" t="s">
        <v>245</v>
      </c>
      <c r="BO93" s="25"/>
      <c r="BP93" s="144"/>
      <c r="BQ93" s="25"/>
      <c r="BR93" s="25"/>
      <c r="BS93" s="25"/>
      <c r="BT93" s="25"/>
      <c r="BU93" s="20" t="s">
        <v>245</v>
      </c>
      <c r="BV93" s="20"/>
      <c r="BW93" s="146"/>
      <c r="BX93" s="146"/>
      <c r="BY93" s="20"/>
      <c r="CA93" s="54">
        <f>VLOOKUP(B93,'[1]KH2025 IN'!$B$4:$X$243,23,0)</f>
        <v>1</v>
      </c>
      <c r="CB93" s="54">
        <v>1</v>
      </c>
      <c r="CC93" s="54" t="e">
        <f>VLOOKUP(B93,'[2]10QH'!$B$15:$BZ$665,77,0)</f>
        <v>#N/A</v>
      </c>
      <c r="CJ93" s="54">
        <v>1</v>
      </c>
    </row>
    <row r="94" spans="1:88" s="54" customFormat="1" ht="112.5" x14ac:dyDescent="0.3">
      <c r="A94" s="144">
        <f>A92+1</f>
        <v>51</v>
      </c>
      <c r="B94" s="67" t="s">
        <v>1007</v>
      </c>
      <c r="C94" s="7">
        <v>10.7</v>
      </c>
      <c r="D94" s="7">
        <v>1.64</v>
      </c>
      <c r="E94" s="7">
        <f>C94-D94</f>
        <v>9.0599999999999987</v>
      </c>
      <c r="F94" s="7">
        <f t="shared" si="42"/>
        <v>0</v>
      </c>
      <c r="G94" s="7">
        <f t="shared" si="43"/>
        <v>0</v>
      </c>
      <c r="H94" s="24"/>
      <c r="I94" s="24"/>
      <c r="J94" s="24"/>
      <c r="K94" s="24"/>
      <c r="L94" s="24"/>
      <c r="M94" s="7">
        <f t="shared" si="44"/>
        <v>0</v>
      </c>
      <c r="N94" s="24"/>
      <c r="O94" s="24"/>
      <c r="P94" s="24"/>
      <c r="Q94" s="24"/>
      <c r="R94" s="24"/>
      <c r="S94" s="24"/>
      <c r="T94" s="24"/>
      <c r="U94" s="7">
        <f t="shared" si="38"/>
        <v>0</v>
      </c>
      <c r="V94" s="24"/>
      <c r="W94" s="24"/>
      <c r="X94" s="24"/>
      <c r="Y94" s="24"/>
      <c r="Z94" s="24"/>
      <c r="AA94" s="24"/>
      <c r="AB94" s="24"/>
      <c r="AC94" s="24"/>
      <c r="AD94" s="7">
        <f t="shared" si="45"/>
        <v>0</v>
      </c>
      <c r="AE94" s="24"/>
      <c r="AF94" s="24"/>
      <c r="AG94" s="25"/>
      <c r="AH94" s="146"/>
      <c r="AI94" s="24"/>
      <c r="AJ94" s="20"/>
      <c r="AK94" s="24"/>
      <c r="AL94" s="20"/>
      <c r="AM94" s="20"/>
      <c r="AN94" s="20"/>
      <c r="AO94" s="25"/>
      <c r="AP94" s="20"/>
      <c r="AQ94" s="24"/>
      <c r="AR94" s="25"/>
      <c r="AS94" s="25"/>
      <c r="AT94" s="25"/>
      <c r="AU94" s="25"/>
      <c r="AV94" s="25"/>
      <c r="AW94" s="25"/>
      <c r="AX94" s="24"/>
      <c r="AY94" s="24"/>
      <c r="AZ94" s="24"/>
      <c r="BA94" s="25"/>
      <c r="BB94" s="25"/>
      <c r="BC94" s="25"/>
      <c r="BD94" s="24"/>
      <c r="BE94" s="25"/>
      <c r="BF94" s="25"/>
      <c r="BG94" s="7">
        <f t="shared" si="46"/>
        <v>0</v>
      </c>
      <c r="BH94" s="25"/>
      <c r="BI94" s="24"/>
      <c r="BJ94" s="24"/>
      <c r="BK94" s="25"/>
      <c r="BL94" s="20" t="s">
        <v>112</v>
      </c>
      <c r="BM94" s="25"/>
      <c r="BN94" s="20" t="s">
        <v>269</v>
      </c>
      <c r="BO94" s="25"/>
      <c r="BP94" s="20" t="s">
        <v>234</v>
      </c>
      <c r="BQ94" s="25"/>
      <c r="BR94" s="25"/>
      <c r="BS94" s="25"/>
      <c r="BT94" s="25"/>
      <c r="BU94" s="23" t="s">
        <v>245</v>
      </c>
      <c r="BV94" s="20"/>
      <c r="BW94" s="146" t="s">
        <v>270</v>
      </c>
      <c r="BX94" s="146" t="s">
        <v>271</v>
      </c>
      <c r="BY94" s="20" t="s">
        <v>272</v>
      </c>
      <c r="CA94" s="54" t="e">
        <f>VLOOKUP(B94,'[1]KH2025 IN'!$B$4:$X$243,23,0)</f>
        <v>#N/A</v>
      </c>
      <c r="CB94" s="54">
        <v>1</v>
      </c>
      <c r="CC94" s="54" t="e">
        <f>VLOOKUP(B94,'[2]10QH'!$B$15:$BZ$665,77,0)</f>
        <v>#N/A</v>
      </c>
      <c r="CI94" s="68" t="s">
        <v>1009</v>
      </c>
      <c r="CJ94" s="54">
        <v>1</v>
      </c>
    </row>
    <row r="95" spans="1:88" s="54" customFormat="1" ht="112.5" x14ac:dyDescent="0.3">
      <c r="A95" s="144"/>
      <c r="B95" s="67" t="s">
        <v>1008</v>
      </c>
      <c r="C95" s="69">
        <v>7.8</v>
      </c>
      <c r="D95" s="23"/>
      <c r="E95" s="7">
        <v>7.8</v>
      </c>
      <c r="F95" s="7">
        <f t="shared" si="42"/>
        <v>0</v>
      </c>
      <c r="G95" s="7">
        <f t="shared" si="43"/>
        <v>0</v>
      </c>
      <c r="H95" s="24"/>
      <c r="I95" s="24"/>
      <c r="J95" s="24"/>
      <c r="K95" s="24"/>
      <c r="L95" s="24"/>
      <c r="M95" s="7">
        <f t="shared" si="44"/>
        <v>0</v>
      </c>
      <c r="N95" s="24"/>
      <c r="O95" s="24"/>
      <c r="P95" s="24"/>
      <c r="Q95" s="24"/>
      <c r="R95" s="24"/>
      <c r="S95" s="24"/>
      <c r="T95" s="24"/>
      <c r="U95" s="7">
        <f t="shared" si="38"/>
        <v>0</v>
      </c>
      <c r="V95" s="24"/>
      <c r="W95" s="24"/>
      <c r="X95" s="24"/>
      <c r="Y95" s="24"/>
      <c r="Z95" s="24"/>
      <c r="AA95" s="24"/>
      <c r="AB95" s="24"/>
      <c r="AC95" s="24"/>
      <c r="AD95" s="7">
        <f t="shared" si="45"/>
        <v>0</v>
      </c>
      <c r="AE95" s="24"/>
      <c r="AF95" s="24"/>
      <c r="AG95" s="25"/>
      <c r="AH95" s="25"/>
      <c r="AI95" s="24"/>
      <c r="AJ95" s="20"/>
      <c r="AK95" s="24"/>
      <c r="AL95" s="20"/>
      <c r="AM95" s="20"/>
      <c r="AN95" s="20"/>
      <c r="AO95" s="25"/>
      <c r="AP95" s="20"/>
      <c r="AQ95" s="24"/>
      <c r="AR95" s="25"/>
      <c r="AS95" s="25"/>
      <c r="AT95" s="25"/>
      <c r="AU95" s="25"/>
      <c r="AV95" s="25"/>
      <c r="AW95" s="25"/>
      <c r="AX95" s="24"/>
      <c r="AY95" s="24"/>
      <c r="AZ95" s="24"/>
      <c r="BA95" s="25"/>
      <c r="BB95" s="25"/>
      <c r="BC95" s="25"/>
      <c r="BD95" s="24"/>
      <c r="BE95" s="25"/>
      <c r="BF95" s="25"/>
      <c r="BG95" s="7">
        <f t="shared" si="46"/>
        <v>0</v>
      </c>
      <c r="BH95" s="25"/>
      <c r="BI95" s="24"/>
      <c r="BJ95" s="24"/>
      <c r="BK95" s="25"/>
      <c r="BL95" s="20" t="s">
        <v>112</v>
      </c>
      <c r="BM95" s="25"/>
      <c r="BN95" s="20" t="s">
        <v>245</v>
      </c>
      <c r="BO95" s="25">
        <v>2025</v>
      </c>
      <c r="BP95" s="20" t="s">
        <v>273</v>
      </c>
      <c r="BQ95" s="25"/>
      <c r="BR95" s="25"/>
      <c r="BS95" s="25"/>
      <c r="BT95" s="25"/>
      <c r="BU95" s="20" t="s">
        <v>245</v>
      </c>
      <c r="BV95" s="20">
        <v>2023.2023999999999</v>
      </c>
      <c r="BW95" s="25" t="s">
        <v>249</v>
      </c>
      <c r="BX95" s="25" t="s">
        <v>274</v>
      </c>
      <c r="BY95" s="20" t="s">
        <v>275</v>
      </c>
      <c r="CA95" s="54" t="e">
        <f>VLOOKUP(B95,'[1]KH2025 IN'!$B$4:$X$243,23,0)</f>
        <v>#N/A</v>
      </c>
      <c r="CB95" s="54">
        <v>1</v>
      </c>
      <c r="CC95" s="54" t="e">
        <f>VLOOKUP(B95,'[2]10QH'!$B$15:$BZ$665,77,0)</f>
        <v>#N/A</v>
      </c>
      <c r="CI95" s="70" t="s">
        <v>1010</v>
      </c>
      <c r="CJ95" s="54">
        <v>1</v>
      </c>
    </row>
    <row r="96" spans="1:88" s="54" customFormat="1" ht="93.75" x14ac:dyDescent="0.3">
      <c r="A96" s="20">
        <f>A94+1</f>
        <v>52</v>
      </c>
      <c r="B96" s="21" t="s">
        <v>276</v>
      </c>
      <c r="C96" s="22">
        <f t="shared" si="37"/>
        <v>4</v>
      </c>
      <c r="D96" s="23">
        <v>4</v>
      </c>
      <c r="E96" s="7">
        <f t="shared" si="41"/>
        <v>0</v>
      </c>
      <c r="F96" s="7">
        <f t="shared" si="42"/>
        <v>0</v>
      </c>
      <c r="G96" s="7">
        <f t="shared" si="43"/>
        <v>0</v>
      </c>
      <c r="H96" s="24"/>
      <c r="I96" s="24"/>
      <c r="J96" s="24"/>
      <c r="K96" s="24"/>
      <c r="L96" s="24"/>
      <c r="M96" s="7">
        <f t="shared" si="44"/>
        <v>0</v>
      </c>
      <c r="N96" s="24"/>
      <c r="O96" s="24"/>
      <c r="P96" s="24"/>
      <c r="Q96" s="24"/>
      <c r="R96" s="24"/>
      <c r="S96" s="24"/>
      <c r="T96" s="24"/>
      <c r="U96" s="7">
        <f t="shared" si="38"/>
        <v>0</v>
      </c>
      <c r="V96" s="24"/>
      <c r="W96" s="24"/>
      <c r="X96" s="24"/>
      <c r="Y96" s="24"/>
      <c r="Z96" s="24"/>
      <c r="AA96" s="24"/>
      <c r="AB96" s="24"/>
      <c r="AC96" s="24"/>
      <c r="AD96" s="7">
        <f t="shared" si="45"/>
        <v>0</v>
      </c>
      <c r="AE96" s="24"/>
      <c r="AF96" s="24"/>
      <c r="AG96" s="25"/>
      <c r="AH96" s="25"/>
      <c r="AI96" s="24"/>
      <c r="AJ96" s="20"/>
      <c r="AK96" s="24"/>
      <c r="AL96" s="20"/>
      <c r="AM96" s="20"/>
      <c r="AN96" s="20"/>
      <c r="AO96" s="25"/>
      <c r="AP96" s="20"/>
      <c r="AQ96" s="24"/>
      <c r="AR96" s="25"/>
      <c r="AS96" s="25"/>
      <c r="AT96" s="25"/>
      <c r="AU96" s="25"/>
      <c r="AV96" s="25"/>
      <c r="AW96" s="25"/>
      <c r="AX96" s="24"/>
      <c r="AY96" s="24"/>
      <c r="AZ96" s="24"/>
      <c r="BA96" s="25"/>
      <c r="BB96" s="25"/>
      <c r="BC96" s="25"/>
      <c r="BD96" s="24"/>
      <c r="BE96" s="25"/>
      <c r="BF96" s="25"/>
      <c r="BG96" s="7">
        <f t="shared" si="46"/>
        <v>0</v>
      </c>
      <c r="BH96" s="25"/>
      <c r="BI96" s="24"/>
      <c r="BJ96" s="24"/>
      <c r="BK96" s="25"/>
      <c r="BL96" s="20" t="s">
        <v>112</v>
      </c>
      <c r="BM96" s="25"/>
      <c r="BN96" s="20" t="s">
        <v>277</v>
      </c>
      <c r="BO96" s="25"/>
      <c r="BP96" s="144"/>
      <c r="BQ96" s="25"/>
      <c r="BR96" s="25"/>
      <c r="BS96" s="25"/>
      <c r="BT96" s="25"/>
      <c r="BU96" s="20" t="s">
        <v>245</v>
      </c>
      <c r="BV96" s="20"/>
      <c r="BW96" s="25" t="s">
        <v>249</v>
      </c>
      <c r="BX96" s="25"/>
      <c r="BY96" s="20" t="s">
        <v>278</v>
      </c>
      <c r="CA96" s="54" t="e">
        <f>VLOOKUP(B96,'[1]KH2025 IN'!$B$4:$X$243,23,0)</f>
        <v>#N/A</v>
      </c>
      <c r="CB96" s="54">
        <v>1</v>
      </c>
      <c r="CC96" s="54">
        <f>VLOOKUP(B96,'[2]10QH'!$B$15:$BZ$665,77,0)</f>
        <v>1</v>
      </c>
      <c r="CJ96" s="54">
        <v>1</v>
      </c>
    </row>
    <row r="97" spans="1:88" s="54" customFormat="1" ht="93.75" x14ac:dyDescent="0.3">
      <c r="A97" s="20">
        <f>A96+1</f>
        <v>53</v>
      </c>
      <c r="B97" s="21" t="s">
        <v>279</v>
      </c>
      <c r="C97" s="22">
        <f t="shared" si="37"/>
        <v>6</v>
      </c>
      <c r="D97" s="23">
        <v>6</v>
      </c>
      <c r="E97" s="7">
        <f t="shared" si="41"/>
        <v>0</v>
      </c>
      <c r="F97" s="7">
        <f t="shared" si="42"/>
        <v>0</v>
      </c>
      <c r="G97" s="7">
        <f t="shared" si="43"/>
        <v>0</v>
      </c>
      <c r="H97" s="24"/>
      <c r="I97" s="24"/>
      <c r="J97" s="24"/>
      <c r="K97" s="24"/>
      <c r="L97" s="24"/>
      <c r="M97" s="7">
        <f t="shared" si="44"/>
        <v>0</v>
      </c>
      <c r="N97" s="24"/>
      <c r="O97" s="24"/>
      <c r="P97" s="24"/>
      <c r="Q97" s="24"/>
      <c r="R97" s="24"/>
      <c r="S97" s="24"/>
      <c r="T97" s="24"/>
      <c r="U97" s="7">
        <f t="shared" si="38"/>
        <v>0</v>
      </c>
      <c r="V97" s="24"/>
      <c r="W97" s="24"/>
      <c r="X97" s="24"/>
      <c r="Y97" s="24"/>
      <c r="Z97" s="24"/>
      <c r="AA97" s="24"/>
      <c r="AB97" s="24"/>
      <c r="AC97" s="24"/>
      <c r="AD97" s="7">
        <f t="shared" si="45"/>
        <v>0</v>
      </c>
      <c r="AE97" s="24"/>
      <c r="AF97" s="24"/>
      <c r="AG97" s="25"/>
      <c r="AH97" s="25"/>
      <c r="AI97" s="24"/>
      <c r="AJ97" s="20"/>
      <c r="AK97" s="24"/>
      <c r="AL97" s="20"/>
      <c r="AM97" s="20"/>
      <c r="AN97" s="20"/>
      <c r="AO97" s="25"/>
      <c r="AP97" s="20"/>
      <c r="AQ97" s="24"/>
      <c r="AR97" s="25"/>
      <c r="AS97" s="25"/>
      <c r="AT97" s="25"/>
      <c r="AU97" s="25"/>
      <c r="AV97" s="25"/>
      <c r="AW97" s="25"/>
      <c r="AX97" s="24"/>
      <c r="AY97" s="24"/>
      <c r="AZ97" s="24"/>
      <c r="BA97" s="25"/>
      <c r="BB97" s="25"/>
      <c r="BC97" s="25"/>
      <c r="BD97" s="24"/>
      <c r="BE97" s="25"/>
      <c r="BF97" s="25"/>
      <c r="BG97" s="7">
        <f t="shared" si="46"/>
        <v>0</v>
      </c>
      <c r="BH97" s="25"/>
      <c r="BI97" s="24"/>
      <c r="BJ97" s="24"/>
      <c r="BK97" s="25"/>
      <c r="BL97" s="20" t="s">
        <v>112</v>
      </c>
      <c r="BM97" s="25"/>
      <c r="BN97" s="20" t="s">
        <v>277</v>
      </c>
      <c r="BO97" s="25"/>
      <c r="BP97" s="144"/>
      <c r="BQ97" s="25"/>
      <c r="BR97" s="25"/>
      <c r="BS97" s="25"/>
      <c r="BT97" s="25"/>
      <c r="BU97" s="20" t="s">
        <v>245</v>
      </c>
      <c r="BV97" s="20"/>
      <c r="BW97" s="25" t="s">
        <v>249</v>
      </c>
      <c r="BX97" s="25"/>
      <c r="BY97" s="20" t="s">
        <v>280</v>
      </c>
      <c r="CA97" s="54" t="e">
        <f>VLOOKUP(B97,'[1]KH2025 IN'!$B$4:$X$243,23,0)</f>
        <v>#N/A</v>
      </c>
      <c r="CB97" s="54">
        <v>1</v>
      </c>
      <c r="CC97" s="54">
        <f>VLOOKUP(B97,'[2]10QH'!$B$15:$BZ$665,77,0)</f>
        <v>1</v>
      </c>
      <c r="CJ97" s="54">
        <v>1</v>
      </c>
    </row>
    <row r="98" spans="1:88" s="54" customFormat="1" ht="93.75" x14ac:dyDescent="0.3">
      <c r="A98" s="20">
        <f>A97+1</f>
        <v>54</v>
      </c>
      <c r="B98" s="21" t="s">
        <v>281</v>
      </c>
      <c r="C98" s="22">
        <f t="shared" si="37"/>
        <v>8.5</v>
      </c>
      <c r="D98" s="23"/>
      <c r="E98" s="7">
        <f t="shared" si="41"/>
        <v>8.5</v>
      </c>
      <c r="F98" s="7">
        <f t="shared" si="42"/>
        <v>8.5</v>
      </c>
      <c r="G98" s="7">
        <f t="shared" si="43"/>
        <v>0</v>
      </c>
      <c r="H98" s="24"/>
      <c r="I98" s="24"/>
      <c r="J98" s="24"/>
      <c r="K98" s="24">
        <v>8.5</v>
      </c>
      <c r="L98" s="24"/>
      <c r="M98" s="7">
        <f t="shared" si="44"/>
        <v>0</v>
      </c>
      <c r="N98" s="24"/>
      <c r="O98" s="24"/>
      <c r="P98" s="24"/>
      <c r="Q98" s="24"/>
      <c r="R98" s="24"/>
      <c r="S98" s="24"/>
      <c r="T98" s="24"/>
      <c r="U98" s="7">
        <f t="shared" si="38"/>
        <v>0</v>
      </c>
      <c r="V98" s="24"/>
      <c r="W98" s="24"/>
      <c r="X98" s="24"/>
      <c r="Y98" s="24"/>
      <c r="Z98" s="24"/>
      <c r="AA98" s="24"/>
      <c r="AB98" s="24"/>
      <c r="AC98" s="24"/>
      <c r="AD98" s="7">
        <f t="shared" si="45"/>
        <v>0</v>
      </c>
      <c r="AE98" s="24"/>
      <c r="AF98" s="24"/>
      <c r="AG98" s="25"/>
      <c r="AH98" s="25"/>
      <c r="AI98" s="24"/>
      <c r="AJ98" s="20"/>
      <c r="AK98" s="24"/>
      <c r="AL98" s="20"/>
      <c r="AM98" s="20"/>
      <c r="AN98" s="20"/>
      <c r="AO98" s="25"/>
      <c r="AP98" s="20"/>
      <c r="AQ98" s="24"/>
      <c r="AR98" s="25"/>
      <c r="AS98" s="25"/>
      <c r="AT98" s="25"/>
      <c r="AU98" s="25"/>
      <c r="AV98" s="25"/>
      <c r="AW98" s="25"/>
      <c r="AX98" s="24"/>
      <c r="AY98" s="24"/>
      <c r="AZ98" s="24"/>
      <c r="BA98" s="25"/>
      <c r="BB98" s="25"/>
      <c r="BC98" s="25"/>
      <c r="BD98" s="24"/>
      <c r="BE98" s="25"/>
      <c r="BF98" s="25"/>
      <c r="BG98" s="7">
        <f t="shared" si="46"/>
        <v>0</v>
      </c>
      <c r="BH98" s="25"/>
      <c r="BI98" s="24"/>
      <c r="BJ98" s="24"/>
      <c r="BK98" s="25"/>
      <c r="BL98" s="20" t="s">
        <v>112</v>
      </c>
      <c r="BM98" s="25"/>
      <c r="BN98" s="20" t="s">
        <v>241</v>
      </c>
      <c r="BO98" s="25"/>
      <c r="BP98" s="144"/>
      <c r="BQ98" s="25"/>
      <c r="BR98" s="25"/>
      <c r="BS98" s="25"/>
      <c r="BT98" s="25"/>
      <c r="BU98" s="23" t="s">
        <v>95</v>
      </c>
      <c r="BV98" s="20"/>
      <c r="BW98" s="25" t="s">
        <v>249</v>
      </c>
      <c r="BX98" s="25"/>
      <c r="BY98" s="20" t="s">
        <v>282</v>
      </c>
      <c r="CA98" s="54" t="e">
        <f>VLOOKUP(B98,'[1]KH2025 IN'!$B$4:$X$243,23,0)</f>
        <v>#N/A</v>
      </c>
      <c r="CB98" s="54">
        <v>1</v>
      </c>
      <c r="CC98" s="54">
        <f>VLOOKUP(B98,'[2]10QH'!$B$15:$BZ$665,77,0)</f>
        <v>1</v>
      </c>
      <c r="CJ98" s="54">
        <v>1</v>
      </c>
    </row>
    <row r="99" spans="1:88" s="54" customFormat="1" ht="93.75" x14ac:dyDescent="0.3">
      <c r="A99" s="144">
        <f>A98+1</f>
        <v>55</v>
      </c>
      <c r="B99" s="145" t="s">
        <v>283</v>
      </c>
      <c r="C99" s="22">
        <f t="shared" si="37"/>
        <v>36.42</v>
      </c>
      <c r="D99" s="23"/>
      <c r="E99" s="7">
        <f t="shared" si="41"/>
        <v>36.42</v>
      </c>
      <c r="F99" s="7">
        <f t="shared" si="42"/>
        <v>36.020000000000003</v>
      </c>
      <c r="G99" s="7">
        <f t="shared" si="43"/>
        <v>2.29</v>
      </c>
      <c r="H99" s="24">
        <v>2.29</v>
      </c>
      <c r="I99" s="24"/>
      <c r="J99" s="24"/>
      <c r="K99" s="24">
        <v>30.81</v>
      </c>
      <c r="L99" s="24">
        <v>2.42</v>
      </c>
      <c r="M99" s="7">
        <f t="shared" si="44"/>
        <v>0.5</v>
      </c>
      <c r="N99" s="24"/>
      <c r="O99" s="24"/>
      <c r="P99" s="24">
        <v>0.5</v>
      </c>
      <c r="Q99" s="24"/>
      <c r="R99" s="24"/>
      <c r="S99" s="24"/>
      <c r="T99" s="24"/>
      <c r="U99" s="7">
        <f t="shared" si="38"/>
        <v>0.4</v>
      </c>
      <c r="V99" s="24"/>
      <c r="W99" s="24"/>
      <c r="X99" s="24"/>
      <c r="Y99" s="24"/>
      <c r="Z99" s="24"/>
      <c r="AA99" s="24"/>
      <c r="AB99" s="24"/>
      <c r="AC99" s="24"/>
      <c r="AD99" s="7">
        <f t="shared" si="45"/>
        <v>0.4</v>
      </c>
      <c r="AE99" s="24">
        <v>0.4</v>
      </c>
      <c r="AF99" s="24"/>
      <c r="AG99" s="25"/>
      <c r="AH99" s="25"/>
      <c r="AI99" s="24"/>
      <c r="AJ99" s="20"/>
      <c r="AK99" s="24"/>
      <c r="AL99" s="20"/>
      <c r="AM99" s="20"/>
      <c r="AN99" s="20"/>
      <c r="AO99" s="25"/>
      <c r="AP99" s="20"/>
      <c r="AQ99" s="24"/>
      <c r="AR99" s="25"/>
      <c r="AS99" s="25"/>
      <c r="AT99" s="25"/>
      <c r="AU99" s="25"/>
      <c r="AV99" s="25"/>
      <c r="AW99" s="25"/>
      <c r="AX99" s="24"/>
      <c r="AY99" s="24"/>
      <c r="AZ99" s="24"/>
      <c r="BA99" s="25"/>
      <c r="BB99" s="25"/>
      <c r="BC99" s="25"/>
      <c r="BD99" s="24"/>
      <c r="BE99" s="25"/>
      <c r="BF99" s="25"/>
      <c r="BG99" s="7">
        <f t="shared" si="46"/>
        <v>0</v>
      </c>
      <c r="BH99" s="25"/>
      <c r="BI99" s="24"/>
      <c r="BJ99" s="24"/>
      <c r="BK99" s="25"/>
      <c r="BL99" s="20" t="s">
        <v>112</v>
      </c>
      <c r="BM99" s="25"/>
      <c r="BN99" s="20" t="s">
        <v>241</v>
      </c>
      <c r="BO99" s="25">
        <v>2025</v>
      </c>
      <c r="BP99" s="144" t="s">
        <v>284</v>
      </c>
      <c r="BQ99" s="25"/>
      <c r="BR99" s="25"/>
      <c r="BS99" s="25"/>
      <c r="BT99" s="25"/>
      <c r="BU99" s="23" t="s">
        <v>285</v>
      </c>
      <c r="BV99" s="20" t="s">
        <v>286</v>
      </c>
      <c r="BW99" s="25"/>
      <c r="BX99" s="25"/>
      <c r="BY99" s="20" t="s">
        <v>287</v>
      </c>
      <c r="CA99" s="54">
        <f>VLOOKUP(B99,'[1]KH2025 IN'!$B$4:$X$243,23,0)</f>
        <v>1</v>
      </c>
      <c r="CB99" s="54">
        <v>1</v>
      </c>
      <c r="CC99" s="54">
        <f>VLOOKUP(B99,'[2]10QH'!$B$15:$BZ$665,77,0)</f>
        <v>1</v>
      </c>
      <c r="CJ99" s="54">
        <v>1</v>
      </c>
    </row>
    <row r="100" spans="1:88" s="54" customFormat="1" ht="37.5" x14ac:dyDescent="0.3">
      <c r="A100" s="144"/>
      <c r="B100" s="145"/>
      <c r="C100" s="22">
        <f t="shared" si="37"/>
        <v>3.58</v>
      </c>
      <c r="D100" s="23">
        <v>3.58</v>
      </c>
      <c r="E100" s="7">
        <f t="shared" si="41"/>
        <v>0</v>
      </c>
      <c r="F100" s="7">
        <f t="shared" si="42"/>
        <v>0</v>
      </c>
      <c r="G100" s="7">
        <f t="shared" si="43"/>
        <v>0</v>
      </c>
      <c r="H100" s="24"/>
      <c r="I100" s="24"/>
      <c r="J100" s="24"/>
      <c r="K100" s="24"/>
      <c r="L100" s="24"/>
      <c r="M100" s="7">
        <f t="shared" si="44"/>
        <v>0</v>
      </c>
      <c r="N100" s="24"/>
      <c r="O100" s="24"/>
      <c r="P100" s="24"/>
      <c r="Q100" s="24"/>
      <c r="R100" s="24"/>
      <c r="S100" s="24"/>
      <c r="T100" s="24"/>
      <c r="U100" s="7">
        <f t="shared" si="38"/>
        <v>0</v>
      </c>
      <c r="V100" s="24"/>
      <c r="W100" s="24"/>
      <c r="X100" s="24"/>
      <c r="Y100" s="24"/>
      <c r="Z100" s="24"/>
      <c r="AA100" s="24"/>
      <c r="AB100" s="24"/>
      <c r="AC100" s="24"/>
      <c r="AD100" s="7">
        <f t="shared" si="45"/>
        <v>0</v>
      </c>
      <c r="AE100" s="24"/>
      <c r="AF100" s="24"/>
      <c r="AG100" s="25"/>
      <c r="AH100" s="25"/>
      <c r="AI100" s="24"/>
      <c r="AJ100" s="20"/>
      <c r="AK100" s="24"/>
      <c r="AL100" s="20"/>
      <c r="AM100" s="20"/>
      <c r="AN100" s="20"/>
      <c r="AO100" s="25"/>
      <c r="AP100" s="20"/>
      <c r="AQ100" s="24"/>
      <c r="AR100" s="25"/>
      <c r="AS100" s="25"/>
      <c r="AT100" s="25"/>
      <c r="AU100" s="25"/>
      <c r="AV100" s="25"/>
      <c r="AW100" s="25"/>
      <c r="AX100" s="24"/>
      <c r="AY100" s="24"/>
      <c r="AZ100" s="24"/>
      <c r="BA100" s="25"/>
      <c r="BB100" s="25"/>
      <c r="BC100" s="25"/>
      <c r="BD100" s="24"/>
      <c r="BE100" s="25"/>
      <c r="BF100" s="25"/>
      <c r="BG100" s="7">
        <f t="shared" si="46"/>
        <v>0</v>
      </c>
      <c r="BH100" s="25"/>
      <c r="BI100" s="24"/>
      <c r="BJ100" s="24"/>
      <c r="BK100" s="25"/>
      <c r="BL100" s="20" t="s">
        <v>112</v>
      </c>
      <c r="BM100" s="25"/>
      <c r="BN100" s="20" t="s">
        <v>245</v>
      </c>
      <c r="BO100" s="25"/>
      <c r="BP100" s="144"/>
      <c r="BQ100" s="25"/>
      <c r="BR100" s="25"/>
      <c r="BS100" s="25"/>
      <c r="BT100" s="25"/>
      <c r="BU100" s="20" t="s">
        <v>245</v>
      </c>
      <c r="BV100" s="20"/>
      <c r="BW100" s="25"/>
      <c r="BX100" s="25"/>
      <c r="BY100" s="20"/>
      <c r="CA100" s="54">
        <f>VLOOKUP(B100,'[1]KH2025 IN'!$B$4:$X$243,23,0)</f>
        <v>1</v>
      </c>
      <c r="CB100" s="54">
        <v>1</v>
      </c>
      <c r="CC100" s="54" t="e">
        <f>VLOOKUP(B100,'[2]10QH'!$B$15:$BZ$665,77,0)</f>
        <v>#N/A</v>
      </c>
      <c r="CJ100" s="54">
        <v>1</v>
      </c>
    </row>
    <row r="101" spans="1:88" s="54" customFormat="1" ht="150" x14ac:dyDescent="0.3">
      <c r="A101" s="20">
        <f>A99+1</f>
        <v>56</v>
      </c>
      <c r="B101" s="71" t="s">
        <v>1012</v>
      </c>
      <c r="C101" s="22">
        <f>D101+E101</f>
        <v>21.5</v>
      </c>
      <c r="D101" s="23">
        <v>20.5</v>
      </c>
      <c r="E101" s="7">
        <v>1</v>
      </c>
      <c r="F101" s="7">
        <f t="shared" si="42"/>
        <v>0</v>
      </c>
      <c r="G101" s="7">
        <f t="shared" si="43"/>
        <v>0</v>
      </c>
      <c r="H101" s="24"/>
      <c r="I101" s="24"/>
      <c r="J101" s="24"/>
      <c r="K101" s="24"/>
      <c r="L101" s="24"/>
      <c r="M101" s="7">
        <f t="shared" si="44"/>
        <v>0</v>
      </c>
      <c r="N101" s="24"/>
      <c r="O101" s="24"/>
      <c r="P101" s="24"/>
      <c r="Q101" s="24"/>
      <c r="R101" s="24"/>
      <c r="S101" s="24"/>
      <c r="T101" s="24"/>
      <c r="U101" s="7">
        <f t="shared" si="38"/>
        <v>0</v>
      </c>
      <c r="V101" s="24"/>
      <c r="W101" s="24"/>
      <c r="X101" s="24"/>
      <c r="Y101" s="24"/>
      <c r="Z101" s="24"/>
      <c r="AA101" s="24"/>
      <c r="AB101" s="24"/>
      <c r="AC101" s="24"/>
      <c r="AD101" s="7">
        <f t="shared" si="45"/>
        <v>0</v>
      </c>
      <c r="AE101" s="24"/>
      <c r="AF101" s="24"/>
      <c r="AG101" s="25"/>
      <c r="AH101" s="25"/>
      <c r="AI101" s="24"/>
      <c r="AJ101" s="20"/>
      <c r="AK101" s="24"/>
      <c r="AL101" s="20"/>
      <c r="AM101" s="20"/>
      <c r="AN101" s="20"/>
      <c r="AO101" s="25"/>
      <c r="AP101" s="20"/>
      <c r="AQ101" s="24"/>
      <c r="AR101" s="25"/>
      <c r="AS101" s="25"/>
      <c r="AT101" s="25"/>
      <c r="AU101" s="25"/>
      <c r="AV101" s="25"/>
      <c r="AW101" s="25"/>
      <c r="AX101" s="24"/>
      <c r="AY101" s="24"/>
      <c r="AZ101" s="24"/>
      <c r="BA101" s="25"/>
      <c r="BB101" s="25"/>
      <c r="BC101" s="25"/>
      <c r="BD101" s="24"/>
      <c r="BE101" s="25"/>
      <c r="BF101" s="25"/>
      <c r="BG101" s="7">
        <f t="shared" si="46"/>
        <v>0</v>
      </c>
      <c r="BH101" s="25"/>
      <c r="BI101" s="24"/>
      <c r="BJ101" s="24"/>
      <c r="BK101" s="25"/>
      <c r="BL101" s="20" t="s">
        <v>123</v>
      </c>
      <c r="BM101" s="25"/>
      <c r="BN101" s="20" t="s">
        <v>269</v>
      </c>
      <c r="BO101" s="25"/>
      <c r="BP101" s="20" t="s">
        <v>234</v>
      </c>
      <c r="BQ101" s="25"/>
      <c r="BR101" s="25"/>
      <c r="BS101" s="25"/>
      <c r="BT101" s="25"/>
      <c r="BU101" s="20" t="s">
        <v>245</v>
      </c>
      <c r="BV101" s="20"/>
      <c r="BW101" s="25" t="s">
        <v>242</v>
      </c>
      <c r="BX101" s="25" t="s">
        <v>288</v>
      </c>
      <c r="BY101" s="20"/>
      <c r="CA101" s="54" t="e">
        <f>VLOOKUP(B101,'[1]KH2025 IN'!$B$4:$X$243,23,0)</f>
        <v>#N/A</v>
      </c>
      <c r="CB101" s="54">
        <v>1</v>
      </c>
      <c r="CC101" s="54" t="e">
        <f>VLOOKUP(B101,'[2]10QH'!$B$15:$BZ$665,77,0)</f>
        <v>#N/A</v>
      </c>
      <c r="CJ101" s="54">
        <v>1</v>
      </c>
    </row>
    <row r="102" spans="1:88" s="54" customFormat="1" ht="93.75" x14ac:dyDescent="0.3">
      <c r="A102" s="20">
        <f>A101+1</f>
        <v>57</v>
      </c>
      <c r="B102" s="21" t="s">
        <v>295</v>
      </c>
      <c r="C102" s="22">
        <f t="shared" si="37"/>
        <v>5.2</v>
      </c>
      <c r="D102" s="23">
        <v>3.6</v>
      </c>
      <c r="E102" s="7">
        <v>1.6</v>
      </c>
      <c r="F102" s="7">
        <f t="shared" si="42"/>
        <v>0</v>
      </c>
      <c r="G102" s="7">
        <f t="shared" si="43"/>
        <v>0</v>
      </c>
      <c r="H102" s="24"/>
      <c r="I102" s="24"/>
      <c r="J102" s="24"/>
      <c r="K102" s="24"/>
      <c r="L102" s="24"/>
      <c r="M102" s="7">
        <f t="shared" si="44"/>
        <v>0</v>
      </c>
      <c r="N102" s="24"/>
      <c r="O102" s="24"/>
      <c r="P102" s="24"/>
      <c r="Q102" s="24"/>
      <c r="R102" s="24"/>
      <c r="S102" s="24"/>
      <c r="T102" s="24"/>
      <c r="U102" s="7">
        <f t="shared" si="38"/>
        <v>0</v>
      </c>
      <c r="V102" s="24"/>
      <c r="W102" s="24"/>
      <c r="X102" s="24"/>
      <c r="Y102" s="24"/>
      <c r="Z102" s="24"/>
      <c r="AA102" s="24"/>
      <c r="AB102" s="24"/>
      <c r="AC102" s="24"/>
      <c r="AD102" s="7">
        <f t="shared" si="45"/>
        <v>0</v>
      </c>
      <c r="AE102" s="24"/>
      <c r="AF102" s="24"/>
      <c r="AG102" s="25"/>
      <c r="AH102" s="25"/>
      <c r="AI102" s="24"/>
      <c r="AJ102" s="20"/>
      <c r="AK102" s="24"/>
      <c r="AL102" s="20"/>
      <c r="AM102" s="20"/>
      <c r="AN102" s="20"/>
      <c r="AO102" s="25"/>
      <c r="AP102" s="20"/>
      <c r="AQ102" s="24"/>
      <c r="AR102" s="25"/>
      <c r="AS102" s="25"/>
      <c r="AT102" s="25"/>
      <c r="AU102" s="25"/>
      <c r="AV102" s="25"/>
      <c r="AW102" s="25"/>
      <c r="AX102" s="24"/>
      <c r="AY102" s="24"/>
      <c r="AZ102" s="24"/>
      <c r="BA102" s="25"/>
      <c r="BB102" s="25"/>
      <c r="BC102" s="25"/>
      <c r="BD102" s="24"/>
      <c r="BE102" s="25"/>
      <c r="BF102" s="25"/>
      <c r="BG102" s="7">
        <f t="shared" si="46"/>
        <v>0</v>
      </c>
      <c r="BH102" s="25"/>
      <c r="BI102" s="24"/>
      <c r="BJ102" s="24"/>
      <c r="BK102" s="25"/>
      <c r="BL102" s="20" t="s">
        <v>123</v>
      </c>
      <c r="BM102" s="25"/>
      <c r="BN102" s="20" t="s">
        <v>241</v>
      </c>
      <c r="BO102" s="25"/>
      <c r="BP102" s="20" t="s">
        <v>290</v>
      </c>
      <c r="BQ102" s="25"/>
      <c r="BR102" s="25"/>
      <c r="BS102" s="25"/>
      <c r="BT102" s="25"/>
      <c r="BU102" s="20" t="s">
        <v>245</v>
      </c>
      <c r="BV102" s="20">
        <v>2024</v>
      </c>
      <c r="BW102" s="25" t="s">
        <v>249</v>
      </c>
      <c r="BX102" s="25"/>
      <c r="BY102" s="20"/>
      <c r="CA102" s="54" t="e">
        <f>VLOOKUP(B102,'[1]KH2025 IN'!$B$4:$X$243,23,0)</f>
        <v>#N/A</v>
      </c>
      <c r="CB102" s="54">
        <v>1</v>
      </c>
      <c r="CC102" s="54" t="e">
        <f>VLOOKUP(B102,'[2]10QH'!$B$15:$BZ$665,77,0)</f>
        <v>#N/A</v>
      </c>
      <c r="CI102" s="72" t="s">
        <v>1011</v>
      </c>
      <c r="CJ102" s="54">
        <v>1</v>
      </c>
    </row>
    <row r="103" spans="1:88" s="54" customFormat="1" ht="131.25" x14ac:dyDescent="0.3">
      <c r="A103" s="20">
        <f>A102+1</f>
        <v>58</v>
      </c>
      <c r="B103" s="71" t="s">
        <v>1005</v>
      </c>
      <c r="C103" s="147">
        <v>19.2</v>
      </c>
      <c r="D103" s="69">
        <v>5.0599999999999996</v>
      </c>
      <c r="E103" s="153">
        <v>8.73</v>
      </c>
      <c r="F103" s="7">
        <f t="shared" ref="F103:T103" si="47">G103+H103+I103+J103+K103+L103+M103+N103+O103+AF103+AG103+AH103+AI103+AJ103+AK103+AL103+AM103+AN103+AO103+AP103+AQ103</f>
        <v>0</v>
      </c>
      <c r="G103" s="7">
        <f t="shared" si="47"/>
        <v>0</v>
      </c>
      <c r="H103" s="7">
        <f t="shared" si="47"/>
        <v>0</v>
      </c>
      <c r="I103" s="7">
        <f t="shared" si="47"/>
        <v>0</v>
      </c>
      <c r="J103" s="7">
        <f t="shared" si="47"/>
        <v>0</v>
      </c>
      <c r="K103" s="7">
        <f t="shared" si="47"/>
        <v>0</v>
      </c>
      <c r="L103" s="7">
        <f t="shared" si="47"/>
        <v>0</v>
      </c>
      <c r="M103" s="7">
        <f t="shared" si="47"/>
        <v>0</v>
      </c>
      <c r="N103" s="7">
        <f t="shared" si="47"/>
        <v>0</v>
      </c>
      <c r="O103" s="7">
        <f t="shared" si="47"/>
        <v>0</v>
      </c>
      <c r="P103" s="7">
        <f t="shared" si="47"/>
        <v>0</v>
      </c>
      <c r="Q103" s="7">
        <f t="shared" si="47"/>
        <v>0</v>
      </c>
      <c r="R103" s="7">
        <f t="shared" si="47"/>
        <v>0</v>
      </c>
      <c r="S103" s="7">
        <f t="shared" si="47"/>
        <v>0</v>
      </c>
      <c r="T103" s="7">
        <f t="shared" si="47"/>
        <v>0</v>
      </c>
      <c r="U103" s="7">
        <f t="shared" si="38"/>
        <v>0</v>
      </c>
      <c r="V103" s="24"/>
      <c r="W103" s="24"/>
      <c r="X103" s="24"/>
      <c r="Y103" s="24"/>
      <c r="Z103" s="24"/>
      <c r="AA103" s="24"/>
      <c r="AB103" s="24"/>
      <c r="AC103" s="24"/>
      <c r="AD103" s="7">
        <f t="shared" si="45"/>
        <v>0</v>
      </c>
      <c r="AE103" s="24"/>
      <c r="AF103" s="24"/>
      <c r="AG103" s="25"/>
      <c r="AH103" s="25"/>
      <c r="AI103" s="24"/>
      <c r="AJ103" s="20"/>
      <c r="AK103" s="24"/>
      <c r="AL103" s="20"/>
      <c r="AM103" s="20"/>
      <c r="AN103" s="20"/>
      <c r="AO103" s="25"/>
      <c r="AP103" s="20"/>
      <c r="AQ103" s="24"/>
      <c r="AR103" s="25"/>
      <c r="AS103" s="25"/>
      <c r="AT103" s="25"/>
      <c r="AU103" s="25"/>
      <c r="AV103" s="25"/>
      <c r="AW103" s="25"/>
      <c r="AX103" s="24"/>
      <c r="AY103" s="24"/>
      <c r="AZ103" s="24"/>
      <c r="BA103" s="25"/>
      <c r="BB103" s="25"/>
      <c r="BC103" s="25"/>
      <c r="BD103" s="24"/>
      <c r="BE103" s="25"/>
      <c r="BF103" s="25"/>
      <c r="BG103" s="7">
        <f t="shared" si="46"/>
        <v>0</v>
      </c>
      <c r="BH103" s="25"/>
      <c r="BI103" s="24"/>
      <c r="BJ103" s="24"/>
      <c r="BK103" s="25"/>
      <c r="BL103" s="20" t="s">
        <v>123</v>
      </c>
      <c r="BM103" s="25"/>
      <c r="BN103" s="20" t="s">
        <v>263</v>
      </c>
      <c r="BO103" s="25"/>
      <c r="BP103" s="20" t="s">
        <v>291</v>
      </c>
      <c r="BQ103" s="25"/>
      <c r="BR103" s="25"/>
      <c r="BS103" s="25"/>
      <c r="BT103" s="25"/>
      <c r="BU103" s="23" t="s">
        <v>95</v>
      </c>
      <c r="BV103" s="20">
        <v>2024</v>
      </c>
      <c r="BW103" s="25"/>
      <c r="BX103" s="25"/>
      <c r="BY103" s="20" t="s">
        <v>292</v>
      </c>
      <c r="CA103" s="54" t="e">
        <f>VLOOKUP(B103,'[1]KH2025 IN'!$B$4:$X$243,23,0)</f>
        <v>#N/A</v>
      </c>
      <c r="CB103" s="54">
        <v>1</v>
      </c>
      <c r="CC103" s="54" t="e">
        <f>VLOOKUP(B103,'[2]10QH'!$B$15:$BZ$665,77,0)</f>
        <v>#N/A</v>
      </c>
      <c r="CJ103" s="54">
        <v>1</v>
      </c>
    </row>
    <row r="104" spans="1:88" s="54" customFormat="1" ht="131.25" x14ac:dyDescent="0.3">
      <c r="A104" s="20">
        <f t="shared" ref="A104:A108" si="48">A103+1</f>
        <v>59</v>
      </c>
      <c r="B104" s="73" t="s">
        <v>1006</v>
      </c>
      <c r="C104" s="148"/>
      <c r="D104" s="69">
        <v>5.41</v>
      </c>
      <c r="E104" s="154"/>
      <c r="F104" s="7">
        <v>0</v>
      </c>
      <c r="G104" s="7">
        <f t="shared" si="43"/>
        <v>0</v>
      </c>
      <c r="H104" s="24"/>
      <c r="I104" s="24"/>
      <c r="J104" s="24"/>
      <c r="K104" s="24">
        <v>0.41</v>
      </c>
      <c r="L104" s="24"/>
      <c r="M104" s="7">
        <f t="shared" si="44"/>
        <v>0</v>
      </c>
      <c r="N104" s="24"/>
      <c r="O104" s="24"/>
      <c r="P104" s="24"/>
      <c r="Q104" s="24"/>
      <c r="R104" s="24"/>
      <c r="S104" s="24"/>
      <c r="T104" s="24"/>
      <c r="U104" s="7">
        <f t="shared" si="38"/>
        <v>0</v>
      </c>
      <c r="V104" s="24"/>
      <c r="W104" s="24"/>
      <c r="X104" s="24"/>
      <c r="Y104" s="24"/>
      <c r="Z104" s="24"/>
      <c r="AA104" s="24"/>
      <c r="AB104" s="24"/>
      <c r="AC104" s="24"/>
      <c r="AD104" s="7">
        <f t="shared" si="45"/>
        <v>0</v>
      </c>
      <c r="AE104" s="24"/>
      <c r="AF104" s="24"/>
      <c r="AG104" s="25"/>
      <c r="AH104" s="25"/>
      <c r="AI104" s="24"/>
      <c r="AJ104" s="20"/>
      <c r="AK104" s="24"/>
      <c r="AL104" s="20"/>
      <c r="AM104" s="20"/>
      <c r="AN104" s="20"/>
      <c r="AO104" s="25"/>
      <c r="AP104" s="20"/>
      <c r="AQ104" s="24"/>
      <c r="AR104" s="25"/>
      <c r="AS104" s="25"/>
      <c r="AT104" s="25"/>
      <c r="AU104" s="25"/>
      <c r="AV104" s="25"/>
      <c r="AW104" s="25"/>
      <c r="AX104" s="24"/>
      <c r="AY104" s="24"/>
      <c r="AZ104" s="24"/>
      <c r="BA104" s="25"/>
      <c r="BB104" s="25"/>
      <c r="BC104" s="25"/>
      <c r="BD104" s="24"/>
      <c r="BE104" s="25"/>
      <c r="BF104" s="25"/>
      <c r="BG104" s="7">
        <f t="shared" si="46"/>
        <v>0</v>
      </c>
      <c r="BH104" s="25"/>
      <c r="BI104" s="24"/>
      <c r="BJ104" s="24"/>
      <c r="BK104" s="25"/>
      <c r="BL104" s="20" t="s">
        <v>123</v>
      </c>
      <c r="BM104" s="25"/>
      <c r="BN104" s="20" t="s">
        <v>263</v>
      </c>
      <c r="BO104" s="25"/>
      <c r="BP104" s="20" t="s">
        <v>293</v>
      </c>
      <c r="BQ104" s="25"/>
      <c r="BR104" s="25"/>
      <c r="BS104" s="25"/>
      <c r="BT104" s="25"/>
      <c r="BU104" s="23" t="s">
        <v>95</v>
      </c>
      <c r="BV104" s="20">
        <v>2023.2023999999999</v>
      </c>
      <c r="BW104" s="25"/>
      <c r="BX104" s="25"/>
      <c r="BY104" s="20"/>
      <c r="CA104" s="54" t="e">
        <f>VLOOKUP(B104,'[1]KH2025 IN'!$B$4:$X$243,23,0)</f>
        <v>#N/A</v>
      </c>
      <c r="CB104" s="54">
        <v>1</v>
      </c>
      <c r="CC104" s="54" t="e">
        <f>VLOOKUP(B104,'[2]10QH'!$B$15:$BZ$665,77,0)</f>
        <v>#N/A</v>
      </c>
      <c r="CJ104" s="54">
        <v>1</v>
      </c>
    </row>
    <row r="105" spans="1:88" s="54" customFormat="1" ht="112.5" x14ac:dyDescent="0.3">
      <c r="A105" s="20">
        <f t="shared" si="48"/>
        <v>60</v>
      </c>
      <c r="B105" s="21" t="s">
        <v>294</v>
      </c>
      <c r="C105" s="7">
        <f t="shared" si="37"/>
        <v>3.6</v>
      </c>
      <c r="D105" s="23">
        <v>3.6</v>
      </c>
      <c r="E105" s="7">
        <f t="shared" si="41"/>
        <v>0</v>
      </c>
      <c r="F105" s="7">
        <f t="shared" si="42"/>
        <v>0</v>
      </c>
      <c r="G105" s="7">
        <f t="shared" si="43"/>
        <v>0</v>
      </c>
      <c r="H105" s="24"/>
      <c r="I105" s="24"/>
      <c r="J105" s="24"/>
      <c r="K105" s="24"/>
      <c r="L105" s="24"/>
      <c r="M105" s="7">
        <f t="shared" si="44"/>
        <v>0</v>
      </c>
      <c r="N105" s="24"/>
      <c r="O105" s="24"/>
      <c r="P105" s="24"/>
      <c r="Q105" s="24"/>
      <c r="R105" s="24"/>
      <c r="S105" s="24"/>
      <c r="T105" s="24"/>
      <c r="U105" s="7">
        <f t="shared" si="38"/>
        <v>0</v>
      </c>
      <c r="V105" s="24"/>
      <c r="W105" s="24"/>
      <c r="X105" s="24"/>
      <c r="Y105" s="24"/>
      <c r="Z105" s="24"/>
      <c r="AA105" s="24"/>
      <c r="AB105" s="24"/>
      <c r="AC105" s="24"/>
      <c r="AD105" s="7">
        <f t="shared" si="45"/>
        <v>0</v>
      </c>
      <c r="AE105" s="24"/>
      <c r="AF105" s="24"/>
      <c r="AG105" s="25"/>
      <c r="AH105" s="25"/>
      <c r="AI105" s="24"/>
      <c r="AJ105" s="20"/>
      <c r="AK105" s="24"/>
      <c r="AL105" s="20"/>
      <c r="AM105" s="20"/>
      <c r="AN105" s="20"/>
      <c r="AO105" s="25"/>
      <c r="AP105" s="20"/>
      <c r="AQ105" s="24"/>
      <c r="AR105" s="25"/>
      <c r="AS105" s="25"/>
      <c r="AT105" s="25"/>
      <c r="AU105" s="25"/>
      <c r="AV105" s="25"/>
      <c r="AW105" s="25"/>
      <c r="AX105" s="24"/>
      <c r="AY105" s="24"/>
      <c r="AZ105" s="24"/>
      <c r="BA105" s="25"/>
      <c r="BB105" s="25"/>
      <c r="BC105" s="25"/>
      <c r="BD105" s="24"/>
      <c r="BE105" s="25"/>
      <c r="BF105" s="25"/>
      <c r="BG105" s="7">
        <f t="shared" si="46"/>
        <v>0</v>
      </c>
      <c r="BH105" s="25"/>
      <c r="BI105" s="24"/>
      <c r="BJ105" s="24"/>
      <c r="BK105" s="25"/>
      <c r="BL105" s="20" t="s">
        <v>123</v>
      </c>
      <c r="BM105" s="25"/>
      <c r="BN105" s="20" t="s">
        <v>277</v>
      </c>
      <c r="BO105" s="25">
        <v>2025</v>
      </c>
      <c r="BP105" s="20" t="s">
        <v>234</v>
      </c>
      <c r="BQ105" s="25"/>
      <c r="BR105" s="25"/>
      <c r="BS105" s="25"/>
      <c r="BT105" s="25"/>
      <c r="BU105" s="23" t="s">
        <v>245</v>
      </c>
      <c r="BV105" s="20"/>
      <c r="BW105" s="25" t="s">
        <v>266</v>
      </c>
      <c r="BX105" s="25" t="s">
        <v>295</v>
      </c>
      <c r="BY105" s="20" t="s">
        <v>296</v>
      </c>
      <c r="CA105" s="54">
        <f>VLOOKUP(B105,'[1]KH2025 IN'!$B$4:$X$243,23,0)</f>
        <v>1</v>
      </c>
      <c r="CB105" s="54">
        <v>1</v>
      </c>
      <c r="CC105" s="54">
        <f>VLOOKUP(B105,'[2]10QH'!$B$15:$BZ$665,77,0)</f>
        <v>1</v>
      </c>
      <c r="CJ105" s="54">
        <v>1</v>
      </c>
    </row>
    <row r="106" spans="1:88" s="54" customFormat="1" ht="93.75" x14ac:dyDescent="0.3">
      <c r="A106" s="20">
        <f t="shared" si="48"/>
        <v>61</v>
      </c>
      <c r="B106" s="21" t="s">
        <v>297</v>
      </c>
      <c r="C106" s="22">
        <f t="shared" si="37"/>
        <v>10</v>
      </c>
      <c r="D106" s="23"/>
      <c r="E106" s="7">
        <f t="shared" si="41"/>
        <v>10</v>
      </c>
      <c r="F106" s="7">
        <f t="shared" si="42"/>
        <v>10</v>
      </c>
      <c r="G106" s="7">
        <f t="shared" si="43"/>
        <v>0</v>
      </c>
      <c r="H106" s="24"/>
      <c r="I106" s="24"/>
      <c r="J106" s="24"/>
      <c r="K106" s="24">
        <v>6</v>
      </c>
      <c r="L106" s="24">
        <v>4</v>
      </c>
      <c r="M106" s="7">
        <f t="shared" si="44"/>
        <v>0</v>
      </c>
      <c r="N106" s="24"/>
      <c r="O106" s="24"/>
      <c r="P106" s="24"/>
      <c r="Q106" s="24"/>
      <c r="R106" s="24"/>
      <c r="S106" s="24"/>
      <c r="T106" s="24"/>
      <c r="U106" s="7">
        <f t="shared" si="38"/>
        <v>0</v>
      </c>
      <c r="V106" s="24"/>
      <c r="W106" s="24"/>
      <c r="X106" s="24"/>
      <c r="Y106" s="24"/>
      <c r="Z106" s="24"/>
      <c r="AA106" s="24"/>
      <c r="AB106" s="24"/>
      <c r="AC106" s="24"/>
      <c r="AD106" s="7">
        <f t="shared" si="45"/>
        <v>0</v>
      </c>
      <c r="AE106" s="24"/>
      <c r="AF106" s="24"/>
      <c r="AG106" s="25"/>
      <c r="AH106" s="25"/>
      <c r="AI106" s="24"/>
      <c r="AJ106" s="20"/>
      <c r="AK106" s="24"/>
      <c r="AL106" s="20"/>
      <c r="AM106" s="20"/>
      <c r="AN106" s="20"/>
      <c r="AO106" s="25"/>
      <c r="AP106" s="20"/>
      <c r="AQ106" s="24"/>
      <c r="AR106" s="25"/>
      <c r="AS106" s="25"/>
      <c r="AT106" s="25"/>
      <c r="AU106" s="25"/>
      <c r="AV106" s="25"/>
      <c r="AW106" s="25"/>
      <c r="AX106" s="24"/>
      <c r="AY106" s="24"/>
      <c r="AZ106" s="24"/>
      <c r="BA106" s="25"/>
      <c r="BB106" s="25"/>
      <c r="BC106" s="25"/>
      <c r="BD106" s="24"/>
      <c r="BE106" s="25"/>
      <c r="BF106" s="25"/>
      <c r="BG106" s="7">
        <f t="shared" si="46"/>
        <v>0</v>
      </c>
      <c r="BH106" s="25"/>
      <c r="BI106" s="24"/>
      <c r="BJ106" s="24"/>
      <c r="BK106" s="25"/>
      <c r="BL106" s="20" t="s">
        <v>123</v>
      </c>
      <c r="BM106" s="25"/>
      <c r="BN106" s="20" t="s">
        <v>241</v>
      </c>
      <c r="BO106" s="25"/>
      <c r="BP106" s="20" t="s">
        <v>106</v>
      </c>
      <c r="BQ106" s="25"/>
      <c r="BR106" s="25"/>
      <c r="BS106" s="25"/>
      <c r="BT106" s="25"/>
      <c r="BU106" s="23" t="s">
        <v>131</v>
      </c>
      <c r="BV106" s="20"/>
      <c r="BW106" s="25" t="s">
        <v>249</v>
      </c>
      <c r="BX106" s="25"/>
      <c r="BY106" s="20" t="s">
        <v>298</v>
      </c>
      <c r="CA106" s="54" t="e">
        <f>VLOOKUP(B106,'[1]KH2025 IN'!$B$4:$X$243,23,0)</f>
        <v>#N/A</v>
      </c>
      <c r="CB106" s="54">
        <v>1</v>
      </c>
      <c r="CC106" s="54">
        <f>VLOOKUP(B106,'[2]10QH'!$B$15:$BZ$665,77,0)</f>
        <v>1</v>
      </c>
      <c r="CJ106" s="54">
        <v>1</v>
      </c>
    </row>
    <row r="107" spans="1:88" s="54" customFormat="1" ht="168.75" x14ac:dyDescent="0.3">
      <c r="A107" s="20">
        <f>A106+1</f>
        <v>62</v>
      </c>
      <c r="B107" s="21" t="s">
        <v>300</v>
      </c>
      <c r="C107" s="22">
        <f t="shared" si="37"/>
        <v>16.8</v>
      </c>
      <c r="D107" s="23"/>
      <c r="E107" s="7">
        <f t="shared" si="41"/>
        <v>16.8</v>
      </c>
      <c r="F107" s="7">
        <f t="shared" si="42"/>
        <v>16.8</v>
      </c>
      <c r="G107" s="7">
        <f t="shared" si="43"/>
        <v>0</v>
      </c>
      <c r="H107" s="24"/>
      <c r="I107" s="24"/>
      <c r="J107" s="24"/>
      <c r="K107" s="24"/>
      <c r="L107" s="24">
        <v>16.8</v>
      </c>
      <c r="M107" s="7">
        <f t="shared" si="44"/>
        <v>0</v>
      </c>
      <c r="N107" s="24"/>
      <c r="O107" s="24"/>
      <c r="P107" s="24"/>
      <c r="Q107" s="24"/>
      <c r="R107" s="24"/>
      <c r="S107" s="24"/>
      <c r="T107" s="24"/>
      <c r="U107" s="7">
        <f t="shared" si="38"/>
        <v>0</v>
      </c>
      <c r="V107" s="24"/>
      <c r="W107" s="24"/>
      <c r="X107" s="24"/>
      <c r="Y107" s="24"/>
      <c r="Z107" s="24"/>
      <c r="AA107" s="24"/>
      <c r="AB107" s="24"/>
      <c r="AC107" s="24"/>
      <c r="AD107" s="7">
        <f t="shared" si="45"/>
        <v>0</v>
      </c>
      <c r="AE107" s="24"/>
      <c r="AF107" s="24"/>
      <c r="AG107" s="25"/>
      <c r="AH107" s="25"/>
      <c r="AI107" s="24"/>
      <c r="AJ107" s="20"/>
      <c r="AK107" s="24"/>
      <c r="AL107" s="20"/>
      <c r="AM107" s="20"/>
      <c r="AN107" s="20"/>
      <c r="AO107" s="25"/>
      <c r="AP107" s="20"/>
      <c r="AQ107" s="24"/>
      <c r="AR107" s="25"/>
      <c r="AS107" s="25"/>
      <c r="AT107" s="25"/>
      <c r="AU107" s="25"/>
      <c r="AV107" s="25"/>
      <c r="AW107" s="25"/>
      <c r="AX107" s="24"/>
      <c r="AY107" s="24"/>
      <c r="AZ107" s="24"/>
      <c r="BA107" s="25"/>
      <c r="BB107" s="25"/>
      <c r="BC107" s="25"/>
      <c r="BD107" s="24"/>
      <c r="BE107" s="25"/>
      <c r="BF107" s="25"/>
      <c r="BG107" s="7">
        <f t="shared" si="46"/>
        <v>0</v>
      </c>
      <c r="BH107" s="25"/>
      <c r="BI107" s="24"/>
      <c r="BJ107" s="24"/>
      <c r="BK107" s="25"/>
      <c r="BL107" s="20" t="s">
        <v>123</v>
      </c>
      <c r="BM107" s="25"/>
      <c r="BN107" s="20" t="s">
        <v>241</v>
      </c>
      <c r="BO107" s="25"/>
      <c r="BP107" s="20" t="s">
        <v>225</v>
      </c>
      <c r="BQ107" s="25"/>
      <c r="BR107" s="25"/>
      <c r="BS107" s="25"/>
      <c r="BT107" s="25"/>
      <c r="BU107" s="23" t="s">
        <v>90</v>
      </c>
      <c r="BV107" s="20"/>
      <c r="BW107" s="25" t="s">
        <v>266</v>
      </c>
      <c r="BX107" s="25" t="s">
        <v>301</v>
      </c>
      <c r="BY107" s="20" t="s">
        <v>299</v>
      </c>
      <c r="CA107" s="54" t="e">
        <f>VLOOKUP(B107,'[1]KH2025 IN'!$B$4:$X$243,23,0)</f>
        <v>#N/A</v>
      </c>
      <c r="CB107" s="54">
        <v>1</v>
      </c>
      <c r="CC107" s="54">
        <f>VLOOKUP(B107,'[2]10QH'!$B$15:$BZ$665,77,0)</f>
        <v>1</v>
      </c>
      <c r="CJ107" s="54">
        <v>1</v>
      </c>
    </row>
    <row r="108" spans="1:88" s="54" customFormat="1" ht="72" customHeight="1" x14ac:dyDescent="0.3">
      <c r="A108" s="20">
        <f t="shared" si="48"/>
        <v>63</v>
      </c>
      <c r="B108" s="21" t="s">
        <v>996</v>
      </c>
      <c r="C108" s="22">
        <f t="shared" si="37"/>
        <v>12.600000000000001</v>
      </c>
      <c r="D108" s="23">
        <v>0.98</v>
      </c>
      <c r="E108" s="7">
        <f t="shared" si="41"/>
        <v>11.620000000000001</v>
      </c>
      <c r="F108" s="7">
        <v>1.62</v>
      </c>
      <c r="G108" s="7">
        <f t="shared" si="43"/>
        <v>0</v>
      </c>
      <c r="H108" s="24"/>
      <c r="I108" s="24"/>
      <c r="J108" s="24"/>
      <c r="K108" s="24">
        <v>0.4</v>
      </c>
      <c r="L108" s="24">
        <v>0.28999999999999998</v>
      </c>
      <c r="M108" s="7">
        <f t="shared" si="44"/>
        <v>0</v>
      </c>
      <c r="N108" s="24"/>
      <c r="O108" s="24"/>
      <c r="P108" s="24"/>
      <c r="Q108" s="24"/>
      <c r="R108" s="24"/>
      <c r="S108" s="24"/>
      <c r="T108" s="24"/>
      <c r="U108" s="7">
        <f t="shared" si="38"/>
        <v>0</v>
      </c>
      <c r="V108" s="24"/>
      <c r="W108" s="24"/>
      <c r="X108" s="24"/>
      <c r="Y108" s="24"/>
      <c r="Z108" s="24"/>
      <c r="AA108" s="24"/>
      <c r="AB108" s="24"/>
      <c r="AC108" s="24"/>
      <c r="AD108" s="7">
        <f t="shared" si="45"/>
        <v>0</v>
      </c>
      <c r="AE108" s="24"/>
      <c r="AF108" s="24"/>
      <c r="AG108" s="74"/>
      <c r="AH108" s="74"/>
      <c r="AI108" s="24"/>
      <c r="AJ108" s="20"/>
      <c r="AK108" s="24"/>
      <c r="AL108" s="20"/>
      <c r="AM108" s="20"/>
      <c r="AN108" s="20"/>
      <c r="AO108" s="25"/>
      <c r="AP108" s="20"/>
      <c r="AQ108" s="24"/>
      <c r="AR108" s="25"/>
      <c r="AS108" s="25"/>
      <c r="AT108" s="25"/>
      <c r="AU108" s="25"/>
      <c r="AV108" s="25"/>
      <c r="AW108" s="25"/>
      <c r="AX108" s="24"/>
      <c r="AY108" s="24"/>
      <c r="AZ108" s="24"/>
      <c r="BA108" s="25"/>
      <c r="BB108" s="25"/>
      <c r="BC108" s="25"/>
      <c r="BD108" s="24"/>
      <c r="BE108" s="25"/>
      <c r="BF108" s="25"/>
      <c r="BG108" s="7">
        <v>10</v>
      </c>
      <c r="BH108" s="25"/>
      <c r="BI108" s="24">
        <v>0.01</v>
      </c>
      <c r="BJ108" s="24"/>
      <c r="BK108" s="25"/>
      <c r="BL108" s="20" t="s">
        <v>142</v>
      </c>
      <c r="BM108" s="25"/>
      <c r="BN108" s="20" t="s">
        <v>241</v>
      </c>
      <c r="BO108" s="25"/>
      <c r="BP108" s="20" t="s">
        <v>234</v>
      </c>
      <c r="BQ108" s="25"/>
      <c r="BR108" s="25"/>
      <c r="BS108" s="25"/>
      <c r="BT108" s="25"/>
      <c r="BU108" s="23" t="s">
        <v>302</v>
      </c>
      <c r="BV108" s="20"/>
      <c r="BW108" s="25" t="s">
        <v>242</v>
      </c>
      <c r="BX108" s="25" t="s">
        <v>303</v>
      </c>
      <c r="BY108" s="20" t="s">
        <v>997</v>
      </c>
      <c r="CA108" s="54" t="e">
        <f>VLOOKUP(B108,'[1]KH2025 IN'!$B$4:$X$243,23,0)</f>
        <v>#N/A</v>
      </c>
      <c r="CB108" s="54">
        <v>1</v>
      </c>
      <c r="CC108" s="54" t="e">
        <f>VLOOKUP(B108,'[2]10QH'!$B$15:$BZ$665,77,0)</f>
        <v>#N/A</v>
      </c>
      <c r="CJ108" s="54">
        <v>1</v>
      </c>
    </row>
    <row r="109" spans="1:88" s="54" customFormat="1" ht="123" customHeight="1" x14ac:dyDescent="0.3">
      <c r="A109" s="144">
        <f>A108+1</f>
        <v>64</v>
      </c>
      <c r="B109" s="71" t="s">
        <v>998</v>
      </c>
      <c r="C109" s="147">
        <v>26.9</v>
      </c>
      <c r="D109" s="149">
        <v>21.67</v>
      </c>
      <c r="E109" s="7">
        <f t="shared" si="41"/>
        <v>2.73</v>
      </c>
      <c r="F109" s="7">
        <v>2.73</v>
      </c>
      <c r="G109" s="7">
        <f t="shared" si="43"/>
        <v>0</v>
      </c>
      <c r="H109" s="24"/>
      <c r="I109" s="24"/>
      <c r="J109" s="24"/>
      <c r="K109" s="24"/>
      <c r="L109" s="24"/>
      <c r="M109" s="7">
        <f t="shared" si="44"/>
        <v>0</v>
      </c>
      <c r="N109" s="24"/>
      <c r="O109" s="24"/>
      <c r="P109" s="24"/>
      <c r="Q109" s="24"/>
      <c r="R109" s="24"/>
      <c r="S109" s="24"/>
      <c r="T109" s="24"/>
      <c r="U109" s="7"/>
      <c r="V109" s="24"/>
      <c r="W109" s="24"/>
      <c r="X109" s="24"/>
      <c r="Y109" s="24"/>
      <c r="Z109" s="24"/>
      <c r="AA109" s="24"/>
      <c r="AB109" s="24"/>
      <c r="AC109" s="24"/>
      <c r="AD109" s="7">
        <f t="shared" si="45"/>
        <v>0</v>
      </c>
      <c r="AE109" s="24"/>
      <c r="AF109" s="24"/>
      <c r="AG109" s="25"/>
      <c r="AH109" s="25"/>
      <c r="AI109" s="24"/>
      <c r="AJ109" s="20"/>
      <c r="AK109" s="24"/>
      <c r="AL109" s="20"/>
      <c r="AM109" s="20"/>
      <c r="AN109" s="20"/>
      <c r="AO109" s="25"/>
      <c r="AP109" s="20"/>
      <c r="AQ109" s="24"/>
      <c r="AR109" s="25"/>
      <c r="AS109" s="25"/>
      <c r="AT109" s="25"/>
      <c r="AU109" s="25"/>
      <c r="AV109" s="25"/>
      <c r="AW109" s="25"/>
      <c r="AX109" s="24"/>
      <c r="AY109" s="24"/>
      <c r="AZ109" s="24"/>
      <c r="BA109" s="25"/>
      <c r="BB109" s="25"/>
      <c r="BC109" s="25"/>
      <c r="BD109" s="24"/>
      <c r="BE109" s="25"/>
      <c r="BF109" s="25"/>
      <c r="BG109" s="7"/>
      <c r="BH109" s="25"/>
      <c r="BI109" s="24"/>
      <c r="BJ109" s="24"/>
      <c r="BK109" s="25"/>
      <c r="BL109" s="20" t="s">
        <v>142</v>
      </c>
      <c r="BM109" s="25"/>
      <c r="BN109" s="20" t="s">
        <v>241</v>
      </c>
      <c r="BO109" s="25"/>
      <c r="BP109" s="20"/>
      <c r="BQ109" s="25"/>
      <c r="BR109" s="25"/>
      <c r="BS109" s="25"/>
      <c r="BT109" s="25"/>
      <c r="BU109" s="20" t="s">
        <v>245</v>
      </c>
      <c r="BV109" s="20"/>
      <c r="BW109" s="25"/>
      <c r="BX109" s="25"/>
      <c r="BY109" s="20"/>
      <c r="CA109" s="54" t="e">
        <f>VLOOKUP(B109,'[1]KH2025 IN'!$B$4:$X$243,23,0)</f>
        <v>#N/A</v>
      </c>
      <c r="CB109" s="54">
        <v>1</v>
      </c>
      <c r="CC109" s="54" t="e">
        <f>VLOOKUP(B109,'[2]10QH'!$B$15:$BZ$665,77,0)</f>
        <v>#N/A</v>
      </c>
      <c r="CJ109" s="54">
        <v>1</v>
      </c>
    </row>
    <row r="110" spans="1:88" s="54" customFormat="1" ht="150" x14ac:dyDescent="0.3">
      <c r="A110" s="144"/>
      <c r="B110" s="21" t="s">
        <v>999</v>
      </c>
      <c r="C110" s="148"/>
      <c r="D110" s="150"/>
      <c r="E110" s="7">
        <f t="shared" si="41"/>
        <v>2.5</v>
      </c>
      <c r="F110" s="7">
        <v>2.5</v>
      </c>
      <c r="G110" s="7">
        <f t="shared" si="43"/>
        <v>0</v>
      </c>
      <c r="H110" s="24"/>
      <c r="I110" s="24"/>
      <c r="J110" s="24"/>
      <c r="K110" s="24">
        <v>1.35</v>
      </c>
      <c r="L110" s="24">
        <v>0.5</v>
      </c>
      <c r="M110" s="7">
        <f t="shared" si="44"/>
        <v>0</v>
      </c>
      <c r="N110" s="24"/>
      <c r="O110" s="24"/>
      <c r="P110" s="24"/>
      <c r="Q110" s="24"/>
      <c r="R110" s="24"/>
      <c r="S110" s="24"/>
      <c r="T110" s="24"/>
      <c r="U110" s="7"/>
      <c r="V110" s="24"/>
      <c r="W110" s="24"/>
      <c r="X110" s="24"/>
      <c r="Y110" s="24"/>
      <c r="Z110" s="24"/>
      <c r="AA110" s="24"/>
      <c r="AB110" s="24"/>
      <c r="AC110" s="24"/>
      <c r="AD110" s="7">
        <f t="shared" si="45"/>
        <v>0</v>
      </c>
      <c r="AE110" s="24"/>
      <c r="AF110" s="24"/>
      <c r="AG110" s="25"/>
      <c r="AH110" s="25"/>
      <c r="AI110" s="24"/>
      <c r="AJ110" s="20"/>
      <c r="AK110" s="24"/>
      <c r="AL110" s="20"/>
      <c r="AM110" s="20"/>
      <c r="AN110" s="20"/>
      <c r="AO110" s="25"/>
      <c r="AP110" s="20"/>
      <c r="AQ110" s="24"/>
      <c r="AR110" s="25"/>
      <c r="AS110" s="25"/>
      <c r="AT110" s="25"/>
      <c r="AU110" s="25"/>
      <c r="AV110" s="25"/>
      <c r="AW110" s="25"/>
      <c r="AX110" s="24"/>
      <c r="AY110" s="24"/>
      <c r="AZ110" s="24"/>
      <c r="BA110" s="25"/>
      <c r="BB110" s="25"/>
      <c r="BC110" s="25"/>
      <c r="BD110" s="24"/>
      <c r="BE110" s="25"/>
      <c r="BF110" s="25"/>
      <c r="BG110" s="7"/>
      <c r="BH110" s="25"/>
      <c r="BI110" s="24">
        <v>0.01</v>
      </c>
      <c r="BJ110" s="24"/>
      <c r="BK110" s="25"/>
      <c r="BL110" s="20" t="s">
        <v>142</v>
      </c>
      <c r="BM110" s="25"/>
      <c r="BN110" s="20" t="s">
        <v>241</v>
      </c>
      <c r="BO110" s="25"/>
      <c r="BP110" s="20" t="s">
        <v>306</v>
      </c>
      <c r="BQ110" s="25"/>
      <c r="BR110" s="25"/>
      <c r="BS110" s="25"/>
      <c r="BT110" s="25"/>
      <c r="BU110" s="23" t="s">
        <v>213</v>
      </c>
      <c r="BV110" s="20">
        <v>2024</v>
      </c>
      <c r="BW110" s="25" t="s">
        <v>249</v>
      </c>
      <c r="BX110" s="25"/>
      <c r="BY110" s="20" t="s">
        <v>304</v>
      </c>
      <c r="CA110" s="54" t="e">
        <f>VLOOKUP(B110,'[1]KH2025 IN'!$B$4:$X$243,23,0)</f>
        <v>#N/A</v>
      </c>
      <c r="CB110" s="54">
        <v>1</v>
      </c>
      <c r="CC110" s="54" t="e">
        <f>VLOOKUP(B110,'[2]10QH'!$B$15:$BZ$665,77,0)</f>
        <v>#N/A</v>
      </c>
      <c r="CJ110" s="54">
        <v>1</v>
      </c>
    </row>
    <row r="111" spans="1:88" s="54" customFormat="1" ht="56.25" x14ac:dyDescent="0.3">
      <c r="A111" s="20">
        <f>A109+1</f>
        <v>65</v>
      </c>
      <c r="B111" s="21" t="s">
        <v>1000</v>
      </c>
      <c r="C111" s="22">
        <f>D111+E111</f>
        <v>0.15</v>
      </c>
      <c r="D111" s="75">
        <v>0.15</v>
      </c>
      <c r="E111" s="7"/>
      <c r="F111" s="7"/>
      <c r="G111" s="7"/>
      <c r="H111" s="24"/>
      <c r="I111" s="24"/>
      <c r="J111" s="24"/>
      <c r="K111" s="24"/>
      <c r="L111" s="24"/>
      <c r="M111" s="7"/>
      <c r="N111" s="24"/>
      <c r="O111" s="24"/>
      <c r="P111" s="24"/>
      <c r="Q111" s="24"/>
      <c r="R111" s="24"/>
      <c r="S111" s="24"/>
      <c r="T111" s="24"/>
      <c r="U111" s="7"/>
      <c r="V111" s="24"/>
      <c r="W111" s="24"/>
      <c r="X111" s="24"/>
      <c r="Y111" s="24"/>
      <c r="Z111" s="24"/>
      <c r="AA111" s="24"/>
      <c r="AB111" s="24"/>
      <c r="AC111" s="24"/>
      <c r="AD111" s="7"/>
      <c r="AE111" s="24"/>
      <c r="AF111" s="24"/>
      <c r="AG111" s="25"/>
      <c r="AH111" s="25"/>
      <c r="AI111" s="24"/>
      <c r="AJ111" s="20"/>
      <c r="AK111" s="24"/>
      <c r="AL111" s="20"/>
      <c r="AM111" s="20"/>
      <c r="AN111" s="20"/>
      <c r="AO111" s="25"/>
      <c r="AP111" s="20"/>
      <c r="AQ111" s="24"/>
      <c r="AR111" s="25"/>
      <c r="AS111" s="25"/>
      <c r="AT111" s="25"/>
      <c r="AU111" s="25"/>
      <c r="AV111" s="25"/>
      <c r="AW111" s="25"/>
      <c r="AX111" s="24"/>
      <c r="AY111" s="24"/>
      <c r="AZ111" s="24"/>
      <c r="BA111" s="25"/>
      <c r="BB111" s="25"/>
      <c r="BC111" s="25"/>
      <c r="BD111" s="24"/>
      <c r="BE111" s="25"/>
      <c r="BF111" s="25"/>
      <c r="BG111" s="7"/>
      <c r="BH111" s="25"/>
      <c r="BI111" s="24"/>
      <c r="BJ111" s="24"/>
      <c r="BK111" s="25"/>
      <c r="BL111" s="20" t="s">
        <v>142</v>
      </c>
      <c r="BM111" s="25"/>
      <c r="BN111" s="20" t="s">
        <v>263</v>
      </c>
      <c r="BO111" s="25"/>
      <c r="BP111" s="20"/>
      <c r="BQ111" s="25"/>
      <c r="BR111" s="25"/>
      <c r="BS111" s="25"/>
      <c r="BT111" s="25"/>
      <c r="BU111" s="23"/>
      <c r="BV111" s="20"/>
      <c r="BW111" s="25"/>
      <c r="BX111" s="25"/>
      <c r="BY111" s="20"/>
      <c r="CJ111" s="54">
        <v>1</v>
      </c>
    </row>
    <row r="112" spans="1:88" s="54" customFormat="1" ht="93.75" x14ac:dyDescent="0.3">
      <c r="A112" s="20">
        <f>A111+1</f>
        <v>66</v>
      </c>
      <c r="B112" s="21" t="s">
        <v>307</v>
      </c>
      <c r="C112" s="22">
        <f t="shared" si="37"/>
        <v>10</v>
      </c>
      <c r="D112" s="23"/>
      <c r="E112" s="7">
        <f t="shared" si="41"/>
        <v>10</v>
      </c>
      <c r="F112" s="7">
        <f t="shared" si="42"/>
        <v>10</v>
      </c>
      <c r="G112" s="7">
        <f t="shared" si="43"/>
        <v>0</v>
      </c>
      <c r="H112" s="24"/>
      <c r="I112" s="24"/>
      <c r="J112" s="24"/>
      <c r="K112" s="24"/>
      <c r="L112" s="24">
        <v>5</v>
      </c>
      <c r="M112" s="7">
        <f t="shared" si="44"/>
        <v>5</v>
      </c>
      <c r="N112" s="24"/>
      <c r="O112" s="24"/>
      <c r="P112" s="24">
        <v>5</v>
      </c>
      <c r="Q112" s="24"/>
      <c r="R112" s="24"/>
      <c r="S112" s="24"/>
      <c r="T112" s="24"/>
      <c r="U112" s="7">
        <f t="shared" si="38"/>
        <v>0</v>
      </c>
      <c r="V112" s="24"/>
      <c r="W112" s="24"/>
      <c r="X112" s="24"/>
      <c r="Y112" s="24"/>
      <c r="Z112" s="24"/>
      <c r="AA112" s="24"/>
      <c r="AB112" s="24"/>
      <c r="AC112" s="24"/>
      <c r="AD112" s="7">
        <f t="shared" si="45"/>
        <v>0</v>
      </c>
      <c r="AE112" s="24"/>
      <c r="AF112" s="24"/>
      <c r="AG112" s="25"/>
      <c r="AH112" s="25"/>
      <c r="AI112" s="24"/>
      <c r="AJ112" s="20"/>
      <c r="AK112" s="24"/>
      <c r="AL112" s="20"/>
      <c r="AM112" s="20"/>
      <c r="AN112" s="20"/>
      <c r="AO112" s="25"/>
      <c r="AP112" s="20"/>
      <c r="AQ112" s="24"/>
      <c r="AR112" s="25"/>
      <c r="AS112" s="25"/>
      <c r="AT112" s="25"/>
      <c r="AU112" s="25"/>
      <c r="AV112" s="25"/>
      <c r="AW112" s="25"/>
      <c r="AX112" s="24"/>
      <c r="AY112" s="24"/>
      <c r="AZ112" s="24"/>
      <c r="BA112" s="25"/>
      <c r="BB112" s="25"/>
      <c r="BC112" s="25"/>
      <c r="BD112" s="24"/>
      <c r="BE112" s="25"/>
      <c r="BF112" s="25"/>
      <c r="BG112" s="7">
        <f t="shared" si="46"/>
        <v>0</v>
      </c>
      <c r="BH112" s="25"/>
      <c r="BI112" s="24"/>
      <c r="BJ112" s="24"/>
      <c r="BK112" s="25"/>
      <c r="BL112" s="20" t="s">
        <v>142</v>
      </c>
      <c r="BM112" s="25"/>
      <c r="BN112" s="20" t="s">
        <v>241</v>
      </c>
      <c r="BO112" s="25"/>
      <c r="BP112" s="20" t="s">
        <v>106</v>
      </c>
      <c r="BQ112" s="25"/>
      <c r="BR112" s="25"/>
      <c r="BS112" s="25"/>
      <c r="BT112" s="25"/>
      <c r="BU112" s="23" t="s">
        <v>308</v>
      </c>
      <c r="BV112" s="20"/>
      <c r="BW112" s="25" t="s">
        <v>249</v>
      </c>
      <c r="BX112" s="25"/>
      <c r="BY112" s="20" t="s">
        <v>309</v>
      </c>
      <c r="CA112" s="54" t="e">
        <f>VLOOKUP(B112,'[1]KH2025 IN'!$B$4:$X$243,23,0)</f>
        <v>#N/A</v>
      </c>
      <c r="CB112" s="54">
        <v>1</v>
      </c>
      <c r="CC112" s="54">
        <f>VLOOKUP(B112,'[2]10QH'!$B$15:$BZ$665,77,0)</f>
        <v>1</v>
      </c>
      <c r="CJ112" s="54">
        <v>1</v>
      </c>
    </row>
    <row r="113" spans="1:88" s="54" customFormat="1" ht="112.5" x14ac:dyDescent="0.3">
      <c r="A113" s="20">
        <f>A112+1</f>
        <v>67</v>
      </c>
      <c r="B113" s="21" t="s">
        <v>1013</v>
      </c>
      <c r="C113" s="22">
        <f t="shared" si="37"/>
        <v>3</v>
      </c>
      <c r="D113" s="23"/>
      <c r="E113" s="7">
        <f t="shared" si="41"/>
        <v>3</v>
      </c>
      <c r="F113" s="7">
        <f t="shared" si="42"/>
        <v>3</v>
      </c>
      <c r="G113" s="7">
        <f t="shared" si="43"/>
        <v>0</v>
      </c>
      <c r="H113" s="24"/>
      <c r="I113" s="24"/>
      <c r="J113" s="24"/>
      <c r="K113" s="24"/>
      <c r="L113" s="24">
        <v>3</v>
      </c>
      <c r="M113" s="7">
        <f t="shared" si="44"/>
        <v>0</v>
      </c>
      <c r="N113" s="24"/>
      <c r="O113" s="24"/>
      <c r="P113" s="24"/>
      <c r="Q113" s="24"/>
      <c r="R113" s="24"/>
      <c r="S113" s="24"/>
      <c r="T113" s="24"/>
      <c r="U113" s="7">
        <f t="shared" si="38"/>
        <v>0</v>
      </c>
      <c r="V113" s="24"/>
      <c r="W113" s="24"/>
      <c r="X113" s="24"/>
      <c r="Y113" s="24"/>
      <c r="Z113" s="24"/>
      <c r="AA113" s="24"/>
      <c r="AB113" s="24"/>
      <c r="AC113" s="24"/>
      <c r="AD113" s="7">
        <f t="shared" si="45"/>
        <v>0</v>
      </c>
      <c r="AE113" s="24"/>
      <c r="AF113" s="24"/>
      <c r="AG113" s="25"/>
      <c r="AH113" s="25"/>
      <c r="AI113" s="24"/>
      <c r="AJ113" s="20"/>
      <c r="AK113" s="24"/>
      <c r="AL113" s="20"/>
      <c r="AM113" s="20"/>
      <c r="AN113" s="20"/>
      <c r="AO113" s="25"/>
      <c r="AP113" s="20"/>
      <c r="AQ113" s="24"/>
      <c r="AR113" s="25"/>
      <c r="AS113" s="25"/>
      <c r="AT113" s="25"/>
      <c r="AU113" s="25"/>
      <c r="AV113" s="25"/>
      <c r="AW113" s="25"/>
      <c r="AX113" s="24"/>
      <c r="AY113" s="24"/>
      <c r="AZ113" s="24"/>
      <c r="BA113" s="25"/>
      <c r="BB113" s="25"/>
      <c r="BC113" s="25"/>
      <c r="BD113" s="24"/>
      <c r="BE113" s="25"/>
      <c r="BF113" s="25"/>
      <c r="BG113" s="7">
        <f t="shared" si="46"/>
        <v>0</v>
      </c>
      <c r="BH113" s="25"/>
      <c r="BI113" s="24"/>
      <c r="BJ113" s="24"/>
      <c r="BK113" s="25"/>
      <c r="BL113" s="20" t="s">
        <v>142</v>
      </c>
      <c r="BM113" s="25"/>
      <c r="BN113" s="20" t="s">
        <v>241</v>
      </c>
      <c r="BO113" s="25"/>
      <c r="BP113" s="20" t="s">
        <v>234</v>
      </c>
      <c r="BQ113" s="25"/>
      <c r="BR113" s="25"/>
      <c r="BS113" s="25"/>
      <c r="BT113" s="25"/>
      <c r="BU113" s="23" t="s">
        <v>90</v>
      </c>
      <c r="BV113" s="20"/>
      <c r="BW113" s="25" t="s">
        <v>266</v>
      </c>
      <c r="BX113" s="25" t="s">
        <v>310</v>
      </c>
      <c r="BY113" s="20" t="s">
        <v>311</v>
      </c>
      <c r="CA113" s="54" t="e">
        <f>VLOOKUP(B113,'[1]KH2025 IN'!$B$4:$X$243,23,0)</f>
        <v>#N/A</v>
      </c>
      <c r="CB113" s="54">
        <v>1</v>
      </c>
      <c r="CC113" s="54" t="e">
        <f>VLOOKUP(B113,'[2]10QH'!$B$15:$BZ$665,77,0)</f>
        <v>#N/A</v>
      </c>
      <c r="CJ113" s="54">
        <v>1</v>
      </c>
    </row>
    <row r="114" spans="1:88" s="54" customFormat="1" ht="93.75" x14ac:dyDescent="0.3">
      <c r="A114" s="20">
        <f>A113+1</f>
        <v>68</v>
      </c>
      <c r="B114" s="21" t="s">
        <v>312</v>
      </c>
      <c r="C114" s="22">
        <f t="shared" si="37"/>
        <v>6.5</v>
      </c>
      <c r="D114" s="23"/>
      <c r="E114" s="7">
        <f t="shared" si="41"/>
        <v>6.5</v>
      </c>
      <c r="F114" s="7">
        <f t="shared" si="42"/>
        <v>6.5</v>
      </c>
      <c r="G114" s="7">
        <f t="shared" si="43"/>
        <v>0</v>
      </c>
      <c r="H114" s="24"/>
      <c r="I114" s="24"/>
      <c r="J114" s="24"/>
      <c r="K114" s="24">
        <v>3</v>
      </c>
      <c r="L114" s="24">
        <v>3.5</v>
      </c>
      <c r="M114" s="7">
        <f t="shared" si="44"/>
        <v>0</v>
      </c>
      <c r="N114" s="24"/>
      <c r="O114" s="24"/>
      <c r="P114" s="24"/>
      <c r="Q114" s="24"/>
      <c r="R114" s="24"/>
      <c r="S114" s="24"/>
      <c r="T114" s="24"/>
      <c r="U114" s="7">
        <f t="shared" si="38"/>
        <v>0</v>
      </c>
      <c r="V114" s="24"/>
      <c r="W114" s="24"/>
      <c r="X114" s="24"/>
      <c r="Y114" s="24"/>
      <c r="Z114" s="24"/>
      <c r="AA114" s="24"/>
      <c r="AB114" s="24"/>
      <c r="AC114" s="24"/>
      <c r="AD114" s="7">
        <f t="shared" si="45"/>
        <v>0</v>
      </c>
      <c r="AE114" s="24"/>
      <c r="AF114" s="24"/>
      <c r="AG114" s="25"/>
      <c r="AH114" s="25"/>
      <c r="AI114" s="24"/>
      <c r="AJ114" s="20"/>
      <c r="AK114" s="24"/>
      <c r="AL114" s="20"/>
      <c r="AM114" s="20"/>
      <c r="AN114" s="20"/>
      <c r="AO114" s="25"/>
      <c r="AP114" s="20"/>
      <c r="AQ114" s="24"/>
      <c r="AR114" s="25"/>
      <c r="AS114" s="25"/>
      <c r="AT114" s="25"/>
      <c r="AU114" s="25"/>
      <c r="AV114" s="25"/>
      <c r="AW114" s="25"/>
      <c r="AX114" s="24"/>
      <c r="AY114" s="24"/>
      <c r="AZ114" s="24"/>
      <c r="BA114" s="25"/>
      <c r="BB114" s="25"/>
      <c r="BC114" s="25"/>
      <c r="BD114" s="24"/>
      <c r="BE114" s="25"/>
      <c r="BF114" s="25"/>
      <c r="BG114" s="7">
        <f t="shared" si="46"/>
        <v>0</v>
      </c>
      <c r="BH114" s="25"/>
      <c r="BI114" s="24"/>
      <c r="BJ114" s="24"/>
      <c r="BK114" s="25"/>
      <c r="BL114" s="20" t="s">
        <v>142</v>
      </c>
      <c r="BM114" s="25"/>
      <c r="BN114" s="20" t="s">
        <v>241</v>
      </c>
      <c r="BO114" s="25"/>
      <c r="BP114" s="20" t="s">
        <v>106</v>
      </c>
      <c r="BQ114" s="25"/>
      <c r="BR114" s="25"/>
      <c r="BS114" s="25"/>
      <c r="BT114" s="25"/>
      <c r="BU114" s="23" t="s">
        <v>131</v>
      </c>
      <c r="BV114" s="20"/>
      <c r="BW114" s="25" t="s">
        <v>249</v>
      </c>
      <c r="BX114" s="25"/>
      <c r="BY114" s="20" t="s">
        <v>313</v>
      </c>
      <c r="CA114" s="54" t="e">
        <f>VLOOKUP(B114,'[1]KH2025 IN'!$B$4:$X$243,23,0)</f>
        <v>#N/A</v>
      </c>
      <c r="CB114" s="54">
        <v>1</v>
      </c>
      <c r="CC114" s="54">
        <f>VLOOKUP(B114,'[2]10QH'!$B$15:$BZ$665,77,0)</f>
        <v>1</v>
      </c>
      <c r="CJ114" s="54">
        <v>1</v>
      </c>
    </row>
    <row r="115" spans="1:88" s="54" customFormat="1" ht="41.45" customHeight="1" x14ac:dyDescent="0.3">
      <c r="A115" s="151">
        <f>A114+1</f>
        <v>69</v>
      </c>
      <c r="B115" s="145" t="s">
        <v>314</v>
      </c>
      <c r="C115" s="22">
        <f t="shared" si="37"/>
        <v>10.4</v>
      </c>
      <c r="D115" s="23">
        <v>10.4</v>
      </c>
      <c r="E115" s="7"/>
      <c r="F115" s="7">
        <f t="shared" si="42"/>
        <v>0.8</v>
      </c>
      <c r="G115" s="7">
        <f t="shared" si="43"/>
        <v>0</v>
      </c>
      <c r="H115" s="24"/>
      <c r="I115" s="24"/>
      <c r="J115" s="24"/>
      <c r="K115" s="24">
        <v>0.8</v>
      </c>
      <c r="L115" s="24"/>
      <c r="M115" s="7">
        <f t="shared" si="44"/>
        <v>0</v>
      </c>
      <c r="N115" s="24"/>
      <c r="O115" s="24"/>
      <c r="P115" s="24"/>
      <c r="Q115" s="24"/>
      <c r="R115" s="24"/>
      <c r="S115" s="24"/>
      <c r="T115" s="24"/>
      <c r="U115" s="7">
        <f t="shared" si="38"/>
        <v>0</v>
      </c>
      <c r="V115" s="24"/>
      <c r="W115" s="24"/>
      <c r="X115" s="24"/>
      <c r="Y115" s="24"/>
      <c r="Z115" s="24"/>
      <c r="AA115" s="24"/>
      <c r="AB115" s="24"/>
      <c r="AC115" s="24"/>
      <c r="AD115" s="7">
        <f t="shared" si="45"/>
        <v>0</v>
      </c>
      <c r="AE115" s="24"/>
      <c r="AF115" s="24"/>
      <c r="AG115" s="146"/>
      <c r="AH115" s="146"/>
      <c r="AI115" s="24"/>
      <c r="AJ115" s="20"/>
      <c r="AK115" s="24"/>
      <c r="AL115" s="20"/>
      <c r="AM115" s="20"/>
      <c r="AN115" s="20"/>
      <c r="AO115" s="25"/>
      <c r="AP115" s="20"/>
      <c r="AQ115" s="24"/>
      <c r="AR115" s="25"/>
      <c r="AS115" s="25"/>
      <c r="AT115" s="25"/>
      <c r="AU115" s="25"/>
      <c r="AV115" s="25"/>
      <c r="AW115" s="25"/>
      <c r="AX115" s="24"/>
      <c r="AY115" s="24"/>
      <c r="AZ115" s="24"/>
      <c r="BA115" s="25"/>
      <c r="BB115" s="25"/>
      <c r="BC115" s="25"/>
      <c r="BD115" s="24"/>
      <c r="BE115" s="25"/>
      <c r="BF115" s="25"/>
      <c r="BG115" s="7">
        <f t="shared" si="46"/>
        <v>0</v>
      </c>
      <c r="BH115" s="25"/>
      <c r="BI115" s="24"/>
      <c r="BJ115" s="24"/>
      <c r="BK115" s="25"/>
      <c r="BL115" s="20" t="s">
        <v>142</v>
      </c>
      <c r="BM115" s="25"/>
      <c r="BN115" s="20" t="s">
        <v>241</v>
      </c>
      <c r="BO115" s="25"/>
      <c r="BP115" s="144" t="s">
        <v>234</v>
      </c>
      <c r="BQ115" s="25"/>
      <c r="BR115" s="25"/>
      <c r="BS115" s="25"/>
      <c r="BT115" s="25"/>
      <c r="BU115" s="23" t="s">
        <v>95</v>
      </c>
      <c r="BV115" s="20"/>
      <c r="BW115" s="146" t="s">
        <v>315</v>
      </c>
      <c r="BX115" s="146" t="s">
        <v>316</v>
      </c>
      <c r="BY115" s="20" t="s">
        <v>244</v>
      </c>
      <c r="CA115" s="54" t="e">
        <f>VLOOKUP(B115,'[1]KH2025 IN'!$B$4:$X$243,23,0)</f>
        <v>#N/A</v>
      </c>
      <c r="CB115" s="54">
        <v>1</v>
      </c>
      <c r="CC115" s="54">
        <f>VLOOKUP(B115,'[2]10QH'!$B$15:$BZ$665,77,0)</f>
        <v>1</v>
      </c>
      <c r="CJ115" s="54">
        <v>1</v>
      </c>
    </row>
    <row r="116" spans="1:88" s="54" customFormat="1" ht="52.9" customHeight="1" x14ac:dyDescent="0.3">
      <c r="A116" s="152"/>
      <c r="B116" s="145"/>
      <c r="C116" s="22">
        <f t="shared" si="37"/>
        <v>20.400000000000002</v>
      </c>
      <c r="D116" s="23">
        <v>19.600000000000001</v>
      </c>
      <c r="E116" s="7">
        <v>0.8</v>
      </c>
      <c r="F116" s="7">
        <f t="shared" si="42"/>
        <v>0</v>
      </c>
      <c r="G116" s="7">
        <f t="shared" si="43"/>
        <v>0</v>
      </c>
      <c r="H116" s="24"/>
      <c r="I116" s="24"/>
      <c r="J116" s="24"/>
      <c r="K116" s="24"/>
      <c r="L116" s="24"/>
      <c r="M116" s="7">
        <f t="shared" si="44"/>
        <v>0</v>
      </c>
      <c r="N116" s="24"/>
      <c r="O116" s="24"/>
      <c r="P116" s="24"/>
      <c r="Q116" s="24"/>
      <c r="R116" s="24"/>
      <c r="S116" s="24"/>
      <c r="T116" s="24"/>
      <c r="U116" s="7">
        <f t="shared" si="38"/>
        <v>0</v>
      </c>
      <c r="V116" s="24"/>
      <c r="W116" s="24"/>
      <c r="X116" s="24"/>
      <c r="Y116" s="24"/>
      <c r="Z116" s="24"/>
      <c r="AA116" s="24"/>
      <c r="AB116" s="24"/>
      <c r="AC116" s="24"/>
      <c r="AD116" s="7">
        <f t="shared" si="45"/>
        <v>0</v>
      </c>
      <c r="AE116" s="24"/>
      <c r="AF116" s="24"/>
      <c r="AG116" s="146"/>
      <c r="AH116" s="146"/>
      <c r="AI116" s="24"/>
      <c r="AJ116" s="20"/>
      <c r="AK116" s="24"/>
      <c r="AL116" s="20"/>
      <c r="AM116" s="20"/>
      <c r="AN116" s="20"/>
      <c r="AO116" s="25"/>
      <c r="AP116" s="20"/>
      <c r="AQ116" s="24"/>
      <c r="AR116" s="25"/>
      <c r="AS116" s="25"/>
      <c r="AT116" s="25"/>
      <c r="AU116" s="25"/>
      <c r="AV116" s="25"/>
      <c r="AW116" s="25"/>
      <c r="AX116" s="24"/>
      <c r="AY116" s="24"/>
      <c r="AZ116" s="24"/>
      <c r="BA116" s="25"/>
      <c r="BB116" s="25"/>
      <c r="BC116" s="25"/>
      <c r="BD116" s="24"/>
      <c r="BE116" s="25"/>
      <c r="BF116" s="25"/>
      <c r="BG116" s="7">
        <f t="shared" si="46"/>
        <v>0</v>
      </c>
      <c r="BH116" s="25"/>
      <c r="BI116" s="24"/>
      <c r="BJ116" s="24"/>
      <c r="BK116" s="25"/>
      <c r="BL116" s="20" t="s">
        <v>198</v>
      </c>
      <c r="BM116" s="25"/>
      <c r="BN116" s="20" t="s">
        <v>241</v>
      </c>
      <c r="BO116" s="25"/>
      <c r="BP116" s="144"/>
      <c r="BQ116" s="25"/>
      <c r="BR116" s="25"/>
      <c r="BS116" s="25"/>
      <c r="BT116" s="25"/>
      <c r="BU116" s="20" t="s">
        <v>245</v>
      </c>
      <c r="BV116" s="20"/>
      <c r="BW116" s="146"/>
      <c r="BX116" s="146"/>
      <c r="BY116" s="20"/>
      <c r="CA116" s="54">
        <f>VLOOKUP(B116,'[1]KH2025 IN'!$B$4:$X$243,23,0)</f>
        <v>1</v>
      </c>
      <c r="CB116" s="54">
        <v>1</v>
      </c>
      <c r="CC116" s="54" t="e">
        <f>VLOOKUP(B116,'[2]10QH'!$B$15:$BZ$665,77,0)</f>
        <v>#N/A</v>
      </c>
      <c r="CJ116" s="54">
        <v>1</v>
      </c>
    </row>
    <row r="117" spans="1:88" s="54" customFormat="1" ht="56.25" x14ac:dyDescent="0.3">
      <c r="A117" s="144">
        <f>A115+1</f>
        <v>70</v>
      </c>
      <c r="B117" s="145" t="s">
        <v>317</v>
      </c>
      <c r="C117" s="22">
        <f t="shared" si="37"/>
        <v>1.21</v>
      </c>
      <c r="D117" s="23"/>
      <c r="E117" s="7">
        <f t="shared" si="41"/>
        <v>1.21</v>
      </c>
      <c r="F117" s="7">
        <f t="shared" si="42"/>
        <v>1.2</v>
      </c>
      <c r="G117" s="7">
        <f t="shared" si="43"/>
        <v>0</v>
      </c>
      <c r="H117" s="24"/>
      <c r="I117" s="24"/>
      <c r="J117" s="24"/>
      <c r="K117" s="24">
        <v>0.9</v>
      </c>
      <c r="L117" s="24">
        <v>0.3</v>
      </c>
      <c r="M117" s="7">
        <f t="shared" si="44"/>
        <v>0</v>
      </c>
      <c r="N117" s="24"/>
      <c r="O117" s="24"/>
      <c r="P117" s="24"/>
      <c r="Q117" s="24"/>
      <c r="R117" s="24"/>
      <c r="S117" s="24"/>
      <c r="T117" s="24"/>
      <c r="U117" s="7">
        <f t="shared" si="38"/>
        <v>0</v>
      </c>
      <c r="V117" s="24"/>
      <c r="W117" s="24"/>
      <c r="X117" s="24"/>
      <c r="Y117" s="24"/>
      <c r="Z117" s="24"/>
      <c r="AA117" s="24"/>
      <c r="AB117" s="24"/>
      <c r="AC117" s="24"/>
      <c r="AD117" s="7">
        <f t="shared" si="45"/>
        <v>0</v>
      </c>
      <c r="AE117" s="24"/>
      <c r="AF117" s="24"/>
      <c r="AG117" s="146"/>
      <c r="AH117" s="25"/>
      <c r="AI117" s="24"/>
      <c r="AJ117" s="20"/>
      <c r="AK117" s="24"/>
      <c r="AL117" s="20"/>
      <c r="AM117" s="20"/>
      <c r="AN117" s="20"/>
      <c r="AO117" s="25"/>
      <c r="AP117" s="20"/>
      <c r="AQ117" s="24"/>
      <c r="AR117" s="25"/>
      <c r="AS117" s="25"/>
      <c r="AT117" s="25"/>
      <c r="AU117" s="25"/>
      <c r="AV117" s="25"/>
      <c r="AW117" s="25"/>
      <c r="AX117" s="24"/>
      <c r="AY117" s="24"/>
      <c r="AZ117" s="24"/>
      <c r="BA117" s="25"/>
      <c r="BB117" s="25"/>
      <c r="BC117" s="25"/>
      <c r="BD117" s="24"/>
      <c r="BE117" s="25"/>
      <c r="BF117" s="25"/>
      <c r="BG117" s="7">
        <f t="shared" si="46"/>
        <v>0.01</v>
      </c>
      <c r="BH117" s="25"/>
      <c r="BI117" s="24">
        <v>0.01</v>
      </c>
      <c r="BJ117" s="24"/>
      <c r="BK117" s="25"/>
      <c r="BL117" s="20" t="s">
        <v>198</v>
      </c>
      <c r="BM117" s="25"/>
      <c r="BN117" s="20" t="s">
        <v>241</v>
      </c>
      <c r="BO117" s="25"/>
      <c r="BP117" s="144" t="s">
        <v>106</v>
      </c>
      <c r="BQ117" s="25"/>
      <c r="BR117" s="25"/>
      <c r="BS117" s="25"/>
      <c r="BT117" s="25"/>
      <c r="BU117" s="23" t="s">
        <v>213</v>
      </c>
      <c r="BV117" s="20"/>
      <c r="BW117" s="146" t="s">
        <v>249</v>
      </c>
      <c r="BX117" s="25"/>
      <c r="BY117" s="20" t="s">
        <v>244</v>
      </c>
      <c r="CA117" s="54" t="e">
        <f>VLOOKUP(B117,'[1]KH2025 IN'!$B$4:$X$243,23,0)</f>
        <v>#N/A</v>
      </c>
      <c r="CB117" s="54">
        <v>1</v>
      </c>
      <c r="CC117" s="54">
        <f>VLOOKUP(B117,'[2]10QH'!$B$15:$BZ$665,77,0)</f>
        <v>1</v>
      </c>
      <c r="CJ117" s="54">
        <v>1</v>
      </c>
    </row>
    <row r="118" spans="1:88" s="54" customFormat="1" x14ac:dyDescent="0.3">
      <c r="A118" s="144"/>
      <c r="B118" s="145"/>
      <c r="C118" s="22">
        <f t="shared" si="37"/>
        <v>0.26</v>
      </c>
      <c r="D118" s="23">
        <v>0.26</v>
      </c>
      <c r="E118" s="7">
        <f t="shared" si="41"/>
        <v>0</v>
      </c>
      <c r="F118" s="7">
        <f t="shared" si="42"/>
        <v>0</v>
      </c>
      <c r="G118" s="7">
        <f t="shared" si="43"/>
        <v>0</v>
      </c>
      <c r="H118" s="24"/>
      <c r="I118" s="24"/>
      <c r="J118" s="24"/>
      <c r="K118" s="24"/>
      <c r="L118" s="24"/>
      <c r="M118" s="7">
        <f t="shared" si="44"/>
        <v>0</v>
      </c>
      <c r="N118" s="24"/>
      <c r="O118" s="24"/>
      <c r="P118" s="24"/>
      <c r="Q118" s="24"/>
      <c r="R118" s="24"/>
      <c r="S118" s="24"/>
      <c r="T118" s="24"/>
      <c r="U118" s="7">
        <f t="shared" si="38"/>
        <v>0</v>
      </c>
      <c r="V118" s="24"/>
      <c r="W118" s="24"/>
      <c r="X118" s="24"/>
      <c r="Y118" s="24"/>
      <c r="Z118" s="24"/>
      <c r="AA118" s="24"/>
      <c r="AB118" s="24"/>
      <c r="AC118" s="24"/>
      <c r="AD118" s="7">
        <f t="shared" si="45"/>
        <v>0</v>
      </c>
      <c r="AE118" s="24"/>
      <c r="AF118" s="24"/>
      <c r="AG118" s="146"/>
      <c r="AH118" s="25"/>
      <c r="AI118" s="24"/>
      <c r="AJ118" s="20"/>
      <c r="AK118" s="24"/>
      <c r="AL118" s="20"/>
      <c r="AM118" s="20"/>
      <c r="AN118" s="20"/>
      <c r="AO118" s="25"/>
      <c r="AP118" s="20"/>
      <c r="AQ118" s="24"/>
      <c r="AR118" s="25"/>
      <c r="AS118" s="25"/>
      <c r="AT118" s="25"/>
      <c r="AU118" s="25"/>
      <c r="AV118" s="25"/>
      <c r="AW118" s="25"/>
      <c r="AX118" s="24"/>
      <c r="AY118" s="24"/>
      <c r="AZ118" s="24"/>
      <c r="BA118" s="25"/>
      <c r="BB118" s="25"/>
      <c r="BC118" s="25"/>
      <c r="BD118" s="24"/>
      <c r="BE118" s="25"/>
      <c r="BF118" s="25"/>
      <c r="BG118" s="7">
        <f t="shared" si="46"/>
        <v>0</v>
      </c>
      <c r="BH118" s="25"/>
      <c r="BI118" s="24"/>
      <c r="BJ118" s="24"/>
      <c r="BK118" s="25"/>
      <c r="BL118" s="20" t="s">
        <v>198</v>
      </c>
      <c r="BM118" s="25"/>
      <c r="BN118" s="20" t="s">
        <v>241</v>
      </c>
      <c r="BO118" s="25"/>
      <c r="BP118" s="144"/>
      <c r="BQ118" s="25"/>
      <c r="BR118" s="25"/>
      <c r="BS118" s="25"/>
      <c r="BT118" s="25"/>
      <c r="BU118" s="20" t="s">
        <v>245</v>
      </c>
      <c r="BV118" s="20"/>
      <c r="BW118" s="146"/>
      <c r="BX118" s="25"/>
      <c r="BY118" s="20"/>
      <c r="CA118" s="54">
        <f>VLOOKUP(B118,'[1]KH2025 IN'!$B$4:$X$243,23,0)</f>
        <v>1</v>
      </c>
      <c r="CB118" s="54">
        <v>1</v>
      </c>
      <c r="CC118" s="54" t="e">
        <f>VLOOKUP(B118,'[2]10QH'!$B$15:$BZ$665,77,0)</f>
        <v>#N/A</v>
      </c>
      <c r="CJ118" s="54">
        <v>1</v>
      </c>
    </row>
    <row r="119" spans="1:88" s="54" customFormat="1" x14ac:dyDescent="0.3">
      <c r="A119" s="144"/>
      <c r="B119" s="145"/>
      <c r="C119" s="22">
        <f t="shared" si="37"/>
        <v>0.2</v>
      </c>
      <c r="D119" s="23">
        <v>0.2</v>
      </c>
      <c r="E119" s="7">
        <f t="shared" si="41"/>
        <v>0</v>
      </c>
      <c r="F119" s="7">
        <f t="shared" si="42"/>
        <v>0</v>
      </c>
      <c r="G119" s="7">
        <f t="shared" si="43"/>
        <v>0</v>
      </c>
      <c r="H119" s="24"/>
      <c r="I119" s="24"/>
      <c r="J119" s="24"/>
      <c r="K119" s="24"/>
      <c r="L119" s="24"/>
      <c r="M119" s="7">
        <f t="shared" si="44"/>
        <v>0</v>
      </c>
      <c r="N119" s="24"/>
      <c r="O119" s="24"/>
      <c r="P119" s="24"/>
      <c r="Q119" s="24"/>
      <c r="R119" s="24"/>
      <c r="S119" s="24"/>
      <c r="T119" s="24"/>
      <c r="U119" s="7">
        <f t="shared" si="38"/>
        <v>0</v>
      </c>
      <c r="V119" s="24"/>
      <c r="W119" s="24"/>
      <c r="X119" s="24"/>
      <c r="Y119" s="24"/>
      <c r="Z119" s="24"/>
      <c r="AA119" s="24"/>
      <c r="AB119" s="24"/>
      <c r="AC119" s="24"/>
      <c r="AD119" s="7">
        <f t="shared" si="45"/>
        <v>0</v>
      </c>
      <c r="AE119" s="24"/>
      <c r="AF119" s="24"/>
      <c r="AG119" s="146"/>
      <c r="AH119" s="25"/>
      <c r="AI119" s="24"/>
      <c r="AJ119" s="20"/>
      <c r="AK119" s="24"/>
      <c r="AL119" s="20"/>
      <c r="AM119" s="20"/>
      <c r="AN119" s="20"/>
      <c r="AO119" s="25"/>
      <c r="AP119" s="20"/>
      <c r="AQ119" s="24"/>
      <c r="AR119" s="25"/>
      <c r="AS119" s="25"/>
      <c r="AT119" s="25"/>
      <c r="AU119" s="25"/>
      <c r="AV119" s="25"/>
      <c r="AW119" s="25"/>
      <c r="AX119" s="24"/>
      <c r="AY119" s="24"/>
      <c r="AZ119" s="24"/>
      <c r="BA119" s="25"/>
      <c r="BB119" s="25"/>
      <c r="BC119" s="25"/>
      <c r="BD119" s="24"/>
      <c r="BE119" s="25"/>
      <c r="BF119" s="25"/>
      <c r="BG119" s="7">
        <f t="shared" si="46"/>
        <v>0</v>
      </c>
      <c r="BH119" s="25"/>
      <c r="BI119" s="24"/>
      <c r="BJ119" s="24"/>
      <c r="BK119" s="25"/>
      <c r="BL119" s="20" t="s">
        <v>142</v>
      </c>
      <c r="BM119" s="25"/>
      <c r="BN119" s="20" t="s">
        <v>241</v>
      </c>
      <c r="BO119" s="25"/>
      <c r="BP119" s="144"/>
      <c r="BQ119" s="25"/>
      <c r="BR119" s="25"/>
      <c r="BS119" s="25"/>
      <c r="BT119" s="25"/>
      <c r="BU119" s="20" t="s">
        <v>245</v>
      </c>
      <c r="BV119" s="20"/>
      <c r="BW119" s="146"/>
      <c r="BX119" s="25"/>
      <c r="BY119" s="151" t="s">
        <v>304</v>
      </c>
      <c r="CA119" s="54">
        <f>VLOOKUP(B119,'[1]KH2025 IN'!$B$4:$X$243,23,0)</f>
        <v>1</v>
      </c>
      <c r="CB119" s="54">
        <v>1</v>
      </c>
      <c r="CC119" s="54" t="e">
        <f>VLOOKUP(B119,'[2]10QH'!$B$15:$BZ$665,77,0)</f>
        <v>#N/A</v>
      </c>
      <c r="CJ119" s="54">
        <v>1</v>
      </c>
    </row>
    <row r="120" spans="1:88" s="54" customFormat="1" ht="37.5" x14ac:dyDescent="0.3">
      <c r="A120" s="144"/>
      <c r="B120" s="145"/>
      <c r="C120" s="22">
        <f t="shared" si="37"/>
        <v>1.5</v>
      </c>
      <c r="D120" s="23">
        <v>0.2</v>
      </c>
      <c r="E120" s="7">
        <f t="shared" si="41"/>
        <v>1.3</v>
      </c>
      <c r="F120" s="7">
        <f t="shared" si="42"/>
        <v>1.3</v>
      </c>
      <c r="G120" s="7">
        <f t="shared" si="43"/>
        <v>0</v>
      </c>
      <c r="H120" s="24"/>
      <c r="I120" s="24"/>
      <c r="J120" s="24"/>
      <c r="K120" s="24">
        <v>1.1000000000000001</v>
      </c>
      <c r="L120" s="24">
        <v>0.2</v>
      </c>
      <c r="M120" s="7">
        <f t="shared" si="44"/>
        <v>0</v>
      </c>
      <c r="N120" s="24"/>
      <c r="O120" s="24"/>
      <c r="P120" s="24"/>
      <c r="Q120" s="24"/>
      <c r="R120" s="24"/>
      <c r="S120" s="24"/>
      <c r="T120" s="24"/>
      <c r="U120" s="7">
        <f t="shared" si="38"/>
        <v>0</v>
      </c>
      <c r="V120" s="24"/>
      <c r="W120" s="24"/>
      <c r="X120" s="24"/>
      <c r="Y120" s="24"/>
      <c r="Z120" s="24"/>
      <c r="AA120" s="24"/>
      <c r="AB120" s="24"/>
      <c r="AC120" s="24"/>
      <c r="AD120" s="7">
        <f t="shared" si="45"/>
        <v>0</v>
      </c>
      <c r="AE120" s="24"/>
      <c r="AF120" s="24"/>
      <c r="AG120" s="146"/>
      <c r="AH120" s="25"/>
      <c r="AI120" s="24"/>
      <c r="AJ120" s="20"/>
      <c r="AK120" s="24"/>
      <c r="AL120" s="20"/>
      <c r="AM120" s="20"/>
      <c r="AN120" s="20"/>
      <c r="AO120" s="25"/>
      <c r="AP120" s="20"/>
      <c r="AQ120" s="24"/>
      <c r="AR120" s="25"/>
      <c r="AS120" s="25"/>
      <c r="AT120" s="25"/>
      <c r="AU120" s="25"/>
      <c r="AV120" s="25"/>
      <c r="AW120" s="25"/>
      <c r="AX120" s="24"/>
      <c r="AY120" s="24"/>
      <c r="AZ120" s="24"/>
      <c r="BA120" s="25"/>
      <c r="BB120" s="25"/>
      <c r="BC120" s="25"/>
      <c r="BD120" s="24"/>
      <c r="BE120" s="25"/>
      <c r="BF120" s="25"/>
      <c r="BG120" s="7">
        <f t="shared" si="46"/>
        <v>0</v>
      </c>
      <c r="BH120" s="25"/>
      <c r="BI120" s="24"/>
      <c r="BJ120" s="24"/>
      <c r="BK120" s="25"/>
      <c r="BL120" s="20" t="s">
        <v>142</v>
      </c>
      <c r="BM120" s="25"/>
      <c r="BN120" s="20" t="s">
        <v>241</v>
      </c>
      <c r="BO120" s="25"/>
      <c r="BP120" s="144"/>
      <c r="BQ120" s="25"/>
      <c r="BR120" s="25"/>
      <c r="BS120" s="25"/>
      <c r="BT120" s="25"/>
      <c r="BU120" s="23" t="s">
        <v>131</v>
      </c>
      <c r="BV120" s="20"/>
      <c r="BW120" s="146"/>
      <c r="BX120" s="25"/>
      <c r="BY120" s="155"/>
      <c r="CA120" s="54">
        <f>VLOOKUP(B120,'[1]KH2025 IN'!$B$4:$X$243,23,0)</f>
        <v>1</v>
      </c>
      <c r="CB120" s="54">
        <v>1</v>
      </c>
      <c r="CC120" s="54" t="e">
        <f>VLOOKUP(B120,'[2]10QH'!$B$15:$BZ$665,77,0)</f>
        <v>#N/A</v>
      </c>
      <c r="CJ120" s="54">
        <v>1</v>
      </c>
    </row>
    <row r="121" spans="1:88" s="54" customFormat="1" ht="85.9" customHeight="1" x14ac:dyDescent="0.3">
      <c r="A121" s="144">
        <f>A117+1</f>
        <v>71</v>
      </c>
      <c r="B121" s="71" t="s">
        <v>1001</v>
      </c>
      <c r="C121" s="147">
        <f>D121+E121+E122</f>
        <v>35.799999999999997</v>
      </c>
      <c r="D121" s="149">
        <v>33.799999999999997</v>
      </c>
      <c r="E121" s="7">
        <f>F121</f>
        <v>1</v>
      </c>
      <c r="F121" s="7">
        <v>1</v>
      </c>
      <c r="G121" s="7">
        <f t="shared" si="43"/>
        <v>0</v>
      </c>
      <c r="H121" s="7">
        <f t="shared" si="43"/>
        <v>0</v>
      </c>
      <c r="I121" s="7">
        <f t="shared" si="43"/>
        <v>0</v>
      </c>
      <c r="J121" s="7">
        <f t="shared" si="43"/>
        <v>0</v>
      </c>
      <c r="K121" s="7">
        <f t="shared" si="43"/>
        <v>0</v>
      </c>
      <c r="L121" s="7">
        <f t="shared" si="43"/>
        <v>0</v>
      </c>
      <c r="M121" s="7">
        <f t="shared" si="43"/>
        <v>0</v>
      </c>
      <c r="N121" s="7">
        <f t="shared" si="43"/>
        <v>0</v>
      </c>
      <c r="O121" s="7">
        <f t="shared" si="43"/>
        <v>0</v>
      </c>
      <c r="P121" s="7">
        <f t="shared" si="43"/>
        <v>0</v>
      </c>
      <c r="Q121" s="7">
        <f t="shared" si="43"/>
        <v>0</v>
      </c>
      <c r="R121" s="7">
        <f t="shared" si="43"/>
        <v>0</v>
      </c>
      <c r="S121" s="7">
        <f t="shared" si="43"/>
        <v>0</v>
      </c>
      <c r="T121" s="7">
        <f t="shared" si="43"/>
        <v>0</v>
      </c>
      <c r="U121" s="7">
        <f t="shared" si="43"/>
        <v>0</v>
      </c>
      <c r="V121" s="7">
        <f t="shared" si="43"/>
        <v>0</v>
      </c>
      <c r="W121" s="7">
        <f t="shared" ref="W121:BF121" si="49">X121+Y121+Z121</f>
        <v>0</v>
      </c>
      <c r="X121" s="7">
        <f t="shared" si="49"/>
        <v>0</v>
      </c>
      <c r="Y121" s="7">
        <f t="shared" si="49"/>
        <v>0</v>
      </c>
      <c r="Z121" s="7">
        <f t="shared" si="49"/>
        <v>0</v>
      </c>
      <c r="AA121" s="7">
        <f t="shared" si="49"/>
        <v>0</v>
      </c>
      <c r="AB121" s="7">
        <f t="shared" si="49"/>
        <v>0</v>
      </c>
      <c r="AC121" s="7">
        <f t="shared" si="49"/>
        <v>0</v>
      </c>
      <c r="AD121" s="7">
        <f t="shared" si="49"/>
        <v>0</v>
      </c>
      <c r="AE121" s="7">
        <f t="shared" si="49"/>
        <v>0</v>
      </c>
      <c r="AF121" s="7">
        <f t="shared" si="49"/>
        <v>0</v>
      </c>
      <c r="AG121" s="7">
        <f t="shared" si="49"/>
        <v>0</v>
      </c>
      <c r="AH121" s="7">
        <f t="shared" si="49"/>
        <v>0</v>
      </c>
      <c r="AI121" s="7">
        <f t="shared" si="49"/>
        <v>0</v>
      </c>
      <c r="AJ121" s="7">
        <f t="shared" si="49"/>
        <v>0</v>
      </c>
      <c r="AK121" s="7">
        <f t="shared" si="49"/>
        <v>0</v>
      </c>
      <c r="AL121" s="7">
        <f t="shared" si="49"/>
        <v>0</v>
      </c>
      <c r="AM121" s="7">
        <f t="shared" si="49"/>
        <v>0</v>
      </c>
      <c r="AN121" s="7">
        <f t="shared" si="49"/>
        <v>0</v>
      </c>
      <c r="AO121" s="7">
        <f t="shared" si="49"/>
        <v>0</v>
      </c>
      <c r="AP121" s="7">
        <f t="shared" si="49"/>
        <v>0</v>
      </c>
      <c r="AQ121" s="7">
        <f t="shared" si="49"/>
        <v>0</v>
      </c>
      <c r="AR121" s="7">
        <f t="shared" si="49"/>
        <v>0</v>
      </c>
      <c r="AS121" s="7">
        <f t="shared" si="49"/>
        <v>0</v>
      </c>
      <c r="AT121" s="7">
        <f t="shared" si="49"/>
        <v>0</v>
      </c>
      <c r="AU121" s="7">
        <f t="shared" si="49"/>
        <v>0</v>
      </c>
      <c r="AV121" s="7">
        <f t="shared" si="49"/>
        <v>0</v>
      </c>
      <c r="AW121" s="7">
        <f t="shared" si="49"/>
        <v>0</v>
      </c>
      <c r="AX121" s="7">
        <f t="shared" si="49"/>
        <v>0</v>
      </c>
      <c r="AY121" s="7">
        <f t="shared" si="49"/>
        <v>0</v>
      </c>
      <c r="AZ121" s="7">
        <f t="shared" si="49"/>
        <v>0</v>
      </c>
      <c r="BA121" s="7">
        <f t="shared" si="49"/>
        <v>0</v>
      </c>
      <c r="BB121" s="7">
        <f t="shared" si="49"/>
        <v>0</v>
      </c>
      <c r="BC121" s="7">
        <f t="shared" si="49"/>
        <v>0</v>
      </c>
      <c r="BD121" s="7">
        <f t="shared" si="49"/>
        <v>0</v>
      </c>
      <c r="BE121" s="7">
        <f t="shared" si="49"/>
        <v>0</v>
      </c>
      <c r="BF121" s="7">
        <f t="shared" si="49"/>
        <v>0</v>
      </c>
      <c r="BG121" s="7">
        <f t="shared" si="46"/>
        <v>0</v>
      </c>
      <c r="BH121" s="25"/>
      <c r="BI121" s="24"/>
      <c r="BJ121" s="24"/>
      <c r="BK121" s="25"/>
      <c r="BL121" s="28" t="s">
        <v>142</v>
      </c>
      <c r="BM121" s="25"/>
      <c r="BN121" s="20" t="s">
        <v>241</v>
      </c>
      <c r="BO121" s="25">
        <v>2025</v>
      </c>
      <c r="BP121" s="20" t="s">
        <v>319</v>
      </c>
      <c r="BQ121" s="25"/>
      <c r="BR121" s="25"/>
      <c r="BS121" s="25"/>
      <c r="BT121" s="25"/>
      <c r="BU121" s="20" t="s">
        <v>245</v>
      </c>
      <c r="BV121" s="20">
        <v>2024</v>
      </c>
      <c r="BW121" s="25"/>
      <c r="BX121" s="25"/>
      <c r="BY121" s="20"/>
      <c r="CA121" s="54" t="e">
        <f>VLOOKUP(B121,'[1]KH2025 IN'!$B$4:$X$243,23,0)</f>
        <v>#N/A</v>
      </c>
      <c r="CB121" s="54">
        <v>1</v>
      </c>
      <c r="CC121" s="54" t="e">
        <f>VLOOKUP(B121,'[2]10QH'!$B$15:$BZ$665,77,0)</f>
        <v>#N/A</v>
      </c>
      <c r="CJ121" s="54">
        <v>1</v>
      </c>
    </row>
    <row r="122" spans="1:88" s="54" customFormat="1" ht="112.5" x14ac:dyDescent="0.3">
      <c r="A122" s="144"/>
      <c r="B122" s="71" t="s">
        <v>1002</v>
      </c>
      <c r="C122" s="148"/>
      <c r="D122" s="150"/>
      <c r="E122" s="7">
        <f>F122</f>
        <v>1</v>
      </c>
      <c r="F122" s="7">
        <v>1</v>
      </c>
      <c r="G122" s="7">
        <f t="shared" si="43"/>
        <v>0</v>
      </c>
      <c r="H122" s="24"/>
      <c r="I122" s="24"/>
      <c r="J122" s="24"/>
      <c r="K122" s="24"/>
      <c r="L122" s="24"/>
      <c r="M122" s="7">
        <f t="shared" si="44"/>
        <v>0</v>
      </c>
      <c r="N122" s="24"/>
      <c r="O122" s="24"/>
      <c r="P122" s="24"/>
      <c r="Q122" s="24"/>
      <c r="R122" s="24"/>
      <c r="S122" s="24"/>
      <c r="T122" s="24"/>
      <c r="U122" s="7">
        <f t="shared" ref="U122:U195" si="50">V122+W122+X122+Y122+Z122+AA122+AB122+AC122+AD122+AU122+AV122+AW122+AX122+AY122+AZ122+BA122+BB122+BC122+BD122+BE122+BF122</f>
        <v>0</v>
      </c>
      <c r="V122" s="24"/>
      <c r="W122" s="24"/>
      <c r="X122" s="24"/>
      <c r="Y122" s="24"/>
      <c r="Z122" s="24"/>
      <c r="AA122" s="24"/>
      <c r="AB122" s="24"/>
      <c r="AC122" s="24"/>
      <c r="AD122" s="7">
        <f t="shared" si="45"/>
        <v>0</v>
      </c>
      <c r="AE122" s="24"/>
      <c r="AF122" s="24"/>
      <c r="AG122" s="25"/>
      <c r="AH122" s="25"/>
      <c r="AI122" s="24"/>
      <c r="AJ122" s="20"/>
      <c r="AK122" s="24"/>
      <c r="AL122" s="20"/>
      <c r="AM122" s="20"/>
      <c r="AN122" s="20"/>
      <c r="AO122" s="25"/>
      <c r="AP122" s="20"/>
      <c r="AQ122" s="24"/>
      <c r="AR122" s="25"/>
      <c r="AS122" s="25"/>
      <c r="AT122" s="25"/>
      <c r="AU122" s="25"/>
      <c r="AV122" s="25"/>
      <c r="AW122" s="25"/>
      <c r="AX122" s="24"/>
      <c r="AY122" s="24"/>
      <c r="AZ122" s="24"/>
      <c r="BA122" s="25"/>
      <c r="BB122" s="25"/>
      <c r="BC122" s="25"/>
      <c r="BD122" s="24"/>
      <c r="BE122" s="25"/>
      <c r="BF122" s="25"/>
      <c r="BG122" s="7">
        <f t="shared" si="46"/>
        <v>0</v>
      </c>
      <c r="BH122" s="25"/>
      <c r="BI122" s="24"/>
      <c r="BJ122" s="24"/>
      <c r="BK122" s="25"/>
      <c r="BL122" s="28" t="s">
        <v>172</v>
      </c>
      <c r="BM122" s="25"/>
      <c r="BN122" s="20" t="s">
        <v>241</v>
      </c>
      <c r="BO122" s="25">
        <v>2025</v>
      </c>
      <c r="BP122" s="20" t="s">
        <v>290</v>
      </c>
      <c r="BQ122" s="25"/>
      <c r="BR122" s="25"/>
      <c r="BS122" s="25"/>
      <c r="BT122" s="25"/>
      <c r="BU122" s="20" t="s">
        <v>245</v>
      </c>
      <c r="BV122" s="20">
        <v>2024</v>
      </c>
      <c r="BW122" s="25"/>
      <c r="BX122" s="25"/>
      <c r="BY122" s="20"/>
      <c r="CA122" s="54" t="e">
        <f>VLOOKUP(B122,'[1]KH2025 IN'!$B$4:$X$243,23,0)</f>
        <v>#N/A</v>
      </c>
      <c r="CB122" s="54">
        <v>1</v>
      </c>
      <c r="CC122" s="54" t="e">
        <f>VLOOKUP(B122,'[2]10QH'!$B$15:$BZ$665,77,0)</f>
        <v>#N/A</v>
      </c>
      <c r="CJ122" s="54">
        <v>1</v>
      </c>
    </row>
    <row r="123" spans="1:88" s="54" customFormat="1" x14ac:dyDescent="0.3">
      <c r="A123" s="144">
        <f>A121+1</f>
        <v>72</v>
      </c>
      <c r="B123" s="145" t="s">
        <v>320</v>
      </c>
      <c r="C123" s="22">
        <f t="shared" ref="C123:C196" si="51">D123+E123</f>
        <v>0.5</v>
      </c>
      <c r="D123" s="23"/>
      <c r="E123" s="7">
        <f t="shared" si="41"/>
        <v>0.5</v>
      </c>
      <c r="F123" s="7">
        <f t="shared" si="42"/>
        <v>0.5</v>
      </c>
      <c r="G123" s="7">
        <f t="shared" si="43"/>
        <v>0</v>
      </c>
      <c r="H123" s="24"/>
      <c r="I123" s="24"/>
      <c r="J123" s="24"/>
      <c r="K123" s="24">
        <v>0.5</v>
      </c>
      <c r="L123" s="24"/>
      <c r="M123" s="7">
        <f t="shared" si="44"/>
        <v>0</v>
      </c>
      <c r="N123" s="24"/>
      <c r="O123" s="24"/>
      <c r="P123" s="24"/>
      <c r="Q123" s="24"/>
      <c r="R123" s="24"/>
      <c r="S123" s="24"/>
      <c r="T123" s="24"/>
      <c r="U123" s="7">
        <f t="shared" si="50"/>
        <v>0</v>
      </c>
      <c r="V123" s="24"/>
      <c r="W123" s="24"/>
      <c r="X123" s="24"/>
      <c r="Y123" s="24"/>
      <c r="Z123" s="24"/>
      <c r="AA123" s="24"/>
      <c r="AB123" s="24"/>
      <c r="AC123" s="24"/>
      <c r="AD123" s="7">
        <f t="shared" si="45"/>
        <v>0</v>
      </c>
      <c r="AE123" s="24"/>
      <c r="AF123" s="24"/>
      <c r="AG123" s="146"/>
      <c r="AH123" s="25"/>
      <c r="AI123" s="24"/>
      <c r="AJ123" s="20"/>
      <c r="AK123" s="24"/>
      <c r="AL123" s="20"/>
      <c r="AM123" s="20"/>
      <c r="AN123" s="20"/>
      <c r="AO123" s="25"/>
      <c r="AP123" s="20"/>
      <c r="AQ123" s="24"/>
      <c r="AR123" s="25"/>
      <c r="AS123" s="25"/>
      <c r="AT123" s="25"/>
      <c r="AU123" s="25"/>
      <c r="AV123" s="25"/>
      <c r="AW123" s="25"/>
      <c r="AX123" s="24"/>
      <c r="AY123" s="24"/>
      <c r="AZ123" s="24"/>
      <c r="BA123" s="25"/>
      <c r="BB123" s="25"/>
      <c r="BC123" s="25"/>
      <c r="BD123" s="24"/>
      <c r="BE123" s="25"/>
      <c r="BF123" s="25"/>
      <c r="BG123" s="7">
        <f t="shared" si="46"/>
        <v>0</v>
      </c>
      <c r="BH123" s="25"/>
      <c r="BI123" s="24"/>
      <c r="BJ123" s="24"/>
      <c r="BK123" s="25"/>
      <c r="BL123" s="20" t="s">
        <v>142</v>
      </c>
      <c r="BM123" s="25"/>
      <c r="BN123" s="20" t="s">
        <v>241</v>
      </c>
      <c r="BO123" s="25"/>
      <c r="BP123" s="144" t="s">
        <v>106</v>
      </c>
      <c r="BQ123" s="25"/>
      <c r="BR123" s="25"/>
      <c r="BS123" s="25"/>
      <c r="BT123" s="25"/>
      <c r="BU123" s="23" t="s">
        <v>95</v>
      </c>
      <c r="BV123" s="20"/>
      <c r="BW123" s="146" t="s">
        <v>249</v>
      </c>
      <c r="BX123" s="25"/>
      <c r="BY123" s="20"/>
      <c r="CA123" s="54" t="e">
        <f>VLOOKUP(B123,'[1]KH2025 IN'!$B$4:$X$243,23,0)</f>
        <v>#N/A</v>
      </c>
      <c r="CB123" s="54">
        <v>1</v>
      </c>
      <c r="CC123" s="54">
        <f>VLOOKUP(B123,'[2]10QH'!$B$15:$BZ$665,77,0)</f>
        <v>1</v>
      </c>
      <c r="CJ123" s="54">
        <v>1</v>
      </c>
    </row>
    <row r="124" spans="1:88" s="54" customFormat="1" x14ac:dyDescent="0.3">
      <c r="A124" s="144"/>
      <c r="B124" s="145"/>
      <c r="C124" s="22">
        <f t="shared" si="51"/>
        <v>15</v>
      </c>
      <c r="D124" s="23">
        <v>15</v>
      </c>
      <c r="E124" s="7">
        <f t="shared" si="41"/>
        <v>0</v>
      </c>
      <c r="F124" s="7">
        <f t="shared" si="42"/>
        <v>0</v>
      </c>
      <c r="G124" s="7">
        <f t="shared" si="43"/>
        <v>0</v>
      </c>
      <c r="H124" s="24"/>
      <c r="I124" s="24"/>
      <c r="J124" s="24"/>
      <c r="K124" s="24"/>
      <c r="L124" s="24"/>
      <c r="M124" s="7">
        <f t="shared" si="44"/>
        <v>0</v>
      </c>
      <c r="N124" s="24"/>
      <c r="O124" s="24"/>
      <c r="P124" s="24"/>
      <c r="Q124" s="24"/>
      <c r="R124" s="24"/>
      <c r="S124" s="24"/>
      <c r="T124" s="24"/>
      <c r="U124" s="7">
        <f t="shared" si="50"/>
        <v>0</v>
      </c>
      <c r="V124" s="24"/>
      <c r="W124" s="24"/>
      <c r="X124" s="24"/>
      <c r="Y124" s="24"/>
      <c r="Z124" s="24"/>
      <c r="AA124" s="24"/>
      <c r="AB124" s="24"/>
      <c r="AC124" s="24"/>
      <c r="AD124" s="7">
        <f t="shared" si="45"/>
        <v>0</v>
      </c>
      <c r="AE124" s="24"/>
      <c r="AF124" s="24"/>
      <c r="AG124" s="146"/>
      <c r="AH124" s="25"/>
      <c r="AI124" s="24"/>
      <c r="AJ124" s="20"/>
      <c r="AK124" s="24"/>
      <c r="AL124" s="20"/>
      <c r="AM124" s="20"/>
      <c r="AN124" s="20"/>
      <c r="AO124" s="25"/>
      <c r="AP124" s="20"/>
      <c r="AQ124" s="24"/>
      <c r="AR124" s="25"/>
      <c r="AS124" s="25"/>
      <c r="AT124" s="25"/>
      <c r="AU124" s="25"/>
      <c r="AV124" s="25"/>
      <c r="AW124" s="25"/>
      <c r="AX124" s="24"/>
      <c r="AY124" s="24"/>
      <c r="AZ124" s="24"/>
      <c r="BA124" s="25"/>
      <c r="BB124" s="25"/>
      <c r="BC124" s="25"/>
      <c r="BD124" s="24"/>
      <c r="BE124" s="25"/>
      <c r="BF124" s="25"/>
      <c r="BG124" s="7">
        <f t="shared" si="46"/>
        <v>0</v>
      </c>
      <c r="BH124" s="25"/>
      <c r="BI124" s="24"/>
      <c r="BJ124" s="24"/>
      <c r="BK124" s="25"/>
      <c r="BL124" s="20" t="s">
        <v>142</v>
      </c>
      <c r="BM124" s="25"/>
      <c r="BN124" s="20" t="s">
        <v>241</v>
      </c>
      <c r="BO124" s="25"/>
      <c r="BP124" s="144"/>
      <c r="BQ124" s="25"/>
      <c r="BR124" s="25"/>
      <c r="BS124" s="25"/>
      <c r="BT124" s="25"/>
      <c r="BU124" s="20" t="s">
        <v>245</v>
      </c>
      <c r="BV124" s="20"/>
      <c r="BW124" s="146"/>
      <c r="BX124" s="25"/>
      <c r="BY124" s="20"/>
      <c r="CA124" s="54">
        <f>VLOOKUP(B124,'[1]KH2025 IN'!$B$4:$X$243,23,0)</f>
        <v>1</v>
      </c>
      <c r="CB124" s="54">
        <v>1</v>
      </c>
      <c r="CC124" s="54" t="e">
        <f>VLOOKUP(B124,'[2]10QH'!$B$15:$BZ$665,77,0)</f>
        <v>#N/A</v>
      </c>
      <c r="CJ124" s="54">
        <v>1</v>
      </c>
    </row>
    <row r="125" spans="1:88" s="54" customFormat="1" x14ac:dyDescent="0.3">
      <c r="A125" s="144"/>
      <c r="B125" s="145"/>
      <c r="C125" s="22">
        <f t="shared" si="51"/>
        <v>0.5</v>
      </c>
      <c r="D125" s="23"/>
      <c r="E125" s="7">
        <f t="shared" si="41"/>
        <v>0.5</v>
      </c>
      <c r="F125" s="7">
        <f t="shared" si="42"/>
        <v>0.5</v>
      </c>
      <c r="G125" s="7">
        <f t="shared" ref="G125:G161" si="52">H125+I125+J125</f>
        <v>0</v>
      </c>
      <c r="H125" s="24"/>
      <c r="I125" s="24"/>
      <c r="J125" s="24"/>
      <c r="K125" s="24">
        <v>0.5</v>
      </c>
      <c r="L125" s="24"/>
      <c r="M125" s="7">
        <f t="shared" si="44"/>
        <v>0</v>
      </c>
      <c r="N125" s="24"/>
      <c r="O125" s="24"/>
      <c r="P125" s="24"/>
      <c r="Q125" s="24"/>
      <c r="R125" s="24"/>
      <c r="S125" s="24"/>
      <c r="T125" s="24"/>
      <c r="U125" s="7">
        <f t="shared" si="50"/>
        <v>0</v>
      </c>
      <c r="V125" s="24"/>
      <c r="W125" s="24"/>
      <c r="X125" s="24"/>
      <c r="Y125" s="24"/>
      <c r="Z125" s="24"/>
      <c r="AA125" s="24"/>
      <c r="AB125" s="24"/>
      <c r="AC125" s="24"/>
      <c r="AD125" s="7">
        <f t="shared" si="45"/>
        <v>0</v>
      </c>
      <c r="AE125" s="24"/>
      <c r="AF125" s="24"/>
      <c r="AG125" s="146"/>
      <c r="AH125" s="25"/>
      <c r="AI125" s="24"/>
      <c r="AJ125" s="20"/>
      <c r="AK125" s="24"/>
      <c r="AL125" s="20"/>
      <c r="AM125" s="20"/>
      <c r="AN125" s="20"/>
      <c r="AO125" s="25"/>
      <c r="AP125" s="20"/>
      <c r="AQ125" s="24"/>
      <c r="AR125" s="25"/>
      <c r="AS125" s="25"/>
      <c r="AT125" s="25"/>
      <c r="AU125" s="25"/>
      <c r="AV125" s="25"/>
      <c r="AW125" s="25"/>
      <c r="AX125" s="24"/>
      <c r="AY125" s="24"/>
      <c r="AZ125" s="24"/>
      <c r="BA125" s="25"/>
      <c r="BB125" s="25"/>
      <c r="BC125" s="25"/>
      <c r="BD125" s="24"/>
      <c r="BE125" s="25"/>
      <c r="BF125" s="25"/>
      <c r="BG125" s="7">
        <f t="shared" si="46"/>
        <v>0</v>
      </c>
      <c r="BH125" s="25"/>
      <c r="BI125" s="24"/>
      <c r="BJ125" s="24"/>
      <c r="BK125" s="25"/>
      <c r="BL125" s="20" t="s">
        <v>123</v>
      </c>
      <c r="BM125" s="25"/>
      <c r="BN125" s="20" t="s">
        <v>241</v>
      </c>
      <c r="BO125" s="25"/>
      <c r="BP125" s="144"/>
      <c r="BQ125" s="25"/>
      <c r="BR125" s="25"/>
      <c r="BS125" s="25"/>
      <c r="BT125" s="25"/>
      <c r="BU125" s="23" t="s">
        <v>95</v>
      </c>
      <c r="BV125" s="20"/>
      <c r="BW125" s="146"/>
      <c r="BX125" s="25"/>
      <c r="BY125" s="20"/>
      <c r="CA125" s="54">
        <f>VLOOKUP(B125,'[1]KH2025 IN'!$B$4:$X$243,23,0)</f>
        <v>1</v>
      </c>
      <c r="CB125" s="54">
        <v>1</v>
      </c>
      <c r="CC125" s="54" t="e">
        <f>VLOOKUP(B125,'[2]10QH'!$B$15:$BZ$665,77,0)</f>
        <v>#N/A</v>
      </c>
      <c r="CJ125" s="54">
        <v>1</v>
      </c>
    </row>
    <row r="126" spans="1:88" s="54" customFormat="1" x14ac:dyDescent="0.3">
      <c r="A126" s="144"/>
      <c r="B126" s="145"/>
      <c r="C126" s="22">
        <f t="shared" si="51"/>
        <v>13.03</v>
      </c>
      <c r="D126" s="23">
        <v>13.03</v>
      </c>
      <c r="E126" s="7">
        <f t="shared" si="41"/>
        <v>0</v>
      </c>
      <c r="F126" s="7">
        <f t="shared" si="42"/>
        <v>0</v>
      </c>
      <c r="G126" s="7">
        <f t="shared" si="52"/>
        <v>0</v>
      </c>
      <c r="H126" s="24"/>
      <c r="I126" s="24"/>
      <c r="J126" s="24"/>
      <c r="K126" s="24"/>
      <c r="L126" s="24"/>
      <c r="M126" s="7">
        <f t="shared" si="44"/>
        <v>0</v>
      </c>
      <c r="N126" s="24"/>
      <c r="O126" s="24"/>
      <c r="P126" s="24"/>
      <c r="Q126" s="24"/>
      <c r="R126" s="24"/>
      <c r="S126" s="24"/>
      <c r="T126" s="24"/>
      <c r="U126" s="7">
        <f t="shared" si="50"/>
        <v>0</v>
      </c>
      <c r="V126" s="24"/>
      <c r="W126" s="24"/>
      <c r="X126" s="24"/>
      <c r="Y126" s="24"/>
      <c r="Z126" s="24"/>
      <c r="AA126" s="24"/>
      <c r="AB126" s="24"/>
      <c r="AC126" s="24"/>
      <c r="AD126" s="7">
        <f t="shared" si="45"/>
        <v>0</v>
      </c>
      <c r="AE126" s="24"/>
      <c r="AF126" s="24"/>
      <c r="AG126" s="146"/>
      <c r="AH126" s="25"/>
      <c r="AI126" s="24"/>
      <c r="AJ126" s="20"/>
      <c r="AK126" s="24"/>
      <c r="AL126" s="20"/>
      <c r="AM126" s="20"/>
      <c r="AN126" s="20"/>
      <c r="AO126" s="25"/>
      <c r="AP126" s="20"/>
      <c r="AQ126" s="24"/>
      <c r="AR126" s="25"/>
      <c r="AS126" s="25"/>
      <c r="AT126" s="25"/>
      <c r="AU126" s="25"/>
      <c r="AV126" s="25"/>
      <c r="AW126" s="25"/>
      <c r="AX126" s="24"/>
      <c r="AY126" s="24"/>
      <c r="AZ126" s="24"/>
      <c r="BA126" s="25"/>
      <c r="BB126" s="25"/>
      <c r="BC126" s="25"/>
      <c r="BD126" s="24"/>
      <c r="BE126" s="25"/>
      <c r="BF126" s="25"/>
      <c r="BG126" s="7">
        <f t="shared" si="46"/>
        <v>0</v>
      </c>
      <c r="BH126" s="25"/>
      <c r="BI126" s="24"/>
      <c r="BJ126" s="24"/>
      <c r="BK126" s="25"/>
      <c r="BL126" s="20" t="s">
        <v>123</v>
      </c>
      <c r="BM126" s="25"/>
      <c r="BN126" s="20" t="s">
        <v>241</v>
      </c>
      <c r="BO126" s="25"/>
      <c r="BP126" s="144"/>
      <c r="BQ126" s="25"/>
      <c r="BR126" s="25"/>
      <c r="BS126" s="25"/>
      <c r="BT126" s="25"/>
      <c r="BU126" s="20" t="s">
        <v>245</v>
      </c>
      <c r="BV126" s="20"/>
      <c r="BW126" s="146"/>
      <c r="BX126" s="25"/>
      <c r="BY126" s="20"/>
      <c r="CA126" s="54">
        <f>VLOOKUP(B126,'[1]KH2025 IN'!$B$4:$X$243,23,0)</f>
        <v>1</v>
      </c>
      <c r="CB126" s="54">
        <v>1</v>
      </c>
      <c r="CC126" s="54" t="e">
        <f>VLOOKUP(B126,'[2]10QH'!$B$15:$BZ$665,77,0)</f>
        <v>#N/A</v>
      </c>
      <c r="CJ126" s="54">
        <v>1</v>
      </c>
    </row>
    <row r="127" spans="1:88" s="54" customFormat="1" ht="37.5" x14ac:dyDescent="0.3">
      <c r="A127" s="144"/>
      <c r="B127" s="145"/>
      <c r="C127" s="22">
        <f t="shared" si="51"/>
        <v>0.5</v>
      </c>
      <c r="D127" s="23"/>
      <c r="E127" s="7">
        <f t="shared" si="41"/>
        <v>0.5</v>
      </c>
      <c r="F127" s="7">
        <f t="shared" si="42"/>
        <v>0.5</v>
      </c>
      <c r="G127" s="7">
        <f t="shared" si="52"/>
        <v>0</v>
      </c>
      <c r="H127" s="24"/>
      <c r="I127" s="24"/>
      <c r="J127" s="24"/>
      <c r="K127" s="24">
        <v>0.5</v>
      </c>
      <c r="L127" s="24"/>
      <c r="M127" s="7">
        <f t="shared" si="44"/>
        <v>0</v>
      </c>
      <c r="N127" s="24"/>
      <c r="O127" s="24"/>
      <c r="P127" s="24"/>
      <c r="Q127" s="24"/>
      <c r="R127" s="24"/>
      <c r="S127" s="24"/>
      <c r="T127" s="24"/>
      <c r="U127" s="7">
        <f t="shared" si="50"/>
        <v>0</v>
      </c>
      <c r="V127" s="24"/>
      <c r="W127" s="24"/>
      <c r="X127" s="24"/>
      <c r="Y127" s="24"/>
      <c r="Z127" s="24"/>
      <c r="AA127" s="24"/>
      <c r="AB127" s="24"/>
      <c r="AC127" s="24"/>
      <c r="AD127" s="7">
        <f t="shared" si="45"/>
        <v>0</v>
      </c>
      <c r="AE127" s="24"/>
      <c r="AF127" s="24"/>
      <c r="AG127" s="146"/>
      <c r="AH127" s="25"/>
      <c r="AI127" s="24"/>
      <c r="AJ127" s="20"/>
      <c r="AK127" s="24"/>
      <c r="AL127" s="20"/>
      <c r="AM127" s="20"/>
      <c r="AN127" s="20"/>
      <c r="AO127" s="25"/>
      <c r="AP127" s="20"/>
      <c r="AQ127" s="24"/>
      <c r="AR127" s="25"/>
      <c r="AS127" s="25"/>
      <c r="AT127" s="25"/>
      <c r="AU127" s="25"/>
      <c r="AV127" s="25"/>
      <c r="AW127" s="25"/>
      <c r="AX127" s="24"/>
      <c r="AY127" s="24"/>
      <c r="AZ127" s="24"/>
      <c r="BA127" s="25"/>
      <c r="BB127" s="25"/>
      <c r="BC127" s="25"/>
      <c r="BD127" s="24"/>
      <c r="BE127" s="25"/>
      <c r="BF127" s="25"/>
      <c r="BG127" s="7">
        <f t="shared" si="46"/>
        <v>0</v>
      </c>
      <c r="BH127" s="25"/>
      <c r="BI127" s="24"/>
      <c r="BJ127" s="24"/>
      <c r="BK127" s="25"/>
      <c r="BL127" s="20" t="s">
        <v>105</v>
      </c>
      <c r="BM127" s="25"/>
      <c r="BN127" s="20" t="s">
        <v>241</v>
      </c>
      <c r="BO127" s="25"/>
      <c r="BP127" s="144"/>
      <c r="BQ127" s="25"/>
      <c r="BR127" s="25"/>
      <c r="BS127" s="25"/>
      <c r="BT127" s="25"/>
      <c r="BU127" s="23" t="s">
        <v>95</v>
      </c>
      <c r="BV127" s="20"/>
      <c r="BW127" s="146"/>
      <c r="BX127" s="25"/>
      <c r="BY127" s="20"/>
      <c r="CA127" s="54">
        <f>VLOOKUP(B127,'[1]KH2025 IN'!$B$4:$X$243,23,0)</f>
        <v>1</v>
      </c>
      <c r="CB127" s="54">
        <v>1</v>
      </c>
      <c r="CC127" s="54" t="e">
        <f>VLOOKUP(B127,'[2]10QH'!$B$15:$BZ$665,77,0)</f>
        <v>#N/A</v>
      </c>
      <c r="CJ127" s="54">
        <v>1</v>
      </c>
    </row>
    <row r="128" spans="1:88" s="54" customFormat="1" ht="37.5" x14ac:dyDescent="0.3">
      <c r="A128" s="144"/>
      <c r="B128" s="145"/>
      <c r="C128" s="22">
        <f t="shared" si="51"/>
        <v>12.4</v>
      </c>
      <c r="D128" s="23">
        <v>12.4</v>
      </c>
      <c r="E128" s="7">
        <f t="shared" si="41"/>
        <v>0</v>
      </c>
      <c r="F128" s="7">
        <f t="shared" si="42"/>
        <v>0</v>
      </c>
      <c r="G128" s="7">
        <f t="shared" si="52"/>
        <v>0</v>
      </c>
      <c r="H128" s="24"/>
      <c r="I128" s="24"/>
      <c r="J128" s="24"/>
      <c r="K128" s="24"/>
      <c r="L128" s="24"/>
      <c r="M128" s="7">
        <f t="shared" si="44"/>
        <v>0</v>
      </c>
      <c r="N128" s="24"/>
      <c r="O128" s="24"/>
      <c r="P128" s="24"/>
      <c r="Q128" s="24"/>
      <c r="R128" s="24"/>
      <c r="S128" s="24"/>
      <c r="T128" s="24"/>
      <c r="U128" s="7">
        <f t="shared" si="50"/>
        <v>0</v>
      </c>
      <c r="V128" s="24"/>
      <c r="W128" s="24"/>
      <c r="X128" s="24"/>
      <c r="Y128" s="24"/>
      <c r="Z128" s="24"/>
      <c r="AA128" s="24"/>
      <c r="AB128" s="24"/>
      <c r="AC128" s="24"/>
      <c r="AD128" s="7">
        <f t="shared" si="45"/>
        <v>0</v>
      </c>
      <c r="AE128" s="24"/>
      <c r="AF128" s="24"/>
      <c r="AG128" s="146"/>
      <c r="AH128" s="25"/>
      <c r="AI128" s="24"/>
      <c r="AJ128" s="20"/>
      <c r="AK128" s="24"/>
      <c r="AL128" s="20"/>
      <c r="AM128" s="20"/>
      <c r="AN128" s="20"/>
      <c r="AO128" s="25"/>
      <c r="AP128" s="20"/>
      <c r="AQ128" s="24"/>
      <c r="AR128" s="25"/>
      <c r="AS128" s="25"/>
      <c r="AT128" s="25"/>
      <c r="AU128" s="25"/>
      <c r="AV128" s="25"/>
      <c r="AW128" s="25"/>
      <c r="AX128" s="24"/>
      <c r="AY128" s="24"/>
      <c r="AZ128" s="24"/>
      <c r="BA128" s="25"/>
      <c r="BB128" s="25"/>
      <c r="BC128" s="25"/>
      <c r="BD128" s="24"/>
      <c r="BE128" s="25"/>
      <c r="BF128" s="25"/>
      <c r="BG128" s="7">
        <f t="shared" si="46"/>
        <v>0</v>
      </c>
      <c r="BH128" s="25"/>
      <c r="BI128" s="24"/>
      <c r="BJ128" s="24"/>
      <c r="BK128" s="25"/>
      <c r="BL128" s="20" t="s">
        <v>105</v>
      </c>
      <c r="BM128" s="25"/>
      <c r="BN128" s="20" t="s">
        <v>241</v>
      </c>
      <c r="BO128" s="25"/>
      <c r="BP128" s="144"/>
      <c r="BQ128" s="25"/>
      <c r="BR128" s="25"/>
      <c r="BS128" s="25"/>
      <c r="BT128" s="25"/>
      <c r="BU128" s="20" t="s">
        <v>245</v>
      </c>
      <c r="BV128" s="20"/>
      <c r="BW128" s="146"/>
      <c r="BX128" s="25"/>
      <c r="BY128" s="20"/>
      <c r="CA128" s="54">
        <f>VLOOKUP(B128,'[1]KH2025 IN'!$B$4:$X$243,23,0)</f>
        <v>1</v>
      </c>
      <c r="CB128" s="54">
        <v>1</v>
      </c>
      <c r="CC128" s="54" t="e">
        <f>VLOOKUP(B128,'[2]10QH'!$B$15:$BZ$665,77,0)</f>
        <v>#N/A</v>
      </c>
      <c r="CJ128" s="54">
        <v>1</v>
      </c>
    </row>
    <row r="129" spans="1:89" s="54" customFormat="1" x14ac:dyDescent="0.3">
      <c r="A129" s="144"/>
      <c r="B129" s="145"/>
      <c r="C129" s="22">
        <f t="shared" si="51"/>
        <v>16.7</v>
      </c>
      <c r="D129" s="23">
        <v>16.7</v>
      </c>
      <c r="E129" s="7">
        <f t="shared" si="41"/>
        <v>0</v>
      </c>
      <c r="F129" s="7">
        <f t="shared" si="42"/>
        <v>0</v>
      </c>
      <c r="G129" s="7">
        <f t="shared" si="52"/>
        <v>0</v>
      </c>
      <c r="H129" s="24"/>
      <c r="I129" s="24"/>
      <c r="J129" s="24"/>
      <c r="K129" s="24"/>
      <c r="L129" s="24"/>
      <c r="M129" s="7">
        <f t="shared" si="44"/>
        <v>0</v>
      </c>
      <c r="N129" s="24"/>
      <c r="O129" s="24"/>
      <c r="P129" s="24"/>
      <c r="Q129" s="24"/>
      <c r="R129" s="24"/>
      <c r="S129" s="24"/>
      <c r="T129" s="24"/>
      <c r="U129" s="7">
        <f t="shared" si="50"/>
        <v>0</v>
      </c>
      <c r="V129" s="24"/>
      <c r="W129" s="24"/>
      <c r="X129" s="24"/>
      <c r="Y129" s="24"/>
      <c r="Z129" s="24"/>
      <c r="AA129" s="24"/>
      <c r="AB129" s="24"/>
      <c r="AC129" s="24"/>
      <c r="AD129" s="7">
        <f t="shared" si="45"/>
        <v>0</v>
      </c>
      <c r="AE129" s="24"/>
      <c r="AF129" s="24"/>
      <c r="AG129" s="146"/>
      <c r="AH129" s="25"/>
      <c r="AI129" s="24"/>
      <c r="AJ129" s="20"/>
      <c r="AK129" s="24"/>
      <c r="AL129" s="20"/>
      <c r="AM129" s="20"/>
      <c r="AN129" s="20"/>
      <c r="AO129" s="25"/>
      <c r="AP129" s="20"/>
      <c r="AQ129" s="24"/>
      <c r="AR129" s="25"/>
      <c r="AS129" s="25"/>
      <c r="AT129" s="25"/>
      <c r="AU129" s="25"/>
      <c r="AV129" s="25"/>
      <c r="AW129" s="25"/>
      <c r="AX129" s="24"/>
      <c r="AY129" s="24"/>
      <c r="AZ129" s="24"/>
      <c r="BA129" s="25"/>
      <c r="BB129" s="25"/>
      <c r="BC129" s="25"/>
      <c r="BD129" s="24"/>
      <c r="BE129" s="25"/>
      <c r="BF129" s="25"/>
      <c r="BG129" s="7">
        <f t="shared" si="46"/>
        <v>0</v>
      </c>
      <c r="BH129" s="25"/>
      <c r="BI129" s="24"/>
      <c r="BJ129" s="24"/>
      <c r="BK129" s="25"/>
      <c r="BL129" s="20" t="s">
        <v>198</v>
      </c>
      <c r="BM129" s="25"/>
      <c r="BN129" s="20" t="s">
        <v>241</v>
      </c>
      <c r="BO129" s="25"/>
      <c r="BP129" s="144"/>
      <c r="BQ129" s="25"/>
      <c r="BR129" s="25"/>
      <c r="BS129" s="25"/>
      <c r="BT129" s="25"/>
      <c r="BU129" s="20" t="s">
        <v>245</v>
      </c>
      <c r="BV129" s="20"/>
      <c r="BW129" s="146"/>
      <c r="BX129" s="25"/>
      <c r="BY129" s="20"/>
      <c r="CA129" s="54">
        <f>VLOOKUP(B129,'[1]KH2025 IN'!$B$4:$X$243,23,0)</f>
        <v>1</v>
      </c>
      <c r="CB129" s="54">
        <v>1</v>
      </c>
      <c r="CC129" s="54" t="e">
        <f>VLOOKUP(B129,'[2]10QH'!$B$15:$BZ$665,77,0)</f>
        <v>#N/A</v>
      </c>
      <c r="CJ129" s="54">
        <v>1</v>
      </c>
    </row>
    <row r="130" spans="1:89" s="54" customFormat="1" x14ac:dyDescent="0.3">
      <c r="A130" s="144"/>
      <c r="B130" s="145"/>
      <c r="C130" s="22">
        <f t="shared" si="51"/>
        <v>0.6</v>
      </c>
      <c r="D130" s="23"/>
      <c r="E130" s="7">
        <f t="shared" si="41"/>
        <v>0.6</v>
      </c>
      <c r="F130" s="7">
        <f t="shared" si="42"/>
        <v>0.6</v>
      </c>
      <c r="G130" s="7">
        <f t="shared" si="52"/>
        <v>0</v>
      </c>
      <c r="H130" s="24"/>
      <c r="I130" s="24"/>
      <c r="J130" s="24"/>
      <c r="K130" s="24">
        <v>0.6</v>
      </c>
      <c r="L130" s="24"/>
      <c r="M130" s="7">
        <f t="shared" si="44"/>
        <v>0</v>
      </c>
      <c r="N130" s="24"/>
      <c r="O130" s="24"/>
      <c r="P130" s="24"/>
      <c r="Q130" s="24"/>
      <c r="R130" s="24"/>
      <c r="S130" s="24"/>
      <c r="T130" s="24"/>
      <c r="U130" s="7">
        <f t="shared" si="50"/>
        <v>0</v>
      </c>
      <c r="V130" s="24"/>
      <c r="W130" s="24"/>
      <c r="X130" s="24"/>
      <c r="Y130" s="24"/>
      <c r="Z130" s="24"/>
      <c r="AA130" s="24"/>
      <c r="AB130" s="24"/>
      <c r="AC130" s="24"/>
      <c r="AD130" s="7">
        <f t="shared" si="45"/>
        <v>0</v>
      </c>
      <c r="AE130" s="24"/>
      <c r="AF130" s="24"/>
      <c r="AG130" s="146"/>
      <c r="AH130" s="25"/>
      <c r="AI130" s="24"/>
      <c r="AJ130" s="20"/>
      <c r="AK130" s="24"/>
      <c r="AL130" s="20"/>
      <c r="AM130" s="20"/>
      <c r="AN130" s="20"/>
      <c r="AO130" s="25"/>
      <c r="AP130" s="20"/>
      <c r="AQ130" s="24"/>
      <c r="AR130" s="25"/>
      <c r="AS130" s="25"/>
      <c r="AT130" s="25"/>
      <c r="AU130" s="25"/>
      <c r="AV130" s="25"/>
      <c r="AW130" s="25"/>
      <c r="AX130" s="24"/>
      <c r="AY130" s="24"/>
      <c r="AZ130" s="24"/>
      <c r="BA130" s="25"/>
      <c r="BB130" s="25"/>
      <c r="BC130" s="25"/>
      <c r="BD130" s="24"/>
      <c r="BE130" s="25"/>
      <c r="BF130" s="25"/>
      <c r="BG130" s="7">
        <f t="shared" si="46"/>
        <v>0</v>
      </c>
      <c r="BH130" s="25"/>
      <c r="BI130" s="24"/>
      <c r="BJ130" s="24"/>
      <c r="BK130" s="25"/>
      <c r="BL130" s="20" t="s">
        <v>198</v>
      </c>
      <c r="BM130" s="25"/>
      <c r="BN130" s="20" t="s">
        <v>241</v>
      </c>
      <c r="BO130" s="25"/>
      <c r="BP130" s="144"/>
      <c r="BQ130" s="25"/>
      <c r="BR130" s="25"/>
      <c r="BS130" s="25"/>
      <c r="BT130" s="25"/>
      <c r="BU130" s="23" t="s">
        <v>95</v>
      </c>
      <c r="BV130" s="20"/>
      <c r="BW130" s="146"/>
      <c r="BX130" s="25"/>
      <c r="BY130" s="20"/>
      <c r="CA130" s="54">
        <f>VLOOKUP(B130,'[1]KH2025 IN'!$B$4:$X$243,23,0)</f>
        <v>1</v>
      </c>
      <c r="CB130" s="54">
        <v>1</v>
      </c>
      <c r="CC130" s="54" t="e">
        <f>VLOOKUP(B130,'[2]10QH'!$B$15:$BZ$665,77,0)</f>
        <v>#N/A</v>
      </c>
      <c r="CJ130" s="54">
        <v>1</v>
      </c>
    </row>
    <row r="131" spans="1:89" s="54" customFormat="1" ht="131.25" x14ac:dyDescent="0.3">
      <c r="A131" s="144">
        <f>A123+1</f>
        <v>73</v>
      </c>
      <c r="B131" s="71" t="s">
        <v>1003</v>
      </c>
      <c r="C131" s="147">
        <v>117.4</v>
      </c>
      <c r="D131" s="7">
        <f>1.8</f>
        <v>1.8</v>
      </c>
      <c r="E131" s="157">
        <v>110.6</v>
      </c>
      <c r="F131" s="7">
        <f t="shared" si="42"/>
        <v>0</v>
      </c>
      <c r="G131" s="7">
        <f t="shared" si="52"/>
        <v>0</v>
      </c>
      <c r="H131" s="24"/>
      <c r="I131" s="24"/>
      <c r="J131" s="24"/>
      <c r="K131" s="24"/>
      <c r="L131" s="24"/>
      <c r="M131" s="7">
        <f t="shared" si="44"/>
        <v>0</v>
      </c>
      <c r="N131" s="24"/>
      <c r="O131" s="24"/>
      <c r="P131" s="24"/>
      <c r="Q131" s="24"/>
      <c r="R131" s="24"/>
      <c r="S131" s="24"/>
      <c r="T131" s="24"/>
      <c r="U131" s="7">
        <f t="shared" si="50"/>
        <v>0</v>
      </c>
      <c r="V131" s="24"/>
      <c r="W131" s="24"/>
      <c r="X131" s="24"/>
      <c r="Y131" s="24"/>
      <c r="Z131" s="24"/>
      <c r="AA131" s="24"/>
      <c r="AB131" s="24"/>
      <c r="AC131" s="24"/>
      <c r="AD131" s="7">
        <f t="shared" si="45"/>
        <v>0</v>
      </c>
      <c r="AE131" s="24"/>
      <c r="AF131" s="24"/>
      <c r="AG131" s="146"/>
      <c r="AH131" s="146"/>
      <c r="AI131" s="24"/>
      <c r="AJ131" s="20"/>
      <c r="AK131" s="24"/>
      <c r="AL131" s="20"/>
      <c r="AM131" s="20"/>
      <c r="AN131" s="20"/>
      <c r="AO131" s="25"/>
      <c r="AP131" s="20"/>
      <c r="AQ131" s="24"/>
      <c r="AR131" s="25"/>
      <c r="AS131" s="25"/>
      <c r="AT131" s="25"/>
      <c r="AU131" s="25"/>
      <c r="AV131" s="25"/>
      <c r="AW131" s="25"/>
      <c r="AX131" s="24"/>
      <c r="AY131" s="24"/>
      <c r="AZ131" s="24"/>
      <c r="BA131" s="25"/>
      <c r="BB131" s="25"/>
      <c r="BC131" s="25"/>
      <c r="BD131" s="24"/>
      <c r="BE131" s="25"/>
      <c r="BF131" s="25"/>
      <c r="BG131" s="7">
        <f t="shared" si="46"/>
        <v>0</v>
      </c>
      <c r="BH131" s="25"/>
      <c r="BI131" s="24"/>
      <c r="BJ131" s="24"/>
      <c r="BK131" s="25"/>
      <c r="BL131" s="20" t="s">
        <v>105</v>
      </c>
      <c r="BM131" s="25"/>
      <c r="BN131" s="20" t="s">
        <v>241</v>
      </c>
      <c r="BO131" s="25">
        <v>2025</v>
      </c>
      <c r="BP131" s="20" t="s">
        <v>290</v>
      </c>
      <c r="BQ131" s="25"/>
      <c r="BR131" s="25"/>
      <c r="BS131" s="25"/>
      <c r="BT131" s="25"/>
      <c r="BU131" s="20" t="s">
        <v>245</v>
      </c>
      <c r="BV131" s="20">
        <v>2024</v>
      </c>
      <c r="BW131" s="146"/>
      <c r="BX131" s="146"/>
      <c r="BY131" s="20"/>
      <c r="CA131" s="54" t="e">
        <f>VLOOKUP(B131,'[1]KH2025 IN'!$B$4:$X$243,23,0)</f>
        <v>#N/A</v>
      </c>
      <c r="CB131" s="54">
        <v>1</v>
      </c>
      <c r="CC131" s="54" t="e">
        <f>VLOOKUP(B131,'[2]10QH'!$B$15:$BZ$665,77,0)</f>
        <v>#N/A</v>
      </c>
      <c r="CJ131" s="54">
        <v>1</v>
      </c>
    </row>
    <row r="132" spans="1:89" s="54" customFormat="1" ht="150" x14ac:dyDescent="0.3">
      <c r="A132" s="144"/>
      <c r="B132" s="71" t="s">
        <v>1004</v>
      </c>
      <c r="C132" s="148"/>
      <c r="D132" s="7">
        <v>5</v>
      </c>
      <c r="E132" s="158"/>
      <c r="F132" s="7">
        <v>0</v>
      </c>
      <c r="G132" s="7">
        <f t="shared" si="52"/>
        <v>0</v>
      </c>
      <c r="H132" s="24"/>
      <c r="I132" s="24"/>
      <c r="J132" s="24"/>
      <c r="K132" s="24">
        <v>0.2</v>
      </c>
      <c r="L132" s="24"/>
      <c r="M132" s="7">
        <f t="shared" si="44"/>
        <v>0</v>
      </c>
      <c r="N132" s="24"/>
      <c r="O132" s="24"/>
      <c r="P132" s="24"/>
      <c r="Q132" s="24"/>
      <c r="R132" s="24"/>
      <c r="S132" s="24"/>
      <c r="T132" s="24"/>
      <c r="U132" s="7">
        <f t="shared" si="50"/>
        <v>0</v>
      </c>
      <c r="V132" s="24"/>
      <c r="W132" s="24"/>
      <c r="X132" s="24"/>
      <c r="Y132" s="24"/>
      <c r="Z132" s="24"/>
      <c r="AA132" s="24"/>
      <c r="AB132" s="24"/>
      <c r="AC132" s="24"/>
      <c r="AD132" s="7">
        <f t="shared" si="45"/>
        <v>0</v>
      </c>
      <c r="AE132" s="24"/>
      <c r="AF132" s="24"/>
      <c r="AG132" s="146"/>
      <c r="AH132" s="146"/>
      <c r="AI132" s="24"/>
      <c r="AJ132" s="20"/>
      <c r="AK132" s="24"/>
      <c r="AL132" s="20"/>
      <c r="AM132" s="20"/>
      <c r="AN132" s="20"/>
      <c r="AO132" s="25"/>
      <c r="AP132" s="20"/>
      <c r="AQ132" s="24"/>
      <c r="AR132" s="25"/>
      <c r="AS132" s="25"/>
      <c r="AT132" s="25"/>
      <c r="AU132" s="25"/>
      <c r="AV132" s="25"/>
      <c r="AW132" s="25"/>
      <c r="AX132" s="24"/>
      <c r="AY132" s="24"/>
      <c r="AZ132" s="24"/>
      <c r="BA132" s="25"/>
      <c r="BB132" s="25"/>
      <c r="BC132" s="25"/>
      <c r="BD132" s="24"/>
      <c r="BE132" s="25"/>
      <c r="BF132" s="25"/>
      <c r="BG132" s="7">
        <f t="shared" si="46"/>
        <v>0</v>
      </c>
      <c r="BH132" s="25"/>
      <c r="BI132" s="24"/>
      <c r="BJ132" s="24"/>
      <c r="BK132" s="25"/>
      <c r="BL132" s="20" t="s">
        <v>318</v>
      </c>
      <c r="BM132" s="25"/>
      <c r="BN132" s="20" t="s">
        <v>263</v>
      </c>
      <c r="BO132" s="25"/>
      <c r="BP132" s="20" t="s">
        <v>290</v>
      </c>
      <c r="BQ132" s="25"/>
      <c r="BR132" s="25"/>
      <c r="BS132" s="25"/>
      <c r="BT132" s="25"/>
      <c r="BU132" s="23" t="s">
        <v>95</v>
      </c>
      <c r="BV132" s="20">
        <v>2024</v>
      </c>
      <c r="BW132" s="146"/>
      <c r="BX132" s="146"/>
      <c r="BY132" s="20"/>
      <c r="CA132" s="54" t="e">
        <f>VLOOKUP(B132,'[1]KH2025 IN'!$B$4:$X$243,23,0)</f>
        <v>#N/A</v>
      </c>
      <c r="CB132" s="54">
        <v>1</v>
      </c>
      <c r="CC132" s="54" t="e">
        <f>VLOOKUP(B132,'[2]10QH'!$B$15:$BZ$665,77,0)</f>
        <v>#N/A</v>
      </c>
      <c r="CJ132" s="54">
        <v>1</v>
      </c>
    </row>
    <row r="133" spans="1:89" s="39" customFormat="1" ht="38.25" customHeight="1" x14ac:dyDescent="0.3">
      <c r="A133" s="207">
        <f>A131+1</f>
        <v>74</v>
      </c>
      <c r="B133" s="185" t="s">
        <v>1027</v>
      </c>
      <c r="C133" s="30">
        <f t="shared" ref="C133:C140" si="53">D133+E133</f>
        <v>0.5</v>
      </c>
      <c r="D133" s="43"/>
      <c r="E133" s="32">
        <f t="shared" ref="E133:E140" si="54">F133+U133+BG133</f>
        <v>0.5</v>
      </c>
      <c r="F133" s="32">
        <f t="shared" ref="F133:F140" si="55">G133+K133+L133+M133+R133+S133+T133</f>
        <v>0.5</v>
      </c>
      <c r="G133" s="32">
        <f t="shared" si="52"/>
        <v>0</v>
      </c>
      <c r="H133" s="33"/>
      <c r="I133" s="33"/>
      <c r="J133" s="33"/>
      <c r="K133" s="44">
        <v>0.5</v>
      </c>
      <c r="L133" s="33"/>
      <c r="M133" s="32">
        <f t="shared" si="44"/>
        <v>0</v>
      </c>
      <c r="N133" s="33"/>
      <c r="O133" s="33"/>
      <c r="P133" s="33"/>
      <c r="Q133" s="33"/>
      <c r="R133" s="33"/>
      <c r="S133" s="33"/>
      <c r="T133" s="33"/>
      <c r="U133" s="35">
        <f t="shared" si="50"/>
        <v>0</v>
      </c>
      <c r="V133" s="33"/>
      <c r="W133" s="33"/>
      <c r="X133" s="33"/>
      <c r="Y133" s="33"/>
      <c r="Z133" s="33"/>
      <c r="AA133" s="33"/>
      <c r="AB133" s="33"/>
      <c r="AC133" s="33"/>
      <c r="AD133" s="32">
        <f t="shared" ref="AD133:AD140" si="56">SUM(AE133:AT133)</f>
        <v>0</v>
      </c>
      <c r="AE133" s="33"/>
      <c r="AF133" s="33"/>
      <c r="AG133" s="146"/>
      <c r="AH133" s="146"/>
      <c r="AI133" s="33"/>
      <c r="AJ133" s="29"/>
      <c r="AK133" s="33"/>
      <c r="AL133" s="29"/>
      <c r="AM133" s="29"/>
      <c r="AN133" s="29"/>
      <c r="AO133" s="38"/>
      <c r="AP133" s="29"/>
      <c r="AQ133" s="33"/>
      <c r="AR133" s="38"/>
      <c r="AS133" s="38"/>
      <c r="AT133" s="38"/>
      <c r="AU133" s="38"/>
      <c r="AV133" s="38"/>
      <c r="AW133" s="38"/>
      <c r="AX133" s="33"/>
      <c r="AY133" s="33"/>
      <c r="AZ133" s="33"/>
      <c r="BA133" s="38"/>
      <c r="BB133" s="38"/>
      <c r="BC133" s="38"/>
      <c r="BD133" s="33"/>
      <c r="BE133" s="38"/>
      <c r="BF133" s="38"/>
      <c r="BG133" s="32">
        <f t="shared" si="46"/>
        <v>0</v>
      </c>
      <c r="BH133" s="38"/>
      <c r="BI133" s="33"/>
      <c r="BJ133" s="33"/>
      <c r="BK133" s="38"/>
      <c r="BL133" s="27" t="s">
        <v>112</v>
      </c>
      <c r="BM133" s="38"/>
      <c r="BN133" s="27" t="s">
        <v>241</v>
      </c>
      <c r="BO133" s="38">
        <v>2025</v>
      </c>
      <c r="BP133" s="184" t="s">
        <v>1160</v>
      </c>
      <c r="BQ133" s="38"/>
      <c r="BR133" s="38"/>
      <c r="BS133" s="38"/>
      <c r="BT133" s="38"/>
      <c r="BU133" s="46" t="s">
        <v>95</v>
      </c>
      <c r="BV133" s="29"/>
      <c r="BW133" s="146"/>
      <c r="BX133" s="146"/>
      <c r="BY133" s="191" t="s">
        <v>275</v>
      </c>
      <c r="CA133" s="39">
        <f>VLOOKUP(B133,'[1]KH2025 IN'!$B$4:$X$243,23,0)</f>
        <v>1</v>
      </c>
      <c r="CB133" s="39">
        <v>1</v>
      </c>
      <c r="CC133" s="39" t="e">
        <f>VLOOKUP(B133,'[2]10QH'!$B$15:$BZ$665,77,0)</f>
        <v>#N/A</v>
      </c>
      <c r="CJ133" s="39">
        <v>1</v>
      </c>
      <c r="CK133" s="39">
        <f>VLOOKUP(B133,'[3]KH2025 IN'!$B$8:$X$241,23,0)</f>
        <v>1</v>
      </c>
    </row>
    <row r="134" spans="1:89" s="39" customFormat="1" ht="74.25" customHeight="1" x14ac:dyDescent="0.3">
      <c r="A134" s="208"/>
      <c r="B134" s="186"/>
      <c r="C134" s="30">
        <f t="shared" si="53"/>
        <v>1.5</v>
      </c>
      <c r="D134" s="43">
        <v>1.5</v>
      </c>
      <c r="E134" s="32">
        <f t="shared" si="54"/>
        <v>0</v>
      </c>
      <c r="F134" s="32">
        <f t="shared" si="55"/>
        <v>0</v>
      </c>
      <c r="G134" s="32">
        <f t="shared" si="52"/>
        <v>0</v>
      </c>
      <c r="H134" s="33"/>
      <c r="I134" s="33"/>
      <c r="J134" s="33"/>
      <c r="K134" s="33"/>
      <c r="L134" s="33"/>
      <c r="M134" s="32">
        <f t="shared" si="44"/>
        <v>0</v>
      </c>
      <c r="N134" s="33"/>
      <c r="O134" s="33"/>
      <c r="P134" s="33"/>
      <c r="Q134" s="33"/>
      <c r="R134" s="33"/>
      <c r="S134" s="33"/>
      <c r="T134" s="33"/>
      <c r="U134" s="35">
        <f t="shared" si="50"/>
        <v>0</v>
      </c>
      <c r="V134" s="33"/>
      <c r="W134" s="33"/>
      <c r="X134" s="33"/>
      <c r="Y134" s="33"/>
      <c r="Z134" s="33"/>
      <c r="AA134" s="33"/>
      <c r="AB134" s="33"/>
      <c r="AC134" s="33"/>
      <c r="AD134" s="32">
        <f t="shared" si="56"/>
        <v>0</v>
      </c>
      <c r="AE134" s="33"/>
      <c r="AF134" s="33"/>
      <c r="AG134" s="146"/>
      <c r="AH134" s="146"/>
      <c r="AI134" s="33"/>
      <c r="AJ134" s="29"/>
      <c r="AK134" s="33"/>
      <c r="AL134" s="29"/>
      <c r="AM134" s="29"/>
      <c r="AN134" s="29"/>
      <c r="AO134" s="38"/>
      <c r="AP134" s="29"/>
      <c r="AQ134" s="33"/>
      <c r="AR134" s="38"/>
      <c r="AS134" s="38"/>
      <c r="AT134" s="38"/>
      <c r="AU134" s="38"/>
      <c r="AV134" s="38"/>
      <c r="AW134" s="38"/>
      <c r="AX134" s="33"/>
      <c r="AY134" s="33"/>
      <c r="AZ134" s="33"/>
      <c r="BA134" s="38"/>
      <c r="BB134" s="38"/>
      <c r="BC134" s="38"/>
      <c r="BD134" s="33"/>
      <c r="BE134" s="38"/>
      <c r="BF134" s="38"/>
      <c r="BG134" s="32">
        <f t="shared" si="46"/>
        <v>0</v>
      </c>
      <c r="BH134" s="38"/>
      <c r="BI134" s="33"/>
      <c r="BJ134" s="33"/>
      <c r="BK134" s="38"/>
      <c r="BL134" s="27" t="s">
        <v>112</v>
      </c>
      <c r="BM134" s="38"/>
      <c r="BN134" s="27" t="s">
        <v>245</v>
      </c>
      <c r="BO134" s="38">
        <v>2025</v>
      </c>
      <c r="BP134" s="183"/>
      <c r="BQ134" s="38"/>
      <c r="BR134" s="38"/>
      <c r="BS134" s="38"/>
      <c r="BT134" s="38"/>
      <c r="BU134" s="46"/>
      <c r="BV134" s="29"/>
      <c r="BW134" s="146"/>
      <c r="BX134" s="146"/>
      <c r="BY134" s="191"/>
      <c r="CA134" s="39">
        <f>VLOOKUP(B134,'[1]KH2025 IN'!$B$4:$X$243,23,0)</f>
        <v>1</v>
      </c>
      <c r="CB134" s="39">
        <v>1</v>
      </c>
      <c r="CC134" s="39" t="e">
        <f>VLOOKUP(B134,'[2]10QH'!$B$15:$BZ$665,77,0)</f>
        <v>#N/A</v>
      </c>
      <c r="CJ134" s="39">
        <v>1</v>
      </c>
      <c r="CK134" s="39" t="e">
        <f>VLOOKUP(B134,'[3]KH2025 IN'!$B$8:$X$241,23,0)</f>
        <v>#N/A</v>
      </c>
    </row>
    <row r="135" spans="1:89" s="39" customFormat="1" ht="85.5" customHeight="1" x14ac:dyDescent="0.3">
      <c r="A135" s="207">
        <f>A133+1</f>
        <v>75</v>
      </c>
      <c r="B135" s="185" t="s">
        <v>1028</v>
      </c>
      <c r="C135" s="30">
        <f t="shared" si="53"/>
        <v>0.17</v>
      </c>
      <c r="D135" s="43"/>
      <c r="E135" s="32">
        <f t="shared" si="54"/>
        <v>0.17</v>
      </c>
      <c r="F135" s="32">
        <f t="shared" si="55"/>
        <v>0.17</v>
      </c>
      <c r="G135" s="32">
        <f t="shared" si="52"/>
        <v>0</v>
      </c>
      <c r="H135" s="33"/>
      <c r="I135" s="33"/>
      <c r="J135" s="33"/>
      <c r="K135" s="44">
        <v>0.17</v>
      </c>
      <c r="L135" s="33"/>
      <c r="M135" s="32">
        <f t="shared" si="44"/>
        <v>0</v>
      </c>
      <c r="N135" s="33"/>
      <c r="O135" s="33"/>
      <c r="P135" s="33"/>
      <c r="Q135" s="33"/>
      <c r="R135" s="33"/>
      <c r="S135" s="33"/>
      <c r="T135" s="33"/>
      <c r="U135" s="35">
        <f t="shared" si="50"/>
        <v>0</v>
      </c>
      <c r="V135" s="33"/>
      <c r="W135" s="33"/>
      <c r="X135" s="33"/>
      <c r="Y135" s="33"/>
      <c r="Z135" s="33"/>
      <c r="AA135" s="33"/>
      <c r="AB135" s="33"/>
      <c r="AC135" s="33"/>
      <c r="AD135" s="32">
        <f t="shared" si="56"/>
        <v>0</v>
      </c>
      <c r="AE135" s="33"/>
      <c r="AF135" s="33"/>
      <c r="AG135" s="146"/>
      <c r="AH135" s="146"/>
      <c r="AI135" s="33"/>
      <c r="AJ135" s="29"/>
      <c r="AK135" s="33"/>
      <c r="AL135" s="29"/>
      <c r="AM135" s="29"/>
      <c r="AN135" s="29"/>
      <c r="AO135" s="38"/>
      <c r="AP135" s="29"/>
      <c r="AQ135" s="33"/>
      <c r="AR135" s="38"/>
      <c r="AS135" s="38"/>
      <c r="AT135" s="38"/>
      <c r="AU135" s="38"/>
      <c r="AV135" s="38"/>
      <c r="AW135" s="38"/>
      <c r="AX135" s="33"/>
      <c r="AY135" s="33"/>
      <c r="AZ135" s="33"/>
      <c r="BA135" s="38"/>
      <c r="BB135" s="38"/>
      <c r="BC135" s="38"/>
      <c r="BD135" s="33"/>
      <c r="BE135" s="38"/>
      <c r="BF135" s="38"/>
      <c r="BG135" s="32">
        <f t="shared" si="46"/>
        <v>0</v>
      </c>
      <c r="BH135" s="38"/>
      <c r="BI135" s="33"/>
      <c r="BJ135" s="33"/>
      <c r="BK135" s="38"/>
      <c r="BL135" s="27" t="s">
        <v>142</v>
      </c>
      <c r="BM135" s="38"/>
      <c r="BN135" s="27" t="s">
        <v>241</v>
      </c>
      <c r="BO135" s="38">
        <v>2025</v>
      </c>
      <c r="BP135" s="182" t="s">
        <v>1161</v>
      </c>
      <c r="BQ135" s="38"/>
      <c r="BR135" s="38"/>
      <c r="BS135" s="38"/>
      <c r="BT135" s="38"/>
      <c r="BU135" s="46" t="s">
        <v>95</v>
      </c>
      <c r="BV135" s="29"/>
      <c r="BW135" s="146"/>
      <c r="BX135" s="146"/>
      <c r="BY135" s="191"/>
      <c r="CA135" s="39">
        <f>VLOOKUP(B135,'[1]KH2025 IN'!$B$4:$X$243,23,0)</f>
        <v>1</v>
      </c>
      <c r="CB135" s="39">
        <v>1</v>
      </c>
      <c r="CC135" s="39">
        <f>VLOOKUP(B135,'[2]10QH'!$B$15:$BZ$665,77,0)</f>
        <v>1</v>
      </c>
      <c r="CJ135" s="39">
        <v>1</v>
      </c>
      <c r="CK135" s="39">
        <f>VLOOKUP(B135,'[3]KH2025 IN'!$B$8:$X$241,23,0)</f>
        <v>1</v>
      </c>
    </row>
    <row r="136" spans="1:89" s="39" customFormat="1" ht="66" customHeight="1" x14ac:dyDescent="0.3">
      <c r="A136" s="208"/>
      <c r="B136" s="186"/>
      <c r="C136" s="30">
        <f t="shared" si="53"/>
        <v>1</v>
      </c>
      <c r="D136" s="43">
        <v>1</v>
      </c>
      <c r="E136" s="32">
        <f t="shared" si="54"/>
        <v>0</v>
      </c>
      <c r="F136" s="32">
        <f t="shared" si="55"/>
        <v>0</v>
      </c>
      <c r="G136" s="32">
        <f t="shared" si="52"/>
        <v>0</v>
      </c>
      <c r="H136" s="33"/>
      <c r="I136" s="33"/>
      <c r="J136" s="33"/>
      <c r="K136" s="33"/>
      <c r="L136" s="33"/>
      <c r="M136" s="32">
        <f t="shared" si="44"/>
        <v>0</v>
      </c>
      <c r="N136" s="33"/>
      <c r="O136" s="33"/>
      <c r="P136" s="33"/>
      <c r="Q136" s="33"/>
      <c r="R136" s="33"/>
      <c r="S136" s="33"/>
      <c r="T136" s="33"/>
      <c r="U136" s="35">
        <f t="shared" si="50"/>
        <v>0</v>
      </c>
      <c r="V136" s="33"/>
      <c r="W136" s="33"/>
      <c r="X136" s="33"/>
      <c r="Y136" s="33"/>
      <c r="Z136" s="33"/>
      <c r="AA136" s="33"/>
      <c r="AB136" s="33"/>
      <c r="AC136" s="33"/>
      <c r="AD136" s="32">
        <f t="shared" si="56"/>
        <v>0</v>
      </c>
      <c r="AE136" s="33"/>
      <c r="AF136" s="33"/>
      <c r="AG136" s="146"/>
      <c r="AH136" s="146"/>
      <c r="AI136" s="33"/>
      <c r="AJ136" s="29"/>
      <c r="AK136" s="33"/>
      <c r="AL136" s="29"/>
      <c r="AM136" s="29"/>
      <c r="AN136" s="29"/>
      <c r="AO136" s="38"/>
      <c r="AP136" s="29"/>
      <c r="AQ136" s="33"/>
      <c r="AR136" s="38"/>
      <c r="AS136" s="38"/>
      <c r="AT136" s="38"/>
      <c r="AU136" s="38"/>
      <c r="AV136" s="38"/>
      <c r="AW136" s="38"/>
      <c r="AX136" s="33"/>
      <c r="AY136" s="33"/>
      <c r="AZ136" s="33"/>
      <c r="BA136" s="38"/>
      <c r="BB136" s="38"/>
      <c r="BC136" s="38"/>
      <c r="BD136" s="33"/>
      <c r="BE136" s="38"/>
      <c r="BF136" s="38"/>
      <c r="BG136" s="32">
        <f t="shared" si="46"/>
        <v>0</v>
      </c>
      <c r="BH136" s="38"/>
      <c r="BI136" s="33"/>
      <c r="BJ136" s="33"/>
      <c r="BK136" s="38"/>
      <c r="BL136" s="27" t="s">
        <v>142</v>
      </c>
      <c r="BM136" s="38"/>
      <c r="BN136" s="27" t="s">
        <v>245</v>
      </c>
      <c r="BO136" s="38">
        <v>2025</v>
      </c>
      <c r="BP136" s="183"/>
      <c r="BQ136" s="38"/>
      <c r="BR136" s="38"/>
      <c r="BS136" s="38"/>
      <c r="BT136" s="38"/>
      <c r="BU136" s="46"/>
      <c r="BV136" s="29"/>
      <c r="BW136" s="146"/>
      <c r="BX136" s="146"/>
      <c r="BY136" s="191"/>
      <c r="CA136" s="39">
        <f>VLOOKUP(B136,'[1]KH2025 IN'!$B$4:$X$243,23,0)</f>
        <v>1</v>
      </c>
      <c r="CB136" s="39">
        <v>1</v>
      </c>
      <c r="CC136" s="39" t="e">
        <f>VLOOKUP(B136,'[2]10QH'!$B$15:$BZ$665,77,0)</f>
        <v>#N/A</v>
      </c>
      <c r="CJ136" s="39">
        <v>1</v>
      </c>
      <c r="CK136" s="39" t="e">
        <f>VLOOKUP(B136,'[3]KH2025 IN'!$B$8:$X$241,23,0)</f>
        <v>#N/A</v>
      </c>
    </row>
    <row r="137" spans="1:89" s="39" customFormat="1" ht="38.25" customHeight="1" x14ac:dyDescent="0.25">
      <c r="A137" s="29">
        <f>A135+1</f>
        <v>76</v>
      </c>
      <c r="B137" s="21" t="s">
        <v>1029</v>
      </c>
      <c r="C137" s="30">
        <f t="shared" si="53"/>
        <v>2</v>
      </c>
      <c r="D137" s="23">
        <v>2</v>
      </c>
      <c r="E137" s="32">
        <f t="shared" si="54"/>
        <v>0</v>
      </c>
      <c r="F137" s="32">
        <f t="shared" si="55"/>
        <v>0</v>
      </c>
      <c r="G137" s="32">
        <f t="shared" si="52"/>
        <v>0</v>
      </c>
      <c r="H137" s="33"/>
      <c r="I137" s="33"/>
      <c r="J137" s="33"/>
      <c r="K137" s="33"/>
      <c r="L137" s="33"/>
      <c r="M137" s="32">
        <f t="shared" si="44"/>
        <v>0</v>
      </c>
      <c r="N137" s="33"/>
      <c r="O137" s="33"/>
      <c r="P137" s="33"/>
      <c r="Q137" s="33"/>
      <c r="R137" s="33"/>
      <c r="S137" s="33"/>
      <c r="T137" s="33"/>
      <c r="U137" s="35">
        <f t="shared" si="50"/>
        <v>0</v>
      </c>
      <c r="V137" s="33"/>
      <c r="W137" s="33"/>
      <c r="X137" s="33"/>
      <c r="Y137" s="33"/>
      <c r="Z137" s="33"/>
      <c r="AA137" s="33"/>
      <c r="AB137" s="33"/>
      <c r="AC137" s="33"/>
      <c r="AD137" s="32">
        <f t="shared" si="56"/>
        <v>0</v>
      </c>
      <c r="AE137" s="33"/>
      <c r="AF137" s="33"/>
      <c r="AG137" s="146"/>
      <c r="AH137" s="146"/>
      <c r="AI137" s="33"/>
      <c r="AJ137" s="29"/>
      <c r="AK137" s="33"/>
      <c r="AL137" s="29"/>
      <c r="AM137" s="29"/>
      <c r="AN137" s="29"/>
      <c r="AO137" s="38"/>
      <c r="AP137" s="29"/>
      <c r="AQ137" s="33"/>
      <c r="AR137" s="38"/>
      <c r="AS137" s="38"/>
      <c r="AT137" s="38"/>
      <c r="AU137" s="38"/>
      <c r="AV137" s="38"/>
      <c r="AW137" s="38"/>
      <c r="AX137" s="33"/>
      <c r="AY137" s="33"/>
      <c r="AZ137" s="33"/>
      <c r="BA137" s="38"/>
      <c r="BB137" s="38"/>
      <c r="BC137" s="38"/>
      <c r="BD137" s="33"/>
      <c r="BE137" s="38"/>
      <c r="BF137" s="38"/>
      <c r="BG137" s="32">
        <f t="shared" si="46"/>
        <v>0</v>
      </c>
      <c r="BH137" s="38"/>
      <c r="BI137" s="33"/>
      <c r="BJ137" s="33"/>
      <c r="BK137" s="38"/>
      <c r="BL137" s="20" t="s">
        <v>112</v>
      </c>
      <c r="BM137" s="38"/>
      <c r="BN137" s="27" t="s">
        <v>241</v>
      </c>
      <c r="BO137" s="38">
        <v>2025</v>
      </c>
      <c r="BP137" s="20" t="s">
        <v>273</v>
      </c>
      <c r="BQ137" s="38"/>
      <c r="BR137" s="38"/>
      <c r="BS137" s="38"/>
      <c r="BT137" s="38"/>
      <c r="BU137" s="20" t="s">
        <v>245</v>
      </c>
      <c r="BV137" s="29"/>
      <c r="BW137" s="146"/>
      <c r="BX137" s="146"/>
      <c r="BY137" s="192"/>
      <c r="CA137" s="39">
        <f>VLOOKUP(B137,'[1]KH2025 IN'!$B$4:$X$243,23,0)</f>
        <v>1</v>
      </c>
      <c r="CB137" s="39">
        <v>1</v>
      </c>
      <c r="CC137" s="39" t="e">
        <f>VLOOKUP(B137,'[2]10QH'!$B$15:$BZ$665,77,0)</f>
        <v>#N/A</v>
      </c>
      <c r="CJ137" s="39">
        <v>1</v>
      </c>
      <c r="CK137" s="39">
        <f>VLOOKUP(B137,'[3]KH2025 IN'!$B$8:$X$241,23,0)</f>
        <v>1</v>
      </c>
    </row>
    <row r="138" spans="1:89" s="39" customFormat="1" ht="112.5" x14ac:dyDescent="0.25">
      <c r="A138" s="29">
        <f>A137+1</f>
        <v>77</v>
      </c>
      <c r="B138" s="21" t="s">
        <v>1030</v>
      </c>
      <c r="C138" s="30">
        <f t="shared" si="53"/>
        <v>2.5</v>
      </c>
      <c r="D138" s="23">
        <v>2.5</v>
      </c>
      <c r="E138" s="32">
        <f t="shared" si="54"/>
        <v>0</v>
      </c>
      <c r="F138" s="32">
        <f t="shared" si="55"/>
        <v>0</v>
      </c>
      <c r="G138" s="32">
        <f t="shared" si="52"/>
        <v>0</v>
      </c>
      <c r="H138" s="33"/>
      <c r="I138" s="33"/>
      <c r="J138" s="33"/>
      <c r="K138" s="33"/>
      <c r="L138" s="33"/>
      <c r="M138" s="32">
        <f t="shared" si="44"/>
        <v>0</v>
      </c>
      <c r="N138" s="33"/>
      <c r="O138" s="33"/>
      <c r="P138" s="33"/>
      <c r="Q138" s="33"/>
      <c r="R138" s="33"/>
      <c r="S138" s="33"/>
      <c r="T138" s="33"/>
      <c r="U138" s="35">
        <f t="shared" si="50"/>
        <v>0</v>
      </c>
      <c r="V138" s="33"/>
      <c r="W138" s="33"/>
      <c r="X138" s="33"/>
      <c r="Y138" s="33"/>
      <c r="Z138" s="33"/>
      <c r="AA138" s="33"/>
      <c r="AB138" s="33"/>
      <c r="AC138" s="33"/>
      <c r="AD138" s="32">
        <f t="shared" si="56"/>
        <v>0</v>
      </c>
      <c r="AE138" s="33"/>
      <c r="AF138" s="33"/>
      <c r="AG138" s="146"/>
      <c r="AH138" s="146"/>
      <c r="AI138" s="33"/>
      <c r="AJ138" s="29"/>
      <c r="AK138" s="33"/>
      <c r="AL138" s="29"/>
      <c r="AM138" s="29"/>
      <c r="AN138" s="29"/>
      <c r="AO138" s="38"/>
      <c r="AP138" s="29"/>
      <c r="AQ138" s="33"/>
      <c r="AR138" s="38"/>
      <c r="AS138" s="38"/>
      <c r="AT138" s="38"/>
      <c r="AU138" s="38"/>
      <c r="AV138" s="38"/>
      <c r="AW138" s="38"/>
      <c r="AX138" s="33"/>
      <c r="AY138" s="33"/>
      <c r="AZ138" s="33"/>
      <c r="BA138" s="38"/>
      <c r="BB138" s="38"/>
      <c r="BC138" s="38"/>
      <c r="BD138" s="33"/>
      <c r="BE138" s="38"/>
      <c r="BF138" s="38"/>
      <c r="BG138" s="32">
        <f t="shared" si="46"/>
        <v>0</v>
      </c>
      <c r="BH138" s="38"/>
      <c r="BI138" s="33"/>
      <c r="BJ138" s="33"/>
      <c r="BK138" s="38"/>
      <c r="BL138" s="20" t="s">
        <v>318</v>
      </c>
      <c r="BM138" s="38"/>
      <c r="BN138" s="27" t="s">
        <v>241</v>
      </c>
      <c r="BO138" s="38">
        <v>2025</v>
      </c>
      <c r="BP138" s="20" t="s">
        <v>319</v>
      </c>
      <c r="BQ138" s="38"/>
      <c r="BR138" s="38"/>
      <c r="BS138" s="38"/>
      <c r="BT138" s="38"/>
      <c r="BU138" s="20" t="s">
        <v>241</v>
      </c>
      <c r="BV138" s="29"/>
      <c r="BW138" s="146"/>
      <c r="BX138" s="146"/>
      <c r="BY138" s="192"/>
      <c r="CA138" s="39">
        <f>VLOOKUP(B138,'[1]KH2025 IN'!$B$4:$X$243,23,0)</f>
        <v>1</v>
      </c>
      <c r="CB138" s="39">
        <v>1</v>
      </c>
      <c r="CC138" s="39">
        <f>VLOOKUP(B138,'[2]10QH'!$B$15:$BZ$665,77,0)</f>
        <v>1</v>
      </c>
      <c r="CJ138" s="39">
        <v>1</v>
      </c>
      <c r="CK138" s="39">
        <f>VLOOKUP(B138,'[3]KH2025 IN'!$B$8:$X$241,23,0)</f>
        <v>1</v>
      </c>
    </row>
    <row r="139" spans="1:89" s="39" customFormat="1" ht="75" x14ac:dyDescent="0.25">
      <c r="A139" s="29">
        <f t="shared" ref="A139:A140" si="57">A138+1</f>
        <v>78</v>
      </c>
      <c r="B139" s="21" t="s">
        <v>1030</v>
      </c>
      <c r="C139" s="30">
        <f t="shared" si="53"/>
        <v>2</v>
      </c>
      <c r="D139" s="23">
        <v>2</v>
      </c>
      <c r="E139" s="32">
        <f t="shared" si="54"/>
        <v>0</v>
      </c>
      <c r="F139" s="32">
        <f t="shared" si="55"/>
        <v>0</v>
      </c>
      <c r="G139" s="32">
        <f t="shared" si="52"/>
        <v>0</v>
      </c>
      <c r="H139" s="33"/>
      <c r="I139" s="33"/>
      <c r="J139" s="33"/>
      <c r="K139" s="33"/>
      <c r="L139" s="33"/>
      <c r="M139" s="32">
        <f t="shared" si="44"/>
        <v>0</v>
      </c>
      <c r="N139" s="33"/>
      <c r="O139" s="33"/>
      <c r="P139" s="33"/>
      <c r="Q139" s="33"/>
      <c r="R139" s="33"/>
      <c r="S139" s="33"/>
      <c r="T139" s="33"/>
      <c r="U139" s="35">
        <f t="shared" si="50"/>
        <v>0</v>
      </c>
      <c r="V139" s="33"/>
      <c r="W139" s="33"/>
      <c r="X139" s="33"/>
      <c r="Y139" s="33"/>
      <c r="Z139" s="33"/>
      <c r="AA139" s="33"/>
      <c r="AB139" s="33"/>
      <c r="AC139" s="33"/>
      <c r="AD139" s="32">
        <f t="shared" si="56"/>
        <v>0</v>
      </c>
      <c r="AE139" s="33"/>
      <c r="AF139" s="33"/>
      <c r="AG139" s="146"/>
      <c r="AH139" s="146"/>
      <c r="AI139" s="33"/>
      <c r="AJ139" s="29"/>
      <c r="AK139" s="33"/>
      <c r="AL139" s="29"/>
      <c r="AM139" s="29"/>
      <c r="AN139" s="29"/>
      <c r="AO139" s="38"/>
      <c r="AP139" s="29"/>
      <c r="AQ139" s="33"/>
      <c r="AR139" s="38"/>
      <c r="AS139" s="38"/>
      <c r="AT139" s="38"/>
      <c r="AU139" s="38"/>
      <c r="AV139" s="38"/>
      <c r="AW139" s="38"/>
      <c r="AX139" s="33"/>
      <c r="AY139" s="33"/>
      <c r="AZ139" s="33"/>
      <c r="BA139" s="38"/>
      <c r="BB139" s="38"/>
      <c r="BC139" s="38"/>
      <c r="BD139" s="33"/>
      <c r="BE139" s="38"/>
      <c r="BF139" s="38"/>
      <c r="BG139" s="32">
        <f t="shared" si="46"/>
        <v>0</v>
      </c>
      <c r="BH139" s="38"/>
      <c r="BI139" s="33"/>
      <c r="BJ139" s="33"/>
      <c r="BK139" s="38"/>
      <c r="BL139" s="20" t="s">
        <v>318</v>
      </c>
      <c r="BM139" s="38"/>
      <c r="BN139" s="27" t="s">
        <v>241</v>
      </c>
      <c r="BO139" s="38">
        <v>2025</v>
      </c>
      <c r="BP139" s="20" t="s">
        <v>290</v>
      </c>
      <c r="BQ139" s="38"/>
      <c r="BR139" s="38"/>
      <c r="BS139" s="38"/>
      <c r="BT139" s="38"/>
      <c r="BU139" s="20" t="s">
        <v>241</v>
      </c>
      <c r="BV139" s="29"/>
      <c r="BW139" s="146"/>
      <c r="BX139" s="146"/>
      <c r="BY139" s="192"/>
      <c r="CA139" s="39">
        <f>VLOOKUP(B139,'[1]KH2025 IN'!$B$4:$X$243,23,0)</f>
        <v>1</v>
      </c>
      <c r="CB139" s="39">
        <v>1</v>
      </c>
      <c r="CC139" s="39">
        <f>VLOOKUP(B139,'[2]10QH'!$B$15:$BZ$665,77,0)</f>
        <v>1</v>
      </c>
      <c r="CJ139" s="39">
        <v>1</v>
      </c>
      <c r="CK139" s="39">
        <f>VLOOKUP(B139,'[3]KH2025 IN'!$B$8:$X$241,23,0)</f>
        <v>1</v>
      </c>
    </row>
    <row r="140" spans="1:89" s="39" customFormat="1" ht="75" x14ac:dyDescent="0.25">
      <c r="A140" s="29">
        <f t="shared" si="57"/>
        <v>79</v>
      </c>
      <c r="B140" s="21" t="s">
        <v>1031</v>
      </c>
      <c r="C140" s="30">
        <f t="shared" si="53"/>
        <v>5</v>
      </c>
      <c r="D140" s="23">
        <v>5</v>
      </c>
      <c r="E140" s="32">
        <f t="shared" si="54"/>
        <v>0</v>
      </c>
      <c r="F140" s="32">
        <f t="shared" si="55"/>
        <v>0</v>
      </c>
      <c r="G140" s="32">
        <f t="shared" si="52"/>
        <v>0</v>
      </c>
      <c r="H140" s="33"/>
      <c r="I140" s="33"/>
      <c r="J140" s="33"/>
      <c r="K140" s="33"/>
      <c r="L140" s="33"/>
      <c r="M140" s="32">
        <f t="shared" si="44"/>
        <v>0</v>
      </c>
      <c r="N140" s="33"/>
      <c r="O140" s="33"/>
      <c r="P140" s="33"/>
      <c r="Q140" s="33"/>
      <c r="R140" s="33"/>
      <c r="S140" s="33"/>
      <c r="T140" s="33"/>
      <c r="U140" s="35">
        <f t="shared" si="50"/>
        <v>0</v>
      </c>
      <c r="V140" s="33"/>
      <c r="W140" s="33"/>
      <c r="X140" s="33"/>
      <c r="Y140" s="33"/>
      <c r="Z140" s="33"/>
      <c r="AA140" s="33"/>
      <c r="AB140" s="33"/>
      <c r="AC140" s="33"/>
      <c r="AD140" s="32">
        <f t="shared" si="56"/>
        <v>0</v>
      </c>
      <c r="AE140" s="33"/>
      <c r="AF140" s="33"/>
      <c r="AG140" s="146"/>
      <c r="AH140" s="146"/>
      <c r="AI140" s="33"/>
      <c r="AJ140" s="29"/>
      <c r="AK140" s="33"/>
      <c r="AL140" s="29"/>
      <c r="AM140" s="29"/>
      <c r="AN140" s="29"/>
      <c r="AO140" s="38"/>
      <c r="AP140" s="29"/>
      <c r="AQ140" s="33"/>
      <c r="AR140" s="38"/>
      <c r="AS140" s="38"/>
      <c r="AT140" s="38"/>
      <c r="AU140" s="38"/>
      <c r="AV140" s="38"/>
      <c r="AW140" s="38"/>
      <c r="AX140" s="33"/>
      <c r="AY140" s="33"/>
      <c r="AZ140" s="33"/>
      <c r="BA140" s="38"/>
      <c r="BB140" s="38"/>
      <c r="BC140" s="38"/>
      <c r="BD140" s="33"/>
      <c r="BE140" s="38"/>
      <c r="BF140" s="38"/>
      <c r="BG140" s="32">
        <f t="shared" si="46"/>
        <v>0</v>
      </c>
      <c r="BH140" s="38"/>
      <c r="BI140" s="33"/>
      <c r="BJ140" s="33"/>
      <c r="BK140" s="38"/>
      <c r="BL140" s="20" t="s">
        <v>105</v>
      </c>
      <c r="BM140" s="38"/>
      <c r="BN140" s="27" t="s">
        <v>241</v>
      </c>
      <c r="BO140" s="38">
        <v>2025</v>
      </c>
      <c r="BP140" s="20" t="s">
        <v>290</v>
      </c>
      <c r="BQ140" s="38"/>
      <c r="BR140" s="38"/>
      <c r="BS140" s="38"/>
      <c r="BT140" s="38"/>
      <c r="BU140" s="20" t="s">
        <v>241</v>
      </c>
      <c r="BV140" s="29"/>
      <c r="BW140" s="146"/>
      <c r="BX140" s="146"/>
      <c r="BY140" s="192"/>
      <c r="CA140" s="39">
        <f>VLOOKUP(B140,'[1]KH2025 IN'!$B$4:$X$243,23,0)</f>
        <v>1</v>
      </c>
      <c r="CB140" s="39">
        <v>1</v>
      </c>
      <c r="CC140" s="39">
        <f>VLOOKUP(B140,'[2]10QH'!$B$15:$BZ$665,77,0)</f>
        <v>1</v>
      </c>
      <c r="CJ140" s="39">
        <v>1</v>
      </c>
      <c r="CK140" s="39">
        <f>VLOOKUP(B140,'[3]KH2025 IN'!$B$8:$X$241,23,0)</f>
        <v>1</v>
      </c>
    </row>
    <row r="141" spans="1:89" s="54" customFormat="1" ht="93.75" customHeight="1" x14ac:dyDescent="0.3">
      <c r="A141" s="20">
        <f>A140+1</f>
        <v>80</v>
      </c>
      <c r="B141" s="21" t="s">
        <v>322</v>
      </c>
      <c r="C141" s="22">
        <f t="shared" si="51"/>
        <v>0</v>
      </c>
      <c r="D141" s="23"/>
      <c r="E141" s="7">
        <f t="shared" si="41"/>
        <v>0</v>
      </c>
      <c r="F141" s="7">
        <f t="shared" si="42"/>
        <v>0</v>
      </c>
      <c r="G141" s="7">
        <f t="shared" si="52"/>
        <v>0</v>
      </c>
      <c r="H141" s="24"/>
      <c r="I141" s="24"/>
      <c r="J141" s="24"/>
      <c r="K141" s="24"/>
      <c r="L141" s="24"/>
      <c r="M141" s="7">
        <f t="shared" si="44"/>
        <v>0</v>
      </c>
      <c r="N141" s="24"/>
      <c r="O141" s="24"/>
      <c r="P141" s="24"/>
      <c r="Q141" s="24"/>
      <c r="R141" s="24"/>
      <c r="S141" s="24"/>
      <c r="T141" s="24"/>
      <c r="U141" s="7">
        <f t="shared" si="50"/>
        <v>0</v>
      </c>
      <c r="V141" s="24"/>
      <c r="W141" s="24"/>
      <c r="X141" s="24"/>
      <c r="Y141" s="24"/>
      <c r="Z141" s="24"/>
      <c r="AA141" s="24"/>
      <c r="AB141" s="24"/>
      <c r="AC141" s="24"/>
      <c r="AD141" s="7">
        <f t="shared" si="45"/>
        <v>0</v>
      </c>
      <c r="AE141" s="24"/>
      <c r="AF141" s="24"/>
      <c r="AG141" s="146"/>
      <c r="AH141" s="146"/>
      <c r="AI141" s="24"/>
      <c r="AJ141" s="20"/>
      <c r="AK141" s="24"/>
      <c r="AL141" s="20"/>
      <c r="AM141" s="20"/>
      <c r="AN141" s="20"/>
      <c r="AO141" s="25"/>
      <c r="AP141" s="20"/>
      <c r="AQ141" s="24"/>
      <c r="AR141" s="25"/>
      <c r="AS141" s="25"/>
      <c r="AT141" s="25"/>
      <c r="AU141" s="25"/>
      <c r="AV141" s="25"/>
      <c r="AW141" s="25"/>
      <c r="AX141" s="24"/>
      <c r="AY141" s="24"/>
      <c r="AZ141" s="24"/>
      <c r="BA141" s="25"/>
      <c r="BB141" s="25"/>
      <c r="BC141" s="25"/>
      <c r="BD141" s="24"/>
      <c r="BE141" s="25"/>
      <c r="BF141" s="25"/>
      <c r="BG141" s="7">
        <f t="shared" si="46"/>
        <v>0</v>
      </c>
      <c r="BH141" s="25"/>
      <c r="BI141" s="24"/>
      <c r="BJ141" s="24"/>
      <c r="BK141" s="25"/>
      <c r="BL141" s="20" t="s">
        <v>323</v>
      </c>
      <c r="BM141" s="25"/>
      <c r="BN141" s="20" t="s">
        <v>241</v>
      </c>
      <c r="BO141" s="25"/>
      <c r="BP141" s="20" t="s">
        <v>289</v>
      </c>
      <c r="BQ141" s="25"/>
      <c r="BR141" s="25"/>
      <c r="BS141" s="25"/>
      <c r="BT141" s="25"/>
      <c r="BU141" s="20" t="s">
        <v>245</v>
      </c>
      <c r="BV141" s="20"/>
      <c r="BW141" s="146"/>
      <c r="BX141" s="146"/>
      <c r="BY141" s="20"/>
      <c r="CA141" s="54" t="e">
        <f>VLOOKUP(B141,'[1]KH2025 IN'!$B$4:$X$243,23,0)</f>
        <v>#N/A</v>
      </c>
      <c r="CB141" s="54">
        <v>1</v>
      </c>
      <c r="CC141" s="54">
        <f>VLOOKUP(B141,'[2]10QH'!$B$15:$BZ$665,77,0)</f>
        <v>1</v>
      </c>
      <c r="CJ141" s="54">
        <v>1</v>
      </c>
    </row>
    <row r="142" spans="1:89" ht="37.5" x14ac:dyDescent="0.3">
      <c r="A142" s="10" t="s">
        <v>147</v>
      </c>
      <c r="B142" s="15" t="s">
        <v>148</v>
      </c>
      <c r="C142" s="16">
        <f t="shared" si="51"/>
        <v>0</v>
      </c>
      <c r="D142" s="24"/>
      <c r="E142" s="7">
        <f t="shared" si="41"/>
        <v>0</v>
      </c>
      <c r="F142" s="7">
        <f t="shared" si="42"/>
        <v>0</v>
      </c>
      <c r="G142" s="7">
        <f t="shared" si="52"/>
        <v>0</v>
      </c>
      <c r="H142" s="10"/>
      <c r="I142" s="10"/>
      <c r="J142" s="10"/>
      <c r="K142" s="10"/>
      <c r="L142" s="10"/>
      <c r="M142" s="7">
        <f t="shared" si="44"/>
        <v>0</v>
      </c>
      <c r="N142" s="10"/>
      <c r="O142" s="10"/>
      <c r="P142" s="10"/>
      <c r="Q142" s="10"/>
      <c r="R142" s="24"/>
      <c r="S142" s="10"/>
      <c r="T142" s="10"/>
      <c r="U142" s="7">
        <f t="shared" si="50"/>
        <v>0</v>
      </c>
      <c r="V142" s="10"/>
      <c r="W142" s="10"/>
      <c r="X142" s="10"/>
      <c r="Y142" s="10"/>
      <c r="Z142" s="10"/>
      <c r="AA142" s="10"/>
      <c r="AB142" s="10"/>
      <c r="AC142" s="10"/>
      <c r="AD142" s="7">
        <f t="shared" si="45"/>
        <v>0</v>
      </c>
      <c r="AE142" s="10"/>
      <c r="AF142" s="10"/>
      <c r="AG142" s="10"/>
      <c r="AH142" s="10"/>
      <c r="AI142" s="10"/>
      <c r="AJ142" s="10"/>
      <c r="AK142" s="10"/>
      <c r="AL142" s="10"/>
      <c r="AM142" s="10"/>
      <c r="AN142" s="10"/>
      <c r="AO142" s="25"/>
      <c r="AP142" s="10"/>
      <c r="AQ142" s="10"/>
      <c r="AR142" s="25"/>
      <c r="AS142" s="25"/>
      <c r="AT142" s="25"/>
      <c r="AU142" s="25"/>
      <c r="AV142" s="25"/>
      <c r="AW142" s="25"/>
      <c r="AX142" s="10"/>
      <c r="AY142" s="10"/>
      <c r="AZ142" s="10"/>
      <c r="BA142" s="25"/>
      <c r="BB142" s="25"/>
      <c r="BC142" s="25"/>
      <c r="BD142" s="10"/>
      <c r="BE142" s="25"/>
      <c r="BF142" s="25"/>
      <c r="BG142" s="7">
        <f t="shared" si="46"/>
        <v>0</v>
      </c>
      <c r="BH142" s="25"/>
      <c r="BI142" s="10"/>
      <c r="BJ142" s="10"/>
      <c r="BK142" s="25"/>
      <c r="BL142" s="10"/>
      <c r="BM142" s="25"/>
      <c r="BN142" s="25"/>
      <c r="BO142" s="25"/>
      <c r="BP142" s="10"/>
      <c r="BQ142" s="25"/>
      <c r="BR142" s="25"/>
      <c r="BS142" s="25"/>
      <c r="BT142" s="25"/>
      <c r="BU142" s="24"/>
      <c r="BV142" s="10"/>
      <c r="BW142" s="10"/>
      <c r="BX142" s="10"/>
      <c r="BY142" s="25"/>
      <c r="CA142" s="54" t="e">
        <f>VLOOKUP(B142,'[1]KH2025 IN'!$B$4:$X$243,23,0)</f>
        <v>#N/A</v>
      </c>
      <c r="CB142" s="54">
        <v>1</v>
      </c>
      <c r="CC142" s="54" t="e">
        <f>VLOOKUP(B142,'[2]10QH'!$B$15:$BZ$665,77,0)</f>
        <v>#REF!</v>
      </c>
    </row>
    <row r="143" spans="1:89" s="54" customFormat="1" ht="56.25" x14ac:dyDescent="0.3">
      <c r="A143" s="20">
        <f>A141+1</f>
        <v>81</v>
      </c>
      <c r="B143" s="21" t="s">
        <v>324</v>
      </c>
      <c r="C143" s="22">
        <f t="shared" si="51"/>
        <v>3.4</v>
      </c>
      <c r="D143" s="23"/>
      <c r="E143" s="7">
        <f t="shared" si="41"/>
        <v>3.4</v>
      </c>
      <c r="F143" s="7">
        <f t="shared" si="42"/>
        <v>3.4</v>
      </c>
      <c r="G143" s="7">
        <f t="shared" si="52"/>
        <v>0</v>
      </c>
      <c r="H143" s="25"/>
      <c r="I143" s="25"/>
      <c r="J143" s="25"/>
      <c r="K143" s="24">
        <v>3.4</v>
      </c>
      <c r="L143" s="25"/>
      <c r="M143" s="7">
        <f t="shared" si="44"/>
        <v>0</v>
      </c>
      <c r="N143" s="25"/>
      <c r="O143" s="25"/>
      <c r="P143" s="25"/>
      <c r="Q143" s="25"/>
      <c r="R143" s="24"/>
      <c r="S143" s="25"/>
      <c r="T143" s="25"/>
      <c r="U143" s="7">
        <f t="shared" si="50"/>
        <v>0</v>
      </c>
      <c r="V143" s="25"/>
      <c r="W143" s="25"/>
      <c r="X143" s="25"/>
      <c r="Y143" s="25"/>
      <c r="Z143" s="25"/>
      <c r="AA143" s="25"/>
      <c r="AB143" s="25"/>
      <c r="AC143" s="25"/>
      <c r="AD143" s="7">
        <f t="shared" si="45"/>
        <v>0</v>
      </c>
      <c r="AE143" s="25"/>
      <c r="AF143" s="25"/>
      <c r="AG143" s="25"/>
      <c r="AH143" s="25"/>
      <c r="AI143" s="25"/>
      <c r="AJ143" s="25"/>
      <c r="AK143" s="25"/>
      <c r="AL143" s="25"/>
      <c r="AM143" s="25"/>
      <c r="AN143" s="25"/>
      <c r="AO143" s="25"/>
      <c r="AP143" s="25"/>
      <c r="AQ143" s="25"/>
      <c r="AR143" s="25"/>
      <c r="AS143" s="25"/>
      <c r="AT143" s="25"/>
      <c r="AU143" s="25"/>
      <c r="AV143" s="25"/>
      <c r="AW143" s="25"/>
      <c r="AX143" s="25"/>
      <c r="AY143" s="25"/>
      <c r="AZ143" s="25"/>
      <c r="BA143" s="25"/>
      <c r="BB143" s="25"/>
      <c r="BC143" s="25"/>
      <c r="BD143" s="25"/>
      <c r="BE143" s="25"/>
      <c r="BF143" s="25"/>
      <c r="BG143" s="7">
        <f t="shared" si="46"/>
        <v>0</v>
      </c>
      <c r="BH143" s="25"/>
      <c r="BI143" s="25"/>
      <c r="BJ143" s="25"/>
      <c r="BK143" s="25"/>
      <c r="BL143" s="20" t="s">
        <v>142</v>
      </c>
      <c r="BM143" s="25"/>
      <c r="BN143" s="20" t="s">
        <v>241</v>
      </c>
      <c r="BO143" s="25"/>
      <c r="BP143" s="144" t="s">
        <v>234</v>
      </c>
      <c r="BQ143" s="25"/>
      <c r="BR143" s="25"/>
      <c r="BS143" s="25"/>
      <c r="BT143" s="25"/>
      <c r="BU143" s="23" t="s">
        <v>95</v>
      </c>
      <c r="BV143" s="25"/>
      <c r="BW143" s="25"/>
      <c r="BX143" s="25"/>
      <c r="BY143" s="20"/>
      <c r="CA143" s="54" t="e">
        <f>VLOOKUP(B143,'[1]KH2025 IN'!$B$4:$X$243,23,0)</f>
        <v>#N/A</v>
      </c>
      <c r="CB143" s="54">
        <v>1</v>
      </c>
      <c r="CC143" s="54">
        <f>VLOOKUP(B143,'[2]10QH'!$B$15:$BZ$665,77,0)</f>
        <v>1</v>
      </c>
      <c r="CJ143" s="54">
        <v>1</v>
      </c>
    </row>
    <row r="144" spans="1:89" s="54" customFormat="1" ht="37.5" x14ac:dyDescent="0.3">
      <c r="A144" s="20">
        <f t="shared" ref="A144:A159" si="58">A143+1</f>
        <v>82</v>
      </c>
      <c r="B144" s="21" t="s">
        <v>1015</v>
      </c>
      <c r="C144" s="22">
        <f t="shared" si="51"/>
        <v>1.87</v>
      </c>
      <c r="D144" s="23"/>
      <c r="E144" s="7">
        <f t="shared" si="41"/>
        <v>1.87</v>
      </c>
      <c r="F144" s="7">
        <f t="shared" si="42"/>
        <v>1.87</v>
      </c>
      <c r="G144" s="7">
        <f t="shared" si="52"/>
        <v>0</v>
      </c>
      <c r="H144" s="25"/>
      <c r="I144" s="25"/>
      <c r="J144" s="25"/>
      <c r="K144" s="25">
        <v>1.87</v>
      </c>
      <c r="L144" s="25"/>
      <c r="M144" s="7">
        <f t="shared" si="44"/>
        <v>0</v>
      </c>
      <c r="N144" s="25"/>
      <c r="O144" s="25"/>
      <c r="P144" s="25"/>
      <c r="Q144" s="25"/>
      <c r="R144" s="24"/>
      <c r="S144" s="25"/>
      <c r="T144" s="25"/>
      <c r="U144" s="7">
        <f t="shared" si="50"/>
        <v>0</v>
      </c>
      <c r="V144" s="25"/>
      <c r="W144" s="25"/>
      <c r="X144" s="25"/>
      <c r="Y144" s="25"/>
      <c r="Z144" s="25"/>
      <c r="AA144" s="25"/>
      <c r="AB144" s="25"/>
      <c r="AC144" s="25"/>
      <c r="AD144" s="7">
        <f t="shared" si="45"/>
        <v>0</v>
      </c>
      <c r="AE144" s="25"/>
      <c r="AF144" s="25"/>
      <c r="AG144" s="25"/>
      <c r="AH144" s="25"/>
      <c r="AI144" s="25"/>
      <c r="AJ144" s="25"/>
      <c r="AK144" s="25"/>
      <c r="AL144" s="25"/>
      <c r="AM144" s="25"/>
      <c r="AN144" s="25"/>
      <c r="AO144" s="25"/>
      <c r="AP144" s="25"/>
      <c r="AQ144" s="25"/>
      <c r="AR144" s="25"/>
      <c r="AS144" s="25"/>
      <c r="AT144" s="25"/>
      <c r="AU144" s="25"/>
      <c r="AV144" s="25"/>
      <c r="AW144" s="25"/>
      <c r="AX144" s="25"/>
      <c r="AY144" s="25"/>
      <c r="AZ144" s="25"/>
      <c r="BA144" s="25"/>
      <c r="BB144" s="25"/>
      <c r="BC144" s="25"/>
      <c r="BD144" s="25"/>
      <c r="BE144" s="25"/>
      <c r="BF144" s="25"/>
      <c r="BG144" s="7">
        <f t="shared" si="46"/>
        <v>0</v>
      </c>
      <c r="BH144" s="25"/>
      <c r="BI144" s="25"/>
      <c r="BJ144" s="25"/>
      <c r="BK144" s="25"/>
      <c r="BL144" s="20" t="s">
        <v>142</v>
      </c>
      <c r="BM144" s="25"/>
      <c r="BN144" s="20" t="s">
        <v>241</v>
      </c>
      <c r="BO144" s="25"/>
      <c r="BP144" s="144"/>
      <c r="BQ144" s="25"/>
      <c r="BR144" s="25"/>
      <c r="BS144" s="25"/>
      <c r="BT144" s="25"/>
      <c r="BU144" s="23" t="s">
        <v>95</v>
      </c>
      <c r="BV144" s="25"/>
      <c r="BW144" s="25"/>
      <c r="BX144" s="25"/>
      <c r="BY144" s="20"/>
      <c r="CA144" s="54" t="e">
        <f>VLOOKUP(B144,'[1]KH2025 IN'!$B$4:$X$243,23,0)</f>
        <v>#N/A</v>
      </c>
      <c r="CB144" s="54">
        <v>1</v>
      </c>
      <c r="CC144" s="54" t="e">
        <f>VLOOKUP(B144,'[2]10QH'!$B$15:$BZ$665,77,0)</f>
        <v>#N/A</v>
      </c>
      <c r="CJ144" s="54">
        <v>1</v>
      </c>
    </row>
    <row r="145" spans="1:88" s="54" customFormat="1" ht="37.5" x14ac:dyDescent="0.3">
      <c r="A145" s="20">
        <f t="shared" si="58"/>
        <v>83</v>
      </c>
      <c r="B145" s="21" t="s">
        <v>1016</v>
      </c>
      <c r="C145" s="22">
        <f t="shared" si="51"/>
        <v>1.53</v>
      </c>
      <c r="D145" s="23"/>
      <c r="E145" s="7">
        <f t="shared" ref="E145:E161" si="59">F145+U145+BG145</f>
        <v>1.53</v>
      </c>
      <c r="F145" s="7">
        <f t="shared" ref="F145:F161" si="60">G145+K145+L145+M145+R145+S145+T145</f>
        <v>1.53</v>
      </c>
      <c r="G145" s="7">
        <f t="shared" si="52"/>
        <v>0</v>
      </c>
      <c r="H145" s="25"/>
      <c r="I145" s="25"/>
      <c r="J145" s="25"/>
      <c r="K145" s="25">
        <v>1.53</v>
      </c>
      <c r="L145" s="25"/>
      <c r="M145" s="7">
        <f t="shared" ref="M145:M161" si="61">+N145+O145+P145</f>
        <v>0</v>
      </c>
      <c r="N145" s="25"/>
      <c r="O145" s="25"/>
      <c r="P145" s="25"/>
      <c r="Q145" s="25"/>
      <c r="R145" s="10"/>
      <c r="S145" s="25"/>
      <c r="T145" s="25"/>
      <c r="U145" s="7">
        <f t="shared" si="50"/>
        <v>0</v>
      </c>
      <c r="V145" s="25"/>
      <c r="W145" s="25"/>
      <c r="X145" s="25"/>
      <c r="Y145" s="25"/>
      <c r="Z145" s="25"/>
      <c r="AA145" s="25"/>
      <c r="AB145" s="25"/>
      <c r="AC145" s="25"/>
      <c r="AD145" s="7">
        <f t="shared" ref="AD145:AD161" si="62">SUM(AE145:AT145)</f>
        <v>0</v>
      </c>
      <c r="AE145" s="25"/>
      <c r="AF145" s="25"/>
      <c r="AG145" s="25"/>
      <c r="AH145" s="25"/>
      <c r="AI145" s="25"/>
      <c r="AJ145" s="25"/>
      <c r="AK145" s="25"/>
      <c r="AL145" s="25"/>
      <c r="AM145" s="25"/>
      <c r="AN145" s="25"/>
      <c r="AO145" s="25"/>
      <c r="AP145" s="25"/>
      <c r="AQ145" s="25"/>
      <c r="AR145" s="25"/>
      <c r="AS145" s="25"/>
      <c r="AT145" s="25"/>
      <c r="AU145" s="25"/>
      <c r="AV145" s="25"/>
      <c r="AW145" s="25"/>
      <c r="AX145" s="25"/>
      <c r="AY145" s="25"/>
      <c r="AZ145" s="25"/>
      <c r="BA145" s="25"/>
      <c r="BB145" s="25"/>
      <c r="BC145" s="25"/>
      <c r="BD145" s="25"/>
      <c r="BE145" s="25"/>
      <c r="BF145" s="25"/>
      <c r="BG145" s="7">
        <f t="shared" ref="BG145:BG161" si="63">BH145+BI145+BJ145</f>
        <v>0</v>
      </c>
      <c r="BH145" s="25"/>
      <c r="BI145" s="25"/>
      <c r="BJ145" s="25"/>
      <c r="BK145" s="25"/>
      <c r="BL145" s="20" t="s">
        <v>105</v>
      </c>
      <c r="BM145" s="25"/>
      <c r="BN145" s="20" t="s">
        <v>241</v>
      </c>
      <c r="BO145" s="25"/>
      <c r="BP145" s="144" t="s">
        <v>234</v>
      </c>
      <c r="BQ145" s="25"/>
      <c r="BR145" s="25"/>
      <c r="BS145" s="25"/>
      <c r="BT145" s="25"/>
      <c r="BU145" s="23" t="s">
        <v>95</v>
      </c>
      <c r="BV145" s="25"/>
      <c r="BW145" s="25"/>
      <c r="BX145" s="25"/>
      <c r="BY145" s="20"/>
      <c r="CA145" s="54" t="e">
        <f>VLOOKUP(B145,'[1]KH2025 IN'!$B$4:$X$243,23,0)</f>
        <v>#N/A</v>
      </c>
      <c r="CB145" s="54">
        <v>1</v>
      </c>
      <c r="CC145" s="54" t="e">
        <f>VLOOKUP(B145,'[2]10QH'!$B$15:$BZ$665,77,0)</f>
        <v>#N/A</v>
      </c>
      <c r="CJ145" s="54">
        <v>1</v>
      </c>
    </row>
    <row r="146" spans="1:88" s="54" customFormat="1" ht="37.5" x14ac:dyDescent="0.3">
      <c r="A146" s="20">
        <f t="shared" si="58"/>
        <v>84</v>
      </c>
      <c r="B146" s="21" t="s">
        <v>255</v>
      </c>
      <c r="C146" s="22">
        <f>D146+E146</f>
        <v>5</v>
      </c>
      <c r="D146" s="23"/>
      <c r="E146" s="7">
        <f t="shared" si="59"/>
        <v>5</v>
      </c>
      <c r="F146" s="7">
        <v>5</v>
      </c>
      <c r="G146" s="7">
        <f t="shared" si="52"/>
        <v>0</v>
      </c>
      <c r="H146" s="25"/>
      <c r="I146" s="25"/>
      <c r="J146" s="25"/>
      <c r="K146" s="24">
        <v>4.3</v>
      </c>
      <c r="L146" s="25"/>
      <c r="M146" s="7">
        <f t="shared" si="61"/>
        <v>0</v>
      </c>
      <c r="N146" s="25"/>
      <c r="O146" s="25"/>
      <c r="P146" s="25"/>
      <c r="Q146" s="25"/>
      <c r="R146" s="25"/>
      <c r="S146" s="25"/>
      <c r="T146" s="25"/>
      <c r="U146" s="7">
        <f t="shared" si="50"/>
        <v>0</v>
      </c>
      <c r="V146" s="25"/>
      <c r="W146" s="25"/>
      <c r="X146" s="25"/>
      <c r="Y146" s="25"/>
      <c r="Z146" s="25"/>
      <c r="AA146" s="25"/>
      <c r="AB146" s="25"/>
      <c r="AC146" s="25"/>
      <c r="AD146" s="7">
        <f t="shared" si="62"/>
        <v>0</v>
      </c>
      <c r="AE146" s="25"/>
      <c r="AF146" s="25"/>
      <c r="AG146" s="25"/>
      <c r="AH146" s="25"/>
      <c r="AI146" s="25"/>
      <c r="AJ146" s="25"/>
      <c r="AK146" s="25"/>
      <c r="AL146" s="25"/>
      <c r="AM146" s="25"/>
      <c r="AN146" s="25"/>
      <c r="AO146" s="25"/>
      <c r="AP146" s="25"/>
      <c r="AQ146" s="25"/>
      <c r="AR146" s="25"/>
      <c r="AS146" s="25"/>
      <c r="AT146" s="25"/>
      <c r="AU146" s="25"/>
      <c r="AV146" s="25"/>
      <c r="AW146" s="25"/>
      <c r="AX146" s="25"/>
      <c r="AY146" s="25"/>
      <c r="AZ146" s="25"/>
      <c r="BA146" s="25"/>
      <c r="BB146" s="25"/>
      <c r="BC146" s="25"/>
      <c r="BD146" s="25"/>
      <c r="BE146" s="25"/>
      <c r="BF146" s="25"/>
      <c r="BG146" s="7">
        <f t="shared" si="63"/>
        <v>0</v>
      </c>
      <c r="BH146" s="25"/>
      <c r="BI146" s="25"/>
      <c r="BJ146" s="25"/>
      <c r="BK146" s="25"/>
      <c r="BL146" s="20" t="s">
        <v>105</v>
      </c>
      <c r="BM146" s="25"/>
      <c r="BN146" s="20" t="s">
        <v>241</v>
      </c>
      <c r="BO146" s="25"/>
      <c r="BP146" s="144"/>
      <c r="BQ146" s="25"/>
      <c r="BR146" s="25"/>
      <c r="BS146" s="25"/>
      <c r="BT146" s="25"/>
      <c r="BU146" s="23" t="s">
        <v>95</v>
      </c>
      <c r="BV146" s="25"/>
      <c r="BW146" s="25"/>
      <c r="BX146" s="25" t="s">
        <v>325</v>
      </c>
      <c r="BY146" s="20"/>
      <c r="CA146" s="54" t="e">
        <f>VLOOKUP(B146,'[1]KH2025 IN'!$B$4:$X$243,23,0)</f>
        <v>#N/A</v>
      </c>
      <c r="CB146" s="54">
        <v>1</v>
      </c>
      <c r="CC146" s="54" t="e">
        <f>VLOOKUP(B146,'[2]10QH'!$B$15:$BZ$665,77,0)</f>
        <v>#N/A</v>
      </c>
      <c r="CJ146" s="54">
        <v>1</v>
      </c>
    </row>
    <row r="147" spans="1:88" s="54" customFormat="1" ht="56.25" x14ac:dyDescent="0.3">
      <c r="A147" s="20">
        <f t="shared" si="58"/>
        <v>85</v>
      </c>
      <c r="B147" s="21" t="s">
        <v>326</v>
      </c>
      <c r="C147" s="22">
        <f t="shared" si="51"/>
        <v>100</v>
      </c>
      <c r="D147" s="23"/>
      <c r="E147" s="7">
        <f t="shared" si="59"/>
        <v>100</v>
      </c>
      <c r="F147" s="7">
        <f t="shared" si="60"/>
        <v>100</v>
      </c>
      <c r="G147" s="7">
        <f t="shared" si="52"/>
        <v>0</v>
      </c>
      <c r="H147" s="25"/>
      <c r="I147" s="25"/>
      <c r="J147" s="25"/>
      <c r="K147" s="25">
        <v>100</v>
      </c>
      <c r="L147" s="25"/>
      <c r="M147" s="7">
        <f t="shared" si="61"/>
        <v>0</v>
      </c>
      <c r="N147" s="25"/>
      <c r="O147" s="25"/>
      <c r="P147" s="25"/>
      <c r="Q147" s="25"/>
      <c r="R147" s="25"/>
      <c r="S147" s="25"/>
      <c r="T147" s="25"/>
      <c r="U147" s="7">
        <f t="shared" si="50"/>
        <v>0</v>
      </c>
      <c r="V147" s="25"/>
      <c r="W147" s="25"/>
      <c r="X147" s="25"/>
      <c r="Y147" s="25"/>
      <c r="Z147" s="25"/>
      <c r="AA147" s="25"/>
      <c r="AB147" s="25"/>
      <c r="AC147" s="25"/>
      <c r="AD147" s="7">
        <f t="shared" si="62"/>
        <v>0</v>
      </c>
      <c r="AE147" s="25"/>
      <c r="AF147" s="25"/>
      <c r="AG147" s="25"/>
      <c r="AH147" s="25"/>
      <c r="AI147" s="25"/>
      <c r="AJ147" s="25"/>
      <c r="AK147" s="25"/>
      <c r="AL147" s="25"/>
      <c r="AM147" s="25"/>
      <c r="AN147" s="25"/>
      <c r="AO147" s="25"/>
      <c r="AP147" s="25"/>
      <c r="AQ147" s="25"/>
      <c r="AR147" s="25"/>
      <c r="AS147" s="25"/>
      <c r="AT147" s="25"/>
      <c r="AU147" s="25"/>
      <c r="AV147" s="25"/>
      <c r="AW147" s="25"/>
      <c r="AX147" s="25"/>
      <c r="AY147" s="25"/>
      <c r="AZ147" s="25"/>
      <c r="BA147" s="25"/>
      <c r="BB147" s="25"/>
      <c r="BC147" s="25"/>
      <c r="BD147" s="25"/>
      <c r="BE147" s="25"/>
      <c r="BF147" s="25"/>
      <c r="BG147" s="7">
        <f t="shared" si="63"/>
        <v>0</v>
      </c>
      <c r="BH147" s="25"/>
      <c r="BI147" s="25"/>
      <c r="BJ147" s="25"/>
      <c r="BK147" s="25"/>
      <c r="BL147" s="20" t="s">
        <v>105</v>
      </c>
      <c r="BM147" s="25"/>
      <c r="BN147" s="20" t="s">
        <v>241</v>
      </c>
      <c r="BO147" s="25"/>
      <c r="BP147" s="144"/>
      <c r="BQ147" s="25"/>
      <c r="BR147" s="25"/>
      <c r="BS147" s="25"/>
      <c r="BT147" s="25"/>
      <c r="BU147" s="23" t="s">
        <v>327</v>
      </c>
      <c r="BV147" s="25"/>
      <c r="BW147" s="25"/>
      <c r="BX147" s="25"/>
      <c r="BY147" s="20"/>
      <c r="CA147" s="54" t="e">
        <f>VLOOKUP(B147,'[1]KH2025 IN'!$B$4:$X$243,23,0)</f>
        <v>#N/A</v>
      </c>
      <c r="CB147" s="54">
        <v>1</v>
      </c>
      <c r="CC147" s="54">
        <f>VLOOKUP(B147,'[2]10QH'!$B$15:$BZ$665,77,0)</f>
        <v>1</v>
      </c>
      <c r="CJ147" s="54">
        <v>1</v>
      </c>
    </row>
    <row r="148" spans="1:88" s="54" customFormat="1" ht="54.6" customHeight="1" x14ac:dyDescent="0.3">
      <c r="A148" s="20">
        <f t="shared" si="58"/>
        <v>86</v>
      </c>
      <c r="B148" s="21" t="s">
        <v>1017</v>
      </c>
      <c r="C148" s="22">
        <f t="shared" si="51"/>
        <v>2.04</v>
      </c>
      <c r="D148" s="23"/>
      <c r="E148" s="7">
        <f t="shared" si="59"/>
        <v>2.04</v>
      </c>
      <c r="F148" s="7">
        <f t="shared" si="60"/>
        <v>2.04</v>
      </c>
      <c r="G148" s="7">
        <f t="shared" si="52"/>
        <v>0</v>
      </c>
      <c r="H148" s="25"/>
      <c r="I148" s="25"/>
      <c r="J148" s="25"/>
      <c r="K148" s="25">
        <v>2.04</v>
      </c>
      <c r="L148" s="25"/>
      <c r="M148" s="7">
        <f t="shared" si="61"/>
        <v>0</v>
      </c>
      <c r="N148" s="25"/>
      <c r="O148" s="25"/>
      <c r="P148" s="25"/>
      <c r="Q148" s="25"/>
      <c r="R148" s="25"/>
      <c r="S148" s="25"/>
      <c r="T148" s="25"/>
      <c r="U148" s="7">
        <f t="shared" si="50"/>
        <v>0</v>
      </c>
      <c r="V148" s="25"/>
      <c r="W148" s="25"/>
      <c r="X148" s="25"/>
      <c r="Y148" s="25"/>
      <c r="Z148" s="25"/>
      <c r="AA148" s="25"/>
      <c r="AB148" s="25"/>
      <c r="AC148" s="25"/>
      <c r="AD148" s="7">
        <f t="shared" si="62"/>
        <v>0</v>
      </c>
      <c r="AE148" s="25"/>
      <c r="AF148" s="25"/>
      <c r="AG148" s="25"/>
      <c r="AH148" s="25"/>
      <c r="AI148" s="25"/>
      <c r="AJ148" s="25"/>
      <c r="AK148" s="25"/>
      <c r="AL148" s="25"/>
      <c r="AM148" s="25"/>
      <c r="AN148" s="25"/>
      <c r="AO148" s="25"/>
      <c r="AP148" s="25"/>
      <c r="AQ148" s="25"/>
      <c r="AR148" s="25"/>
      <c r="AS148" s="25"/>
      <c r="AT148" s="25"/>
      <c r="AU148" s="25"/>
      <c r="AV148" s="25"/>
      <c r="AW148" s="25"/>
      <c r="AX148" s="25"/>
      <c r="AY148" s="25"/>
      <c r="AZ148" s="25"/>
      <c r="BA148" s="25"/>
      <c r="BB148" s="25"/>
      <c r="BC148" s="25"/>
      <c r="BD148" s="25"/>
      <c r="BE148" s="25"/>
      <c r="BF148" s="25"/>
      <c r="BG148" s="7">
        <f t="shared" si="63"/>
        <v>0</v>
      </c>
      <c r="BH148" s="25"/>
      <c r="BI148" s="25"/>
      <c r="BJ148" s="25"/>
      <c r="BK148" s="25"/>
      <c r="BL148" s="20" t="s">
        <v>123</v>
      </c>
      <c r="BM148" s="25"/>
      <c r="BN148" s="20" t="s">
        <v>241</v>
      </c>
      <c r="BO148" s="25"/>
      <c r="BP148" s="144" t="s">
        <v>234</v>
      </c>
      <c r="BQ148" s="25"/>
      <c r="BR148" s="25"/>
      <c r="BS148" s="25"/>
      <c r="BT148" s="25"/>
      <c r="BU148" s="23" t="s">
        <v>95</v>
      </c>
      <c r="BV148" s="25"/>
      <c r="BW148" s="25"/>
      <c r="BX148" s="25"/>
      <c r="BY148" s="20"/>
      <c r="CA148" s="54" t="e">
        <f>VLOOKUP(B148,'[1]KH2025 IN'!$B$4:$X$243,23,0)</f>
        <v>#N/A</v>
      </c>
      <c r="CB148" s="54">
        <v>1</v>
      </c>
      <c r="CC148" s="54" t="e">
        <f>VLOOKUP(B148,'[2]10QH'!$B$15:$BZ$665,77,0)</f>
        <v>#N/A</v>
      </c>
      <c r="CJ148" s="54">
        <v>1</v>
      </c>
    </row>
    <row r="149" spans="1:88" s="54" customFormat="1" ht="56.25" x14ac:dyDescent="0.3">
      <c r="A149" s="20">
        <f t="shared" si="58"/>
        <v>87</v>
      </c>
      <c r="B149" s="21" t="s">
        <v>328</v>
      </c>
      <c r="C149" s="22">
        <f t="shared" si="51"/>
        <v>20</v>
      </c>
      <c r="D149" s="23"/>
      <c r="E149" s="7">
        <f t="shared" si="59"/>
        <v>20</v>
      </c>
      <c r="F149" s="7">
        <f t="shared" si="60"/>
        <v>20</v>
      </c>
      <c r="G149" s="7">
        <f t="shared" si="52"/>
        <v>0</v>
      </c>
      <c r="H149" s="25"/>
      <c r="I149" s="25"/>
      <c r="J149" s="25"/>
      <c r="K149" s="24">
        <v>20</v>
      </c>
      <c r="L149" s="25"/>
      <c r="M149" s="7">
        <f t="shared" si="61"/>
        <v>0</v>
      </c>
      <c r="N149" s="25"/>
      <c r="O149" s="25"/>
      <c r="P149" s="25"/>
      <c r="Q149" s="25"/>
      <c r="R149" s="25"/>
      <c r="S149" s="25"/>
      <c r="T149" s="25"/>
      <c r="U149" s="7">
        <f t="shared" si="50"/>
        <v>0</v>
      </c>
      <c r="V149" s="25"/>
      <c r="W149" s="25"/>
      <c r="X149" s="25"/>
      <c r="Y149" s="25"/>
      <c r="Z149" s="25"/>
      <c r="AA149" s="25"/>
      <c r="AB149" s="25"/>
      <c r="AC149" s="25"/>
      <c r="AD149" s="7">
        <f t="shared" si="62"/>
        <v>0</v>
      </c>
      <c r="AE149" s="25"/>
      <c r="AF149" s="25"/>
      <c r="AG149" s="25"/>
      <c r="AH149" s="25"/>
      <c r="AI149" s="25"/>
      <c r="AJ149" s="25"/>
      <c r="AK149" s="25"/>
      <c r="AL149" s="25"/>
      <c r="AM149" s="25"/>
      <c r="AN149" s="25"/>
      <c r="AO149" s="25"/>
      <c r="AP149" s="25"/>
      <c r="AQ149" s="25"/>
      <c r="AR149" s="25"/>
      <c r="AS149" s="25"/>
      <c r="AT149" s="25"/>
      <c r="AU149" s="25"/>
      <c r="AV149" s="25"/>
      <c r="AW149" s="25"/>
      <c r="AX149" s="25"/>
      <c r="AY149" s="25"/>
      <c r="AZ149" s="25"/>
      <c r="BA149" s="25"/>
      <c r="BB149" s="25"/>
      <c r="BC149" s="25"/>
      <c r="BD149" s="25"/>
      <c r="BE149" s="25"/>
      <c r="BF149" s="25"/>
      <c r="BG149" s="7">
        <f t="shared" si="63"/>
        <v>0</v>
      </c>
      <c r="BH149" s="25"/>
      <c r="BI149" s="25"/>
      <c r="BJ149" s="25"/>
      <c r="BK149" s="25"/>
      <c r="BL149" s="20" t="s">
        <v>123</v>
      </c>
      <c r="BM149" s="25"/>
      <c r="BN149" s="20" t="s">
        <v>241</v>
      </c>
      <c r="BO149" s="25"/>
      <c r="BP149" s="144"/>
      <c r="BQ149" s="25"/>
      <c r="BR149" s="25"/>
      <c r="BS149" s="25"/>
      <c r="BT149" s="25"/>
      <c r="BU149" s="23" t="s">
        <v>95</v>
      </c>
      <c r="BV149" s="25"/>
      <c r="BW149" s="25"/>
      <c r="BX149" s="25"/>
      <c r="BY149" s="20"/>
      <c r="CA149" s="54" t="e">
        <f>VLOOKUP(B149,'[1]KH2025 IN'!$B$4:$X$243,23,0)</f>
        <v>#N/A</v>
      </c>
      <c r="CB149" s="54">
        <v>1</v>
      </c>
      <c r="CC149" s="54">
        <f>VLOOKUP(B149,'[2]10QH'!$B$15:$BZ$665,77,0)</f>
        <v>1</v>
      </c>
      <c r="CJ149" s="54">
        <v>1</v>
      </c>
    </row>
    <row r="150" spans="1:88" s="54" customFormat="1" ht="50.45" customHeight="1" x14ac:dyDescent="0.3">
      <c r="A150" s="20">
        <f t="shared" si="58"/>
        <v>88</v>
      </c>
      <c r="B150" s="21" t="s">
        <v>1014</v>
      </c>
      <c r="C150" s="22">
        <f t="shared" si="51"/>
        <v>3.5</v>
      </c>
      <c r="D150" s="23"/>
      <c r="E150" s="7">
        <f t="shared" si="59"/>
        <v>3.5</v>
      </c>
      <c r="F150" s="7">
        <f t="shared" si="60"/>
        <v>3.5</v>
      </c>
      <c r="G150" s="7">
        <f t="shared" si="52"/>
        <v>0</v>
      </c>
      <c r="H150" s="25"/>
      <c r="I150" s="25"/>
      <c r="J150" s="25"/>
      <c r="K150" s="24">
        <v>3.5</v>
      </c>
      <c r="L150" s="25"/>
      <c r="M150" s="7">
        <f t="shared" si="61"/>
        <v>0</v>
      </c>
      <c r="N150" s="25"/>
      <c r="O150" s="25"/>
      <c r="P150" s="25"/>
      <c r="Q150" s="25"/>
      <c r="R150" s="25"/>
      <c r="S150" s="25"/>
      <c r="T150" s="25"/>
      <c r="U150" s="7">
        <f t="shared" si="50"/>
        <v>0</v>
      </c>
      <c r="V150" s="25"/>
      <c r="W150" s="25"/>
      <c r="X150" s="25"/>
      <c r="Y150" s="25"/>
      <c r="Z150" s="25"/>
      <c r="AA150" s="25"/>
      <c r="AB150" s="25"/>
      <c r="AC150" s="25"/>
      <c r="AD150" s="7">
        <f t="shared" si="62"/>
        <v>0</v>
      </c>
      <c r="AE150" s="25"/>
      <c r="AF150" s="25"/>
      <c r="AG150" s="25"/>
      <c r="AH150" s="25"/>
      <c r="AI150" s="25"/>
      <c r="AJ150" s="25"/>
      <c r="AK150" s="25"/>
      <c r="AL150" s="25"/>
      <c r="AM150" s="25"/>
      <c r="AN150" s="25"/>
      <c r="AO150" s="25"/>
      <c r="AP150" s="25"/>
      <c r="AQ150" s="25"/>
      <c r="AR150" s="25"/>
      <c r="AS150" s="25"/>
      <c r="AT150" s="25"/>
      <c r="AU150" s="25"/>
      <c r="AV150" s="25"/>
      <c r="AW150" s="25"/>
      <c r="AX150" s="25"/>
      <c r="AY150" s="25"/>
      <c r="AZ150" s="25"/>
      <c r="BA150" s="25"/>
      <c r="BB150" s="25"/>
      <c r="BC150" s="25"/>
      <c r="BD150" s="25"/>
      <c r="BE150" s="25"/>
      <c r="BF150" s="25"/>
      <c r="BG150" s="7">
        <f t="shared" si="63"/>
        <v>0</v>
      </c>
      <c r="BH150" s="25"/>
      <c r="BI150" s="25"/>
      <c r="BJ150" s="25"/>
      <c r="BK150" s="25"/>
      <c r="BL150" s="20" t="s">
        <v>123</v>
      </c>
      <c r="BM150" s="25"/>
      <c r="BN150" s="20" t="s">
        <v>241</v>
      </c>
      <c r="BO150" s="25"/>
      <c r="BP150" s="156"/>
      <c r="BQ150" s="25"/>
      <c r="BR150" s="25"/>
      <c r="BS150" s="25"/>
      <c r="BT150" s="25"/>
      <c r="BU150" s="23" t="s">
        <v>95</v>
      </c>
      <c r="BV150" s="25"/>
      <c r="BW150" s="25"/>
      <c r="BX150" s="25"/>
      <c r="BY150" s="20"/>
      <c r="CA150" s="54" t="e">
        <f>VLOOKUP(B150,'[1]KH2025 IN'!$B$4:$X$243,23,0)</f>
        <v>#N/A</v>
      </c>
      <c r="CB150" s="54">
        <v>1</v>
      </c>
      <c r="CC150" s="54" t="e">
        <f>VLOOKUP(B150,'[2]10QH'!$B$15:$BZ$665,77,0)</f>
        <v>#N/A</v>
      </c>
      <c r="CJ150" s="54">
        <v>1</v>
      </c>
    </row>
    <row r="151" spans="1:88" s="54" customFormat="1" ht="56.25" x14ac:dyDescent="0.3">
      <c r="A151" s="20">
        <f t="shared" si="58"/>
        <v>89</v>
      </c>
      <c r="B151" s="21" t="s">
        <v>329</v>
      </c>
      <c r="C151" s="22">
        <f t="shared" si="51"/>
        <v>5</v>
      </c>
      <c r="D151" s="23"/>
      <c r="E151" s="7">
        <f t="shared" si="59"/>
        <v>5</v>
      </c>
      <c r="F151" s="7">
        <f t="shared" si="60"/>
        <v>5</v>
      </c>
      <c r="G151" s="7">
        <f t="shared" si="52"/>
        <v>0</v>
      </c>
      <c r="H151" s="25"/>
      <c r="I151" s="25"/>
      <c r="J151" s="25"/>
      <c r="K151" s="24"/>
      <c r="L151" s="25"/>
      <c r="M151" s="7">
        <f t="shared" si="61"/>
        <v>5</v>
      </c>
      <c r="N151" s="25"/>
      <c r="O151" s="25"/>
      <c r="P151" s="25">
        <v>5</v>
      </c>
      <c r="Q151" s="25"/>
      <c r="R151" s="25"/>
      <c r="S151" s="25"/>
      <c r="T151" s="25"/>
      <c r="U151" s="7">
        <f t="shared" si="50"/>
        <v>0</v>
      </c>
      <c r="V151" s="25"/>
      <c r="W151" s="25"/>
      <c r="X151" s="25"/>
      <c r="Y151" s="25"/>
      <c r="Z151" s="25"/>
      <c r="AA151" s="25"/>
      <c r="AB151" s="25"/>
      <c r="AC151" s="25"/>
      <c r="AD151" s="7">
        <f t="shared" si="62"/>
        <v>0</v>
      </c>
      <c r="AE151" s="25"/>
      <c r="AF151" s="25"/>
      <c r="AG151" s="25"/>
      <c r="AH151" s="25"/>
      <c r="AI151" s="25"/>
      <c r="AJ151" s="25"/>
      <c r="AK151" s="25"/>
      <c r="AL151" s="25"/>
      <c r="AM151" s="25"/>
      <c r="AN151" s="25"/>
      <c r="AO151" s="25"/>
      <c r="AP151" s="25"/>
      <c r="AQ151" s="25"/>
      <c r="AR151" s="25"/>
      <c r="AS151" s="25"/>
      <c r="AT151" s="25"/>
      <c r="AU151" s="25"/>
      <c r="AV151" s="25"/>
      <c r="AW151" s="25"/>
      <c r="AX151" s="25"/>
      <c r="AY151" s="25"/>
      <c r="AZ151" s="25"/>
      <c r="BA151" s="25"/>
      <c r="BB151" s="25"/>
      <c r="BC151" s="25"/>
      <c r="BD151" s="25"/>
      <c r="BE151" s="25"/>
      <c r="BF151" s="25"/>
      <c r="BG151" s="7">
        <f t="shared" si="63"/>
        <v>0</v>
      </c>
      <c r="BH151" s="25"/>
      <c r="BI151" s="25"/>
      <c r="BJ151" s="25"/>
      <c r="BK151" s="25"/>
      <c r="BL151" s="20" t="s">
        <v>123</v>
      </c>
      <c r="BM151" s="25"/>
      <c r="BN151" s="20" t="s">
        <v>241</v>
      </c>
      <c r="BO151" s="25"/>
      <c r="BP151" s="144"/>
      <c r="BQ151" s="25"/>
      <c r="BR151" s="25"/>
      <c r="BS151" s="25"/>
      <c r="BT151" s="25"/>
      <c r="BU151" s="23" t="s">
        <v>327</v>
      </c>
      <c r="BV151" s="25"/>
      <c r="BW151" s="25"/>
      <c r="BX151" s="25"/>
      <c r="BY151" s="20"/>
      <c r="CA151" s="54" t="e">
        <f>VLOOKUP(B151,'[1]KH2025 IN'!$B$4:$X$243,23,0)</f>
        <v>#N/A</v>
      </c>
      <c r="CB151" s="54">
        <v>1</v>
      </c>
      <c r="CC151" s="54">
        <f>VLOOKUP(B151,'[2]10QH'!$B$15:$BZ$665,77,0)</f>
        <v>1</v>
      </c>
      <c r="CJ151" s="54">
        <v>1</v>
      </c>
    </row>
    <row r="152" spans="1:88" s="54" customFormat="1" ht="56.25" x14ac:dyDescent="0.3">
      <c r="A152" s="20">
        <f t="shared" si="58"/>
        <v>90</v>
      </c>
      <c r="B152" s="21" t="s">
        <v>330</v>
      </c>
      <c r="C152" s="22">
        <f t="shared" si="51"/>
        <v>6.8</v>
      </c>
      <c r="D152" s="23"/>
      <c r="E152" s="7">
        <f t="shared" si="59"/>
        <v>6.8</v>
      </c>
      <c r="F152" s="7">
        <f t="shared" si="60"/>
        <v>6.8</v>
      </c>
      <c r="G152" s="7">
        <f t="shared" si="52"/>
        <v>0</v>
      </c>
      <c r="H152" s="25"/>
      <c r="I152" s="25"/>
      <c r="J152" s="25"/>
      <c r="K152" s="24">
        <v>6.8</v>
      </c>
      <c r="L152" s="25"/>
      <c r="M152" s="7">
        <f t="shared" si="61"/>
        <v>0</v>
      </c>
      <c r="N152" s="25"/>
      <c r="O152" s="25"/>
      <c r="P152" s="25"/>
      <c r="Q152" s="25"/>
      <c r="R152" s="25"/>
      <c r="S152" s="25"/>
      <c r="T152" s="25"/>
      <c r="U152" s="7">
        <f t="shared" si="50"/>
        <v>0</v>
      </c>
      <c r="V152" s="25"/>
      <c r="W152" s="25"/>
      <c r="X152" s="25"/>
      <c r="Y152" s="25"/>
      <c r="Z152" s="25"/>
      <c r="AA152" s="25"/>
      <c r="AB152" s="25"/>
      <c r="AC152" s="25"/>
      <c r="AD152" s="7">
        <f t="shared" si="62"/>
        <v>0</v>
      </c>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7">
        <f t="shared" si="63"/>
        <v>0</v>
      </c>
      <c r="BH152" s="25"/>
      <c r="BI152" s="25"/>
      <c r="BJ152" s="25"/>
      <c r="BK152" s="25"/>
      <c r="BL152" s="20" t="s">
        <v>123</v>
      </c>
      <c r="BM152" s="25"/>
      <c r="BN152" s="20" t="s">
        <v>241</v>
      </c>
      <c r="BO152" s="25"/>
      <c r="BP152" s="144"/>
      <c r="BQ152" s="25"/>
      <c r="BR152" s="25"/>
      <c r="BS152" s="25"/>
      <c r="BT152" s="25"/>
      <c r="BU152" s="23" t="s">
        <v>95</v>
      </c>
      <c r="BV152" s="25"/>
      <c r="BW152" s="25"/>
      <c r="BX152" s="25"/>
      <c r="BY152" s="20"/>
      <c r="CA152" s="54" t="e">
        <f>VLOOKUP(B152,'[1]KH2025 IN'!$B$4:$X$243,23,0)</f>
        <v>#N/A</v>
      </c>
      <c r="CB152" s="54">
        <v>1</v>
      </c>
      <c r="CC152" s="54">
        <f>VLOOKUP(B152,'[2]10QH'!$B$15:$BZ$665,77,0)</f>
        <v>1</v>
      </c>
      <c r="CJ152" s="54">
        <v>1</v>
      </c>
    </row>
    <row r="153" spans="1:88" s="54" customFormat="1" ht="56.25" x14ac:dyDescent="0.3">
      <c r="A153" s="20">
        <f t="shared" si="58"/>
        <v>91</v>
      </c>
      <c r="B153" s="21" t="s">
        <v>331</v>
      </c>
      <c r="C153" s="22">
        <f t="shared" si="51"/>
        <v>1.6</v>
      </c>
      <c r="D153" s="23"/>
      <c r="E153" s="7">
        <f t="shared" si="59"/>
        <v>1.6</v>
      </c>
      <c r="F153" s="7">
        <f t="shared" si="60"/>
        <v>1.6</v>
      </c>
      <c r="G153" s="7">
        <f t="shared" si="52"/>
        <v>0</v>
      </c>
      <c r="H153" s="25"/>
      <c r="I153" s="25"/>
      <c r="J153" s="25"/>
      <c r="K153" s="24">
        <v>1.6</v>
      </c>
      <c r="L153" s="25"/>
      <c r="M153" s="7">
        <f t="shared" si="61"/>
        <v>0</v>
      </c>
      <c r="N153" s="25"/>
      <c r="O153" s="25"/>
      <c r="P153" s="25"/>
      <c r="Q153" s="25"/>
      <c r="R153" s="25"/>
      <c r="S153" s="25"/>
      <c r="T153" s="25"/>
      <c r="U153" s="7">
        <f t="shared" si="50"/>
        <v>0</v>
      </c>
      <c r="V153" s="25"/>
      <c r="W153" s="25"/>
      <c r="X153" s="25"/>
      <c r="Y153" s="25"/>
      <c r="Z153" s="25"/>
      <c r="AA153" s="25"/>
      <c r="AB153" s="25"/>
      <c r="AC153" s="25"/>
      <c r="AD153" s="7">
        <f t="shared" si="62"/>
        <v>0</v>
      </c>
      <c r="AE153" s="25"/>
      <c r="AF153" s="25"/>
      <c r="AG153" s="25"/>
      <c r="AH153" s="25"/>
      <c r="AI153" s="25"/>
      <c r="AJ153" s="25"/>
      <c r="AK153" s="25"/>
      <c r="AL153" s="25"/>
      <c r="AM153" s="25"/>
      <c r="AN153" s="25"/>
      <c r="AO153" s="25"/>
      <c r="AP153" s="25"/>
      <c r="AQ153" s="25"/>
      <c r="AR153" s="25"/>
      <c r="AS153" s="25"/>
      <c r="AT153" s="25"/>
      <c r="AU153" s="25"/>
      <c r="AV153" s="25"/>
      <c r="AW153" s="25"/>
      <c r="AX153" s="25"/>
      <c r="AY153" s="25"/>
      <c r="AZ153" s="25"/>
      <c r="BA153" s="25"/>
      <c r="BB153" s="25"/>
      <c r="BC153" s="25"/>
      <c r="BD153" s="25"/>
      <c r="BE153" s="25"/>
      <c r="BF153" s="25"/>
      <c r="BG153" s="7">
        <f t="shared" si="63"/>
        <v>0</v>
      </c>
      <c r="BH153" s="25"/>
      <c r="BI153" s="25"/>
      <c r="BJ153" s="25"/>
      <c r="BK153" s="25"/>
      <c r="BL153" s="20" t="s">
        <v>112</v>
      </c>
      <c r="BM153" s="25"/>
      <c r="BN153" s="20" t="s">
        <v>241</v>
      </c>
      <c r="BO153" s="25"/>
      <c r="BP153" s="144" t="s">
        <v>234</v>
      </c>
      <c r="BQ153" s="25"/>
      <c r="BR153" s="25"/>
      <c r="BS153" s="25"/>
      <c r="BT153" s="25"/>
      <c r="BU153" s="23" t="s">
        <v>95</v>
      </c>
      <c r="BV153" s="25"/>
      <c r="BW153" s="25"/>
      <c r="BX153" s="25"/>
      <c r="BY153" s="20"/>
      <c r="CA153" s="54" t="e">
        <f>VLOOKUP(B153,'[1]KH2025 IN'!$B$4:$X$243,23,0)</f>
        <v>#N/A</v>
      </c>
      <c r="CB153" s="54">
        <v>1</v>
      </c>
      <c r="CC153" s="54">
        <f>VLOOKUP(B153,'[2]10QH'!$B$15:$BZ$665,77,0)</f>
        <v>1</v>
      </c>
      <c r="CJ153" s="54">
        <v>1</v>
      </c>
    </row>
    <row r="154" spans="1:88" s="54" customFormat="1" ht="56.25" x14ac:dyDescent="0.3">
      <c r="A154" s="20">
        <f t="shared" si="58"/>
        <v>92</v>
      </c>
      <c r="B154" s="21" t="s">
        <v>332</v>
      </c>
      <c r="C154" s="22">
        <f t="shared" si="51"/>
        <v>1.5</v>
      </c>
      <c r="D154" s="23"/>
      <c r="E154" s="7">
        <f t="shared" si="59"/>
        <v>1.5</v>
      </c>
      <c r="F154" s="7">
        <f t="shared" si="60"/>
        <v>1.5</v>
      </c>
      <c r="G154" s="7">
        <f t="shared" si="52"/>
        <v>0</v>
      </c>
      <c r="H154" s="25"/>
      <c r="I154" s="25"/>
      <c r="J154" s="25"/>
      <c r="K154" s="24">
        <v>1.5</v>
      </c>
      <c r="L154" s="25"/>
      <c r="M154" s="7">
        <f t="shared" si="61"/>
        <v>0</v>
      </c>
      <c r="N154" s="25"/>
      <c r="O154" s="25"/>
      <c r="P154" s="25"/>
      <c r="Q154" s="25"/>
      <c r="R154" s="25"/>
      <c r="S154" s="25"/>
      <c r="T154" s="25"/>
      <c r="U154" s="7">
        <f t="shared" si="50"/>
        <v>0</v>
      </c>
      <c r="V154" s="25"/>
      <c r="W154" s="25"/>
      <c r="X154" s="25"/>
      <c r="Y154" s="25"/>
      <c r="Z154" s="25"/>
      <c r="AA154" s="25"/>
      <c r="AB154" s="25"/>
      <c r="AC154" s="25"/>
      <c r="AD154" s="7">
        <f t="shared" si="62"/>
        <v>0</v>
      </c>
      <c r="AE154" s="25"/>
      <c r="AF154" s="25"/>
      <c r="AG154" s="25"/>
      <c r="AH154" s="25"/>
      <c r="AI154" s="25"/>
      <c r="AJ154" s="25"/>
      <c r="AK154" s="25"/>
      <c r="AL154" s="25"/>
      <c r="AM154" s="25"/>
      <c r="AN154" s="25"/>
      <c r="AO154" s="25"/>
      <c r="AP154" s="25"/>
      <c r="AQ154" s="25"/>
      <c r="AR154" s="25"/>
      <c r="AS154" s="25"/>
      <c r="AT154" s="25"/>
      <c r="AU154" s="25"/>
      <c r="AV154" s="25"/>
      <c r="AW154" s="25"/>
      <c r="AX154" s="25"/>
      <c r="AY154" s="25"/>
      <c r="AZ154" s="25"/>
      <c r="BA154" s="25"/>
      <c r="BB154" s="25"/>
      <c r="BC154" s="25"/>
      <c r="BD154" s="25"/>
      <c r="BE154" s="25"/>
      <c r="BF154" s="25"/>
      <c r="BG154" s="7">
        <f t="shared" si="63"/>
        <v>0</v>
      </c>
      <c r="BH154" s="25"/>
      <c r="BI154" s="25"/>
      <c r="BJ154" s="25"/>
      <c r="BK154" s="25"/>
      <c r="BL154" s="20" t="s">
        <v>112</v>
      </c>
      <c r="BM154" s="25"/>
      <c r="BN154" s="20" t="s">
        <v>241</v>
      </c>
      <c r="BO154" s="25"/>
      <c r="BP154" s="144"/>
      <c r="BQ154" s="25"/>
      <c r="BR154" s="25"/>
      <c r="BS154" s="25"/>
      <c r="BT154" s="25"/>
      <c r="BU154" s="23" t="s">
        <v>95</v>
      </c>
      <c r="BV154" s="25"/>
      <c r="BW154" s="25"/>
      <c r="BX154" s="25"/>
      <c r="BY154" s="20"/>
      <c r="CA154" s="54" t="e">
        <f>VLOOKUP(B154,'[1]KH2025 IN'!$B$4:$X$243,23,0)</f>
        <v>#N/A</v>
      </c>
      <c r="CB154" s="54">
        <v>1</v>
      </c>
      <c r="CC154" s="54">
        <f>VLOOKUP(B154,'[2]10QH'!$B$15:$BZ$665,77,0)</f>
        <v>1</v>
      </c>
      <c r="CJ154" s="54">
        <v>1</v>
      </c>
    </row>
    <row r="155" spans="1:88" s="54" customFormat="1" ht="56.25" x14ac:dyDescent="0.3">
      <c r="A155" s="20">
        <f t="shared" si="58"/>
        <v>93</v>
      </c>
      <c r="B155" s="21" t="s">
        <v>326</v>
      </c>
      <c r="C155" s="22">
        <f t="shared" si="51"/>
        <v>90</v>
      </c>
      <c r="D155" s="23"/>
      <c r="E155" s="7">
        <f t="shared" si="59"/>
        <v>90</v>
      </c>
      <c r="F155" s="7">
        <f t="shared" si="60"/>
        <v>90</v>
      </c>
      <c r="G155" s="7">
        <f t="shared" si="52"/>
        <v>0</v>
      </c>
      <c r="H155" s="25"/>
      <c r="I155" s="25"/>
      <c r="J155" s="25"/>
      <c r="K155" s="25">
        <v>90</v>
      </c>
      <c r="L155" s="25"/>
      <c r="M155" s="7">
        <f t="shared" si="61"/>
        <v>0</v>
      </c>
      <c r="N155" s="25"/>
      <c r="O155" s="25"/>
      <c r="P155" s="25"/>
      <c r="Q155" s="25"/>
      <c r="R155" s="25"/>
      <c r="S155" s="25"/>
      <c r="T155" s="25"/>
      <c r="U155" s="7">
        <f t="shared" si="50"/>
        <v>0</v>
      </c>
      <c r="V155" s="25"/>
      <c r="W155" s="25"/>
      <c r="X155" s="25"/>
      <c r="Y155" s="25"/>
      <c r="Z155" s="25"/>
      <c r="AA155" s="25"/>
      <c r="AB155" s="25"/>
      <c r="AC155" s="25"/>
      <c r="AD155" s="7">
        <f t="shared" si="62"/>
        <v>0</v>
      </c>
      <c r="AE155" s="25"/>
      <c r="AF155" s="25"/>
      <c r="AG155" s="25"/>
      <c r="AH155" s="25"/>
      <c r="AI155" s="25"/>
      <c r="AJ155" s="25"/>
      <c r="AK155" s="25"/>
      <c r="AL155" s="25"/>
      <c r="AM155" s="25"/>
      <c r="AN155" s="25"/>
      <c r="AO155" s="25"/>
      <c r="AP155" s="25"/>
      <c r="AQ155" s="25"/>
      <c r="AR155" s="25"/>
      <c r="AS155" s="25"/>
      <c r="AT155" s="25"/>
      <c r="AU155" s="25"/>
      <c r="AV155" s="25"/>
      <c r="AW155" s="25"/>
      <c r="AX155" s="25"/>
      <c r="AY155" s="25"/>
      <c r="AZ155" s="25"/>
      <c r="BA155" s="25"/>
      <c r="BB155" s="25"/>
      <c r="BC155" s="25"/>
      <c r="BD155" s="25"/>
      <c r="BE155" s="25"/>
      <c r="BF155" s="25"/>
      <c r="BG155" s="7">
        <f t="shared" si="63"/>
        <v>0</v>
      </c>
      <c r="BH155" s="25"/>
      <c r="BI155" s="25"/>
      <c r="BJ155" s="25"/>
      <c r="BK155" s="25"/>
      <c r="BL155" s="20" t="s">
        <v>112</v>
      </c>
      <c r="BM155" s="25"/>
      <c r="BN155" s="20" t="s">
        <v>241</v>
      </c>
      <c r="BO155" s="25"/>
      <c r="BP155" s="144"/>
      <c r="BQ155" s="25"/>
      <c r="BR155" s="25"/>
      <c r="BS155" s="25"/>
      <c r="BT155" s="25"/>
      <c r="BU155" s="23" t="s">
        <v>327</v>
      </c>
      <c r="BV155" s="25"/>
      <c r="BW155" s="25"/>
      <c r="BX155" s="25"/>
      <c r="BY155" s="20"/>
      <c r="CA155" s="54" t="e">
        <f>VLOOKUP(B155,'[1]KH2025 IN'!$B$4:$X$243,23,0)</f>
        <v>#N/A</v>
      </c>
      <c r="CB155" s="54">
        <v>1</v>
      </c>
      <c r="CC155" s="54">
        <f>VLOOKUP(B155,'[2]10QH'!$B$15:$BZ$665,77,0)</f>
        <v>1</v>
      </c>
      <c r="CJ155" s="54">
        <v>1</v>
      </c>
    </row>
    <row r="156" spans="1:88" s="54" customFormat="1" ht="56.25" x14ac:dyDescent="0.3">
      <c r="A156" s="20">
        <f t="shared" si="58"/>
        <v>94</v>
      </c>
      <c r="B156" s="21" t="s">
        <v>333</v>
      </c>
      <c r="C156" s="22">
        <f t="shared" si="51"/>
        <v>1</v>
      </c>
      <c r="D156" s="23"/>
      <c r="E156" s="7">
        <f t="shared" si="59"/>
        <v>1</v>
      </c>
      <c r="F156" s="7">
        <f t="shared" si="60"/>
        <v>1</v>
      </c>
      <c r="G156" s="7">
        <f t="shared" si="52"/>
        <v>0</v>
      </c>
      <c r="H156" s="25"/>
      <c r="I156" s="25"/>
      <c r="J156" s="25"/>
      <c r="K156" s="24">
        <v>1</v>
      </c>
      <c r="L156" s="25"/>
      <c r="M156" s="7">
        <f t="shared" si="61"/>
        <v>0</v>
      </c>
      <c r="N156" s="25"/>
      <c r="O156" s="25"/>
      <c r="P156" s="25"/>
      <c r="Q156" s="25"/>
      <c r="R156" s="25"/>
      <c r="S156" s="25"/>
      <c r="T156" s="25"/>
      <c r="U156" s="7">
        <f t="shared" si="50"/>
        <v>0</v>
      </c>
      <c r="V156" s="25"/>
      <c r="W156" s="25"/>
      <c r="X156" s="25"/>
      <c r="Y156" s="25"/>
      <c r="Z156" s="25"/>
      <c r="AA156" s="25"/>
      <c r="AB156" s="25"/>
      <c r="AC156" s="25"/>
      <c r="AD156" s="7">
        <f t="shared" si="62"/>
        <v>0</v>
      </c>
      <c r="AE156" s="25"/>
      <c r="AF156" s="25"/>
      <c r="AG156" s="25"/>
      <c r="AH156" s="25"/>
      <c r="AI156" s="25"/>
      <c r="AJ156" s="25"/>
      <c r="AK156" s="25"/>
      <c r="AL156" s="25"/>
      <c r="AM156" s="25"/>
      <c r="AN156" s="25"/>
      <c r="AO156" s="25"/>
      <c r="AP156" s="25"/>
      <c r="AQ156" s="25"/>
      <c r="AR156" s="25"/>
      <c r="AS156" s="25"/>
      <c r="AT156" s="25"/>
      <c r="AU156" s="25"/>
      <c r="AV156" s="25"/>
      <c r="AW156" s="25"/>
      <c r="AX156" s="25"/>
      <c r="AY156" s="25"/>
      <c r="AZ156" s="25"/>
      <c r="BA156" s="25"/>
      <c r="BB156" s="25"/>
      <c r="BC156" s="25"/>
      <c r="BD156" s="25"/>
      <c r="BE156" s="25"/>
      <c r="BF156" s="25"/>
      <c r="BG156" s="7">
        <f t="shared" si="63"/>
        <v>0</v>
      </c>
      <c r="BH156" s="25"/>
      <c r="BI156" s="25"/>
      <c r="BJ156" s="25"/>
      <c r="BK156" s="25"/>
      <c r="BL156" s="20" t="s">
        <v>99</v>
      </c>
      <c r="BM156" s="25"/>
      <c r="BN156" s="20" t="s">
        <v>241</v>
      </c>
      <c r="BO156" s="25"/>
      <c r="BP156" s="144" t="s">
        <v>234</v>
      </c>
      <c r="BQ156" s="25"/>
      <c r="BR156" s="25"/>
      <c r="BS156" s="25"/>
      <c r="BT156" s="25"/>
      <c r="BU156" s="23" t="s">
        <v>95</v>
      </c>
      <c r="BV156" s="25"/>
      <c r="BW156" s="25"/>
      <c r="BX156" s="25"/>
      <c r="BY156" s="20"/>
      <c r="CA156" s="54" t="e">
        <f>VLOOKUP(B156,'[1]KH2025 IN'!$B$4:$X$243,23,0)</f>
        <v>#N/A</v>
      </c>
      <c r="CB156" s="54">
        <v>1</v>
      </c>
      <c r="CC156" s="54">
        <f>VLOOKUP(B156,'[2]10QH'!$B$15:$BZ$665,77,0)</f>
        <v>1</v>
      </c>
      <c r="CJ156" s="54">
        <v>1</v>
      </c>
    </row>
    <row r="157" spans="1:88" s="54" customFormat="1" ht="56.25" x14ac:dyDescent="0.3">
      <c r="A157" s="20">
        <f t="shared" si="58"/>
        <v>95</v>
      </c>
      <c r="B157" s="21" t="s">
        <v>334</v>
      </c>
      <c r="C157" s="22">
        <f t="shared" si="51"/>
        <v>1.6</v>
      </c>
      <c r="D157" s="23"/>
      <c r="E157" s="7">
        <f t="shared" si="59"/>
        <v>1.6</v>
      </c>
      <c r="F157" s="7">
        <f t="shared" si="60"/>
        <v>1.6</v>
      </c>
      <c r="G157" s="7">
        <f t="shared" si="52"/>
        <v>0</v>
      </c>
      <c r="H157" s="25"/>
      <c r="I157" s="25"/>
      <c r="J157" s="25"/>
      <c r="K157" s="24">
        <v>1.6</v>
      </c>
      <c r="L157" s="25"/>
      <c r="M157" s="7">
        <f t="shared" si="61"/>
        <v>0</v>
      </c>
      <c r="N157" s="25"/>
      <c r="O157" s="25"/>
      <c r="P157" s="25"/>
      <c r="Q157" s="25"/>
      <c r="R157" s="25"/>
      <c r="S157" s="25"/>
      <c r="T157" s="25"/>
      <c r="U157" s="7">
        <f t="shared" si="50"/>
        <v>0</v>
      </c>
      <c r="V157" s="25"/>
      <c r="W157" s="25"/>
      <c r="X157" s="25"/>
      <c r="Y157" s="25"/>
      <c r="Z157" s="25"/>
      <c r="AA157" s="25"/>
      <c r="AB157" s="25"/>
      <c r="AC157" s="25"/>
      <c r="AD157" s="7">
        <f t="shared" si="62"/>
        <v>0</v>
      </c>
      <c r="AE157" s="25"/>
      <c r="AF157" s="25"/>
      <c r="AG157" s="25"/>
      <c r="AH157" s="25"/>
      <c r="AI157" s="25"/>
      <c r="AJ157" s="25"/>
      <c r="AK157" s="25"/>
      <c r="AL157" s="25"/>
      <c r="AM157" s="25"/>
      <c r="AN157" s="25"/>
      <c r="AO157" s="25"/>
      <c r="AP157" s="25"/>
      <c r="AQ157" s="25"/>
      <c r="AR157" s="25"/>
      <c r="AS157" s="25"/>
      <c r="AT157" s="25"/>
      <c r="AU157" s="25"/>
      <c r="AV157" s="25"/>
      <c r="AW157" s="25"/>
      <c r="AX157" s="25"/>
      <c r="AY157" s="25"/>
      <c r="AZ157" s="25"/>
      <c r="BA157" s="25"/>
      <c r="BB157" s="25"/>
      <c r="BC157" s="25"/>
      <c r="BD157" s="25"/>
      <c r="BE157" s="25"/>
      <c r="BF157" s="25"/>
      <c r="BG157" s="7">
        <f t="shared" si="63"/>
        <v>0</v>
      </c>
      <c r="BH157" s="25"/>
      <c r="BI157" s="25"/>
      <c r="BJ157" s="25"/>
      <c r="BK157" s="25"/>
      <c r="BL157" s="20" t="s">
        <v>99</v>
      </c>
      <c r="BM157" s="25"/>
      <c r="BN157" s="20" t="s">
        <v>241</v>
      </c>
      <c r="BO157" s="25"/>
      <c r="BP157" s="144"/>
      <c r="BQ157" s="25"/>
      <c r="BR157" s="25"/>
      <c r="BS157" s="25"/>
      <c r="BT157" s="25"/>
      <c r="BU157" s="23" t="s">
        <v>95</v>
      </c>
      <c r="BV157" s="25"/>
      <c r="BW157" s="25"/>
      <c r="BX157" s="25"/>
      <c r="BY157" s="20"/>
      <c r="CA157" s="54" t="e">
        <f>VLOOKUP(B157,'[1]KH2025 IN'!$B$4:$X$243,23,0)</f>
        <v>#N/A</v>
      </c>
      <c r="CB157" s="54">
        <v>1</v>
      </c>
      <c r="CC157" s="54">
        <f>VLOOKUP(B157,'[2]10QH'!$B$15:$BZ$665,77,0)</f>
        <v>1</v>
      </c>
      <c r="CJ157" s="54">
        <v>1</v>
      </c>
    </row>
    <row r="158" spans="1:88" s="54" customFormat="1" ht="93.75" customHeight="1" x14ac:dyDescent="0.3">
      <c r="A158" s="20">
        <f t="shared" si="58"/>
        <v>96</v>
      </c>
      <c r="B158" s="21" t="s">
        <v>335</v>
      </c>
      <c r="C158" s="22">
        <f t="shared" si="51"/>
        <v>1.6</v>
      </c>
      <c r="D158" s="23"/>
      <c r="E158" s="7">
        <f t="shared" si="59"/>
        <v>1.6</v>
      </c>
      <c r="F158" s="7">
        <f t="shared" si="60"/>
        <v>1.6</v>
      </c>
      <c r="G158" s="7">
        <f t="shared" si="52"/>
        <v>0</v>
      </c>
      <c r="H158" s="25"/>
      <c r="I158" s="25"/>
      <c r="J158" s="25"/>
      <c r="K158" s="24">
        <v>1.6</v>
      </c>
      <c r="L158" s="25"/>
      <c r="M158" s="7">
        <f t="shared" si="61"/>
        <v>0</v>
      </c>
      <c r="N158" s="25"/>
      <c r="O158" s="25"/>
      <c r="P158" s="25"/>
      <c r="Q158" s="25"/>
      <c r="R158" s="25"/>
      <c r="S158" s="25"/>
      <c r="T158" s="25"/>
      <c r="U158" s="7">
        <f t="shared" si="50"/>
        <v>0</v>
      </c>
      <c r="V158" s="25"/>
      <c r="W158" s="25"/>
      <c r="X158" s="25"/>
      <c r="Y158" s="25"/>
      <c r="Z158" s="25"/>
      <c r="AA158" s="25"/>
      <c r="AB158" s="25"/>
      <c r="AC158" s="25"/>
      <c r="AD158" s="7">
        <f t="shared" si="62"/>
        <v>0</v>
      </c>
      <c r="AE158" s="25"/>
      <c r="AF158" s="25"/>
      <c r="AG158" s="25"/>
      <c r="AH158" s="25"/>
      <c r="AI158" s="25"/>
      <c r="AJ158" s="25"/>
      <c r="AK158" s="25"/>
      <c r="AL158" s="25"/>
      <c r="AM158" s="25"/>
      <c r="AN158" s="25"/>
      <c r="AO158" s="25"/>
      <c r="AP158" s="25"/>
      <c r="AQ158" s="25"/>
      <c r="AR158" s="25"/>
      <c r="AS158" s="25"/>
      <c r="AT158" s="25"/>
      <c r="AU158" s="25"/>
      <c r="AV158" s="25"/>
      <c r="AW158" s="25"/>
      <c r="AX158" s="25"/>
      <c r="AY158" s="25"/>
      <c r="AZ158" s="25"/>
      <c r="BA158" s="25"/>
      <c r="BB158" s="25"/>
      <c r="BC158" s="25"/>
      <c r="BD158" s="25"/>
      <c r="BE158" s="25"/>
      <c r="BF158" s="25"/>
      <c r="BG158" s="7">
        <f t="shared" si="63"/>
        <v>0</v>
      </c>
      <c r="BH158" s="25"/>
      <c r="BI158" s="25"/>
      <c r="BJ158" s="25"/>
      <c r="BK158" s="25"/>
      <c r="BL158" s="20" t="s">
        <v>87</v>
      </c>
      <c r="BM158" s="25"/>
      <c r="BN158" s="20" t="s">
        <v>241</v>
      </c>
      <c r="BO158" s="25"/>
      <c r="BP158" s="20" t="s">
        <v>234</v>
      </c>
      <c r="BQ158" s="25"/>
      <c r="BR158" s="25"/>
      <c r="BS158" s="25"/>
      <c r="BT158" s="25"/>
      <c r="BU158" s="23" t="s">
        <v>95</v>
      </c>
      <c r="BV158" s="25"/>
      <c r="BW158" s="25"/>
      <c r="BX158" s="25"/>
      <c r="BY158" s="20"/>
      <c r="CA158" s="54" t="e">
        <f>VLOOKUP(B158,'[1]KH2025 IN'!$B$4:$X$243,23,0)</f>
        <v>#N/A</v>
      </c>
      <c r="CB158" s="54">
        <v>1</v>
      </c>
      <c r="CC158" s="54">
        <f>VLOOKUP(B158,'[2]10QH'!$B$15:$BZ$665,77,0)</f>
        <v>1</v>
      </c>
      <c r="CJ158" s="54">
        <v>1</v>
      </c>
    </row>
    <row r="159" spans="1:88" s="54" customFormat="1" ht="56.25" x14ac:dyDescent="0.3">
      <c r="A159" s="144">
        <f t="shared" si="58"/>
        <v>97</v>
      </c>
      <c r="B159" s="145" t="s">
        <v>336</v>
      </c>
      <c r="C159" s="22">
        <f t="shared" si="51"/>
        <v>40</v>
      </c>
      <c r="D159" s="23"/>
      <c r="E159" s="7">
        <f t="shared" si="59"/>
        <v>40</v>
      </c>
      <c r="F159" s="7">
        <f t="shared" si="60"/>
        <v>40</v>
      </c>
      <c r="G159" s="7">
        <f t="shared" si="52"/>
        <v>0</v>
      </c>
      <c r="H159" s="25"/>
      <c r="I159" s="25"/>
      <c r="J159" s="25"/>
      <c r="K159" s="25">
        <v>40</v>
      </c>
      <c r="L159" s="25"/>
      <c r="M159" s="7">
        <f t="shared" si="61"/>
        <v>0</v>
      </c>
      <c r="N159" s="25"/>
      <c r="O159" s="25"/>
      <c r="P159" s="25"/>
      <c r="Q159" s="25"/>
      <c r="R159" s="25"/>
      <c r="S159" s="25"/>
      <c r="T159" s="25"/>
      <c r="U159" s="7">
        <f t="shared" si="50"/>
        <v>0</v>
      </c>
      <c r="V159" s="25"/>
      <c r="W159" s="25"/>
      <c r="X159" s="25"/>
      <c r="Y159" s="25"/>
      <c r="Z159" s="25"/>
      <c r="AA159" s="25"/>
      <c r="AB159" s="25"/>
      <c r="AC159" s="25"/>
      <c r="AD159" s="7">
        <f t="shared" si="62"/>
        <v>0</v>
      </c>
      <c r="AE159" s="25"/>
      <c r="AF159" s="25"/>
      <c r="AG159" s="25"/>
      <c r="AH159" s="25"/>
      <c r="AI159" s="25"/>
      <c r="AJ159" s="25"/>
      <c r="AK159" s="25"/>
      <c r="AL159" s="25"/>
      <c r="AM159" s="25"/>
      <c r="AN159" s="25"/>
      <c r="AO159" s="25"/>
      <c r="AP159" s="25"/>
      <c r="AQ159" s="25"/>
      <c r="AR159" s="25"/>
      <c r="AS159" s="25"/>
      <c r="AT159" s="25"/>
      <c r="AU159" s="25"/>
      <c r="AV159" s="25"/>
      <c r="AW159" s="25"/>
      <c r="AX159" s="25"/>
      <c r="AY159" s="25"/>
      <c r="AZ159" s="25"/>
      <c r="BA159" s="25"/>
      <c r="BB159" s="25"/>
      <c r="BC159" s="25"/>
      <c r="BD159" s="25"/>
      <c r="BE159" s="25"/>
      <c r="BF159" s="25"/>
      <c r="BG159" s="7">
        <f t="shared" si="63"/>
        <v>0</v>
      </c>
      <c r="BH159" s="25"/>
      <c r="BI159" s="25"/>
      <c r="BJ159" s="25"/>
      <c r="BK159" s="25"/>
      <c r="BL159" s="20" t="s">
        <v>337</v>
      </c>
      <c r="BM159" s="25"/>
      <c r="BN159" s="20" t="s">
        <v>241</v>
      </c>
      <c r="BO159" s="25"/>
      <c r="BP159" s="144" t="s">
        <v>234</v>
      </c>
      <c r="BQ159" s="25"/>
      <c r="BR159" s="25"/>
      <c r="BS159" s="25"/>
      <c r="BT159" s="25"/>
      <c r="BU159" s="23" t="s">
        <v>327</v>
      </c>
      <c r="BV159" s="25"/>
      <c r="BW159" s="25"/>
      <c r="BX159" s="25"/>
      <c r="BY159" s="20"/>
      <c r="CA159" s="54" t="e">
        <f>VLOOKUP(B159,'[1]KH2025 IN'!$B$4:$X$243,23,0)</f>
        <v>#N/A</v>
      </c>
      <c r="CB159" s="54">
        <v>1</v>
      </c>
      <c r="CC159" s="54">
        <f>VLOOKUP(B159,'[2]10QH'!$B$15:$BZ$665,77,0)</f>
        <v>1</v>
      </c>
      <c r="CJ159" s="54">
        <v>1</v>
      </c>
    </row>
    <row r="160" spans="1:88" s="54" customFormat="1" ht="56.25" x14ac:dyDescent="0.3">
      <c r="A160" s="144"/>
      <c r="B160" s="145"/>
      <c r="C160" s="22">
        <f t="shared" si="51"/>
        <v>33.1</v>
      </c>
      <c r="D160" s="23"/>
      <c r="E160" s="7">
        <f t="shared" si="59"/>
        <v>33.1</v>
      </c>
      <c r="F160" s="7">
        <f t="shared" si="60"/>
        <v>33.1</v>
      </c>
      <c r="G160" s="7">
        <f t="shared" si="52"/>
        <v>0</v>
      </c>
      <c r="H160" s="25"/>
      <c r="I160" s="25"/>
      <c r="J160" s="25"/>
      <c r="K160" s="25">
        <v>33.1</v>
      </c>
      <c r="L160" s="25"/>
      <c r="M160" s="7">
        <f t="shared" si="61"/>
        <v>0</v>
      </c>
      <c r="N160" s="25"/>
      <c r="O160" s="25"/>
      <c r="P160" s="25"/>
      <c r="Q160" s="25"/>
      <c r="R160" s="25"/>
      <c r="S160" s="25"/>
      <c r="T160" s="25"/>
      <c r="U160" s="7">
        <f t="shared" si="50"/>
        <v>0</v>
      </c>
      <c r="V160" s="25"/>
      <c r="W160" s="25"/>
      <c r="X160" s="25"/>
      <c r="Y160" s="25"/>
      <c r="Z160" s="25"/>
      <c r="AA160" s="25"/>
      <c r="AB160" s="25"/>
      <c r="AC160" s="25"/>
      <c r="AD160" s="7">
        <f t="shared" si="62"/>
        <v>0</v>
      </c>
      <c r="AE160" s="25"/>
      <c r="AF160" s="25"/>
      <c r="AG160" s="25"/>
      <c r="AH160" s="25"/>
      <c r="AI160" s="25"/>
      <c r="AJ160" s="25"/>
      <c r="AK160" s="25"/>
      <c r="AL160" s="25"/>
      <c r="AM160" s="25"/>
      <c r="AN160" s="25"/>
      <c r="AO160" s="25"/>
      <c r="AP160" s="25"/>
      <c r="AQ160" s="25"/>
      <c r="AR160" s="25"/>
      <c r="AS160" s="25"/>
      <c r="AT160" s="25"/>
      <c r="AU160" s="25"/>
      <c r="AV160" s="25"/>
      <c r="AW160" s="25"/>
      <c r="AX160" s="25"/>
      <c r="AY160" s="25"/>
      <c r="AZ160" s="25"/>
      <c r="BA160" s="25"/>
      <c r="BB160" s="25"/>
      <c r="BC160" s="25"/>
      <c r="BD160" s="25"/>
      <c r="BE160" s="25"/>
      <c r="BF160" s="25"/>
      <c r="BG160" s="7">
        <f t="shared" si="63"/>
        <v>0</v>
      </c>
      <c r="BH160" s="25"/>
      <c r="BI160" s="25"/>
      <c r="BJ160" s="25"/>
      <c r="BK160" s="25"/>
      <c r="BL160" s="20" t="s">
        <v>105</v>
      </c>
      <c r="BM160" s="25"/>
      <c r="BN160" s="20" t="s">
        <v>241</v>
      </c>
      <c r="BO160" s="25"/>
      <c r="BP160" s="144"/>
      <c r="BQ160" s="25"/>
      <c r="BR160" s="25"/>
      <c r="BS160" s="25"/>
      <c r="BT160" s="25"/>
      <c r="BU160" s="23" t="s">
        <v>327</v>
      </c>
      <c r="BV160" s="25"/>
      <c r="BW160" s="25"/>
      <c r="BX160" s="25"/>
      <c r="BY160" s="20"/>
      <c r="CA160" s="54">
        <f>VLOOKUP(B160,'[1]KH2025 IN'!$B$4:$X$243,23,0)</f>
        <v>1</v>
      </c>
      <c r="CB160" s="54">
        <v>1</v>
      </c>
      <c r="CC160" s="54" t="e">
        <f>VLOOKUP(B160,'[2]10QH'!$B$15:$BZ$665,77,0)</f>
        <v>#N/A</v>
      </c>
      <c r="CJ160" s="54">
        <v>1</v>
      </c>
    </row>
    <row r="161" spans="1:88" ht="37.5" x14ac:dyDescent="0.3">
      <c r="A161" s="10" t="s">
        <v>152</v>
      </c>
      <c r="B161" s="15" t="s">
        <v>153</v>
      </c>
      <c r="C161" s="16">
        <f t="shared" si="51"/>
        <v>0</v>
      </c>
      <c r="D161" s="10"/>
      <c r="E161" s="7">
        <f t="shared" si="59"/>
        <v>0</v>
      </c>
      <c r="F161" s="7">
        <f t="shared" si="60"/>
        <v>0</v>
      </c>
      <c r="G161" s="7">
        <f t="shared" si="52"/>
        <v>0</v>
      </c>
      <c r="H161" s="10"/>
      <c r="I161" s="10"/>
      <c r="J161" s="10"/>
      <c r="K161" s="10"/>
      <c r="L161" s="10"/>
      <c r="M161" s="7">
        <f t="shared" si="61"/>
        <v>0</v>
      </c>
      <c r="N161" s="10"/>
      <c r="O161" s="10"/>
      <c r="P161" s="10"/>
      <c r="Q161" s="10"/>
      <c r="R161" s="25"/>
      <c r="S161" s="10"/>
      <c r="T161" s="10"/>
      <c r="U161" s="7">
        <f t="shared" si="50"/>
        <v>0</v>
      </c>
      <c r="V161" s="10"/>
      <c r="W161" s="10"/>
      <c r="X161" s="10"/>
      <c r="Y161" s="10"/>
      <c r="Z161" s="10"/>
      <c r="AA161" s="10"/>
      <c r="AB161" s="10"/>
      <c r="AC161" s="10"/>
      <c r="AD161" s="7">
        <f t="shared" si="62"/>
        <v>0</v>
      </c>
      <c r="AE161" s="10"/>
      <c r="AF161" s="10"/>
      <c r="AG161" s="10"/>
      <c r="AH161" s="10"/>
      <c r="AI161" s="10"/>
      <c r="AJ161" s="10"/>
      <c r="AK161" s="10"/>
      <c r="AL161" s="10"/>
      <c r="AM161" s="10"/>
      <c r="AN161" s="10"/>
      <c r="AO161" s="25"/>
      <c r="AP161" s="10"/>
      <c r="AQ161" s="10"/>
      <c r="AR161" s="25"/>
      <c r="AS161" s="25"/>
      <c r="AT161" s="25"/>
      <c r="AU161" s="25"/>
      <c r="AV161" s="25"/>
      <c r="AW161" s="25"/>
      <c r="AX161" s="10"/>
      <c r="AY161" s="10"/>
      <c r="AZ161" s="10"/>
      <c r="BA161" s="25"/>
      <c r="BB161" s="25"/>
      <c r="BC161" s="25"/>
      <c r="BD161" s="10"/>
      <c r="BE161" s="25"/>
      <c r="BF161" s="25"/>
      <c r="BG161" s="7">
        <f t="shared" si="63"/>
        <v>0</v>
      </c>
      <c r="BH161" s="25"/>
      <c r="BI161" s="10"/>
      <c r="BJ161" s="10"/>
      <c r="BK161" s="25"/>
      <c r="BL161" s="10"/>
      <c r="BM161" s="25"/>
      <c r="BN161" s="10"/>
      <c r="BO161" s="25"/>
      <c r="BP161" s="10"/>
      <c r="BQ161" s="25"/>
      <c r="BR161" s="25"/>
      <c r="BS161" s="25"/>
      <c r="BT161" s="25"/>
      <c r="BU161" s="10"/>
      <c r="BV161" s="10"/>
      <c r="BW161" s="10"/>
      <c r="BX161" s="10"/>
      <c r="BY161" s="25"/>
      <c r="CA161" s="54">
        <f>VLOOKUP(B161,'[1]KH2025 IN'!$B$4:$X$243,23,0)</f>
        <v>1</v>
      </c>
      <c r="CB161" s="54">
        <v>1</v>
      </c>
      <c r="CC161" s="54" t="e">
        <f>VLOOKUP(B161,'[2]10QH'!$B$15:$BZ$665,77,0)</f>
        <v>#REF!</v>
      </c>
    </row>
    <row r="162" spans="1:88" s="11" customFormat="1" ht="19.5" x14ac:dyDescent="0.3">
      <c r="A162" s="62" t="s">
        <v>238</v>
      </c>
      <c r="B162" s="65" t="s">
        <v>338</v>
      </c>
      <c r="C162" s="6">
        <f t="shared" si="51"/>
        <v>856.1750000000003</v>
      </c>
      <c r="D162" s="6">
        <f>D163+D281+D330+D336+D341+D370+D383+D410+D415+D420+D423+D424+D435+D436+D437</f>
        <v>28.644999999999992</v>
      </c>
      <c r="E162" s="6">
        <f>E163+E281+E330+E336+E341+E370+E383+E410+E415+E420+E423+E424+E435+E436+E437</f>
        <v>827.53000000000031</v>
      </c>
      <c r="F162" s="6">
        <f>F163+F281+F330+F336+F341+F370+F383+F410+F415+F420+F423+F424+F435+F436+F437</f>
        <v>603.19000000000028</v>
      </c>
      <c r="G162" s="6">
        <f>G163+G281+G330+G336+G341+G370+G383+G410+G415+G420+G423+G424+G435+G436+G437</f>
        <v>7.7799999999999994</v>
      </c>
      <c r="H162" s="64">
        <f>H163+H281+H330+H336+H341+H370+H383+H410+H415+H420+H423+H424+H435+H436+H437</f>
        <v>4.410000000000001</v>
      </c>
      <c r="I162" s="64">
        <f>I163+I281+I330+I336+I341+I370+I383+I410+I415+I420+I423+I424+I435+I436+I437</f>
        <v>3.37</v>
      </c>
      <c r="J162" s="64">
        <f>J163+J281+J330+J336+J341+J370+J383+J410+J415+J420+J423+J424+J435+J436+J437</f>
        <v>0</v>
      </c>
      <c r="K162" s="6">
        <f>K163+K281+K330+K336+K341+K370+K383+K410+K415+K420+K423+K424+K435+K436+K437</f>
        <v>278.73000000000008</v>
      </c>
      <c r="L162" s="6">
        <f>L163+L281+L330+L336+L341+L370+L383+L410+L415+L420+L423+L424+L435+L436+L437</f>
        <v>186.22999999999993</v>
      </c>
      <c r="M162" s="64">
        <f>M163+M281+M330+M336+M341+M370+M383+M410+M415+M420+M423+M424+M435+M436+M437</f>
        <v>130.44999999999999</v>
      </c>
      <c r="N162" s="6">
        <f>N163+N281+N330+N336+N341+N370+N383+N410+N415+N420+N423+N424+N435+N436+N437</f>
        <v>22.96</v>
      </c>
      <c r="O162" s="6">
        <f>O163+O281+O330+O336+O341+O370+O383+O410+O415+O420+O423+O424+O435+O436+O437</f>
        <v>0</v>
      </c>
      <c r="P162" s="6">
        <f>P163+P281+P330+P336+P341+P370+P383+P410+P415+P420+P423+P424+P435+P436+P437</f>
        <v>107.49</v>
      </c>
      <c r="Q162" s="64">
        <f>Q163+Q281+Q330+Q336+Q341+Q370+Q383+Q410+Q415+Q420+Q423+Q424+Q435+Q436+Q437</f>
        <v>13.85</v>
      </c>
      <c r="R162" s="64">
        <f>R163+R281+R330+R336+R341+R370+R383+R410+R415+R420+R423+R424+R435+R436+R437</f>
        <v>0</v>
      </c>
      <c r="S162" s="64">
        <f>S163+S281+S330+S336+S341+S370+S383+S410+S415+S420+S423+S424+S435+S436+S437</f>
        <v>0</v>
      </c>
      <c r="T162" s="64">
        <f>T163+T281+T330+T336+T341+T370+T383+T410+T415+T420+T423+T424+T435+T436+T437</f>
        <v>0</v>
      </c>
      <c r="U162" s="6">
        <f t="shared" si="50"/>
        <v>177.95</v>
      </c>
      <c r="V162" s="64">
        <f>V163+V281+V330+V336+V341+V370+V383+V410+V415+V420+V423+V424+V435+V436+V437</f>
        <v>0.1</v>
      </c>
      <c r="W162" s="64">
        <f>W163+W281+W330+W336+W341+W370+W383+W410+W415+W420+W423+W424+W435+W436+W437</f>
        <v>0</v>
      </c>
      <c r="X162" s="64">
        <f>X163+X281+X330+X336+X341+X370+X383+X410+X415+X420+X423+X424+X435+X436+X437</f>
        <v>0</v>
      </c>
      <c r="Y162" s="64">
        <f>Y163+Y281+Y330+Y336+Y341+Y370+Y383+Y410+Y415+Y420+Y423+Y424+Y435+Y436+Y437</f>
        <v>0</v>
      </c>
      <c r="Z162" s="64">
        <f>Z163+Z281+Z330+Z336+Z341+Z370+Z383+Z410+Z415+Z420+Z423+Z424+Z435+Z436+Z437</f>
        <v>0</v>
      </c>
      <c r="AA162" s="64">
        <f>AA163+AA281+AA330+AA336+AA341+AA370+AA383+AA410+AA415+AA420+AA423+AA424+AA435+AA436+AA437</f>
        <v>0</v>
      </c>
      <c r="AB162" s="64">
        <f>AB163+AB281+AB330+AB336+AB341+AB370+AB383+AB410+AB415+AB420+AB423+AB424+AB435+AB436+AB437</f>
        <v>0</v>
      </c>
      <c r="AC162" s="64">
        <f>AC163+AC281+AC330+AC336+AC341+AC370+AC383+AC410+AC415+AC420+AC423+AC424+AC435+AC436+AC437</f>
        <v>0</v>
      </c>
      <c r="AD162" s="64">
        <f>AD163+AD281+AD330+AD336+AD341+AD370+AD383+AD410+AD415+AD420+AD423+AD424+AD435+AD436+AD437</f>
        <v>12.14</v>
      </c>
      <c r="AE162" s="64">
        <f>AE163+AE281+AE330+AE336+AE341+AE370+AE383+AE410+AE415+AE420+AE423+AE424+AE435+AE436+AE437</f>
        <v>3.96</v>
      </c>
      <c r="AF162" s="64">
        <f>AF163+AF281+AF330+AF336+AF341+AF370+AF383+AF410+AF415+AF420+AF423+AF424+AF435+AF436+AF437</f>
        <v>0.2</v>
      </c>
      <c r="AG162" s="64">
        <f>AG163+AG281+AG330+AG336+AG341+AG370+AG383+AG410+AG415+AG420+AG423+AG424+AG435+AG436+AG437</f>
        <v>0</v>
      </c>
      <c r="AH162" s="64">
        <f>AH163+AH281+AH330+AH336+AH341+AH370+AH383+AH410+AH415+AH420+AH423+AH424+AH435+AH436+AH437</f>
        <v>0</v>
      </c>
      <c r="AI162" s="64">
        <f>AI163+AI281+AI330+AI336+AI341+AI370+AI383+AI410+AI415+AI420+AI423+AI424+AI435+AI436+AI437</f>
        <v>0.02</v>
      </c>
      <c r="AJ162" s="64">
        <f>AJ163+AJ281+AJ330+AJ336+AJ341+AJ370+AJ383+AJ410+AJ415+AJ420+AJ423+AJ424+AJ435+AJ436+AJ437</f>
        <v>0</v>
      </c>
      <c r="AK162" s="64">
        <f>AK163+AK281+AK330+AK336+AK341+AK370+AK383+AK410+AK415+AK420+AK423+AK424+AK435+AK436+AK437</f>
        <v>7.88</v>
      </c>
      <c r="AL162" s="64">
        <f>AL163+AL281+AL330+AL336+AL341+AL370+AL383+AL410+AL415+AL420+AL423+AL424+AL435+AL436+AL437</f>
        <v>0</v>
      </c>
      <c r="AM162" s="64">
        <f>AM163+AM281+AM330+AM336+AM341+AM370+AM383+AM410+AM415+AM420+AM423+AM424+AM435+AM436+AM437</f>
        <v>0</v>
      </c>
      <c r="AN162" s="64">
        <f>AN163+AN281+AN330+AN336+AN341+AN370+AN383+AN410+AN415+AN420+AN423+AN424+AN435+AN436+AN437</f>
        <v>0</v>
      </c>
      <c r="AO162" s="64">
        <f>AO163+AO281+AO330+AO336+AO341+AO370+AO383+AO410+AO415+AO420+AO423+AO424+AO435+AO436+AO437</f>
        <v>0</v>
      </c>
      <c r="AP162" s="64">
        <f>AP163+AP281+AP330+AP336+AP341+AP370+AP383+AP410+AP415+AP420+AP423+AP424+AP435+AP436+AP437</f>
        <v>0</v>
      </c>
      <c r="AQ162" s="64">
        <f>AQ163+AQ281+AQ330+AQ336+AQ341+AQ370+AQ383+AQ410+AQ415+AQ420+AQ423+AQ424+AQ435+AQ436+AQ437</f>
        <v>0.08</v>
      </c>
      <c r="AR162" s="64">
        <f>AR163+AR281+AR330+AR336+AR341+AR370+AR383+AR410+AR415+AR420+AR423+AR424+AR435+AR436+AR437</f>
        <v>0</v>
      </c>
      <c r="AS162" s="64">
        <f>AS163+AS281+AS330+AS336+AS341+AS370+AS383+AS410+AS415+AS420+AS423+AS424+AS435+AS436+AS437</f>
        <v>0</v>
      </c>
      <c r="AT162" s="64">
        <f>AT163+AT281+AT330+AT336+AT341+AT370+AT383+AT410+AT415+AT420+AT423+AT424+AT435+AT436+AT437</f>
        <v>0</v>
      </c>
      <c r="AU162" s="64">
        <f>AU163+AU281+AU330+AU336+AU341+AU370+AU383+AU410+AU415+AU420+AU423+AU424+AU435+AU436+AU437</f>
        <v>0</v>
      </c>
      <c r="AV162" s="64">
        <f>AV163+AV281+AV330+AV336+AV341+AV370+AV383+AV410+AV415+AV420+AV423+AV424+AV435+AV436+AV437</f>
        <v>0</v>
      </c>
      <c r="AW162" s="64">
        <f>AW163+AW281+AW330+AW336+AW341+AW370+AW383+AW410+AW415+AW420+AW423+AW424+AW435+AW436+AW437</f>
        <v>0</v>
      </c>
      <c r="AX162" s="64">
        <f>AX163+AX281+AX330+AX336+AX341+AX370+AX383+AX410+AX415+AX420+AX423+AX424+AX435+AX436+AX437</f>
        <v>4.3</v>
      </c>
      <c r="AY162" s="64">
        <f>AY163+AY281+AY330+AY336+AY341+AY370+AY383+AY410+AY415+AY420+AY423+AY424+AY435+AY436+AY437</f>
        <v>0.4</v>
      </c>
      <c r="AZ162" s="64">
        <f>AZ163+AZ281+AZ330+AZ336+AZ341+AZ370+AZ383+AZ410+AZ415+AZ420+AZ423+AZ424+AZ435+AZ436+AZ437</f>
        <v>0.1</v>
      </c>
      <c r="BA162" s="64">
        <f>BA163+BA281+BA330+BA336+BA341+BA370+BA383+BA410+BA415+BA420+BA423+BA424+BA435+BA436+BA437</f>
        <v>0</v>
      </c>
      <c r="BB162" s="64">
        <f>BB163+BB281+BB330+BB336+BB341+BB370+BB383+BB410+BB415+BB420+BB423+BB424+BB435+BB436+BB437</f>
        <v>0</v>
      </c>
      <c r="BC162" s="64">
        <f>BC163+BC281+BC330+BC336+BC341+BC370+BC383+BC410+BC415+BC420+BC423+BC424+BC435+BC436+BC437</f>
        <v>0</v>
      </c>
      <c r="BD162" s="64">
        <f>BD163+BD281+BD330+BD336+BD341+BD370+BD383+BD410+BD415+BD420+BD423+BD424+BD435+BD436+BD437</f>
        <v>160.91</v>
      </c>
      <c r="BE162" s="64">
        <f>BE163+BE281+BE330+BE336+BE341+BE370+BE383+BE410+BE415+BE420+BE423+BE424+BE435+BE436+BE437</f>
        <v>0</v>
      </c>
      <c r="BF162" s="64">
        <f>BF163+BF281+BF330+BF336+BF341+BF370+BF383+BF410+BF415+BF420+BF423+BF424+BF435+BF436+BF437</f>
        <v>0</v>
      </c>
      <c r="BG162" s="6">
        <f>BG163+BG281+BG330+BG336+BG341+BG370+BG383+BG410+BG415+BG420+BG423+BG424+BG435+BG436+BG437</f>
        <v>11.3</v>
      </c>
      <c r="BH162" s="64">
        <f>BH163+BH281+BH330+BH336+BH341+BH370+BH383+BH410+BH415+BH420+BH423+BH424+BH435+BH436+BH437</f>
        <v>0</v>
      </c>
      <c r="BI162" s="64">
        <f>BI163+BI281+BI330+BI336+BI341+BI370+BI383+BI410+BI415+BI420+BI423+BI424+BI435+BI436+BI437</f>
        <v>11.3</v>
      </c>
      <c r="BJ162" s="64">
        <f>BJ163+BJ281+BJ330+BJ336+BJ341+BJ370+BJ383+BJ410+BJ415+BJ420+BJ423+BJ424+BJ435+BJ436+BJ437</f>
        <v>0</v>
      </c>
      <c r="BK162" s="4"/>
      <c r="BL162" s="4"/>
      <c r="BM162" s="62"/>
      <c r="BN162" s="4"/>
      <c r="BO162" s="62"/>
      <c r="BP162" s="10"/>
      <c r="BQ162" s="10"/>
      <c r="BR162" s="10"/>
      <c r="BS162" s="10"/>
      <c r="BT162" s="10"/>
      <c r="BU162" s="10"/>
      <c r="BV162" s="10"/>
      <c r="BW162" s="10"/>
      <c r="BX162" s="10"/>
      <c r="BY162" s="10"/>
      <c r="CA162" s="54" t="e">
        <f>VLOOKUP(B162,'[1]KH2025 IN'!$B$4:$X$243,23,0)</f>
        <v>#N/A</v>
      </c>
      <c r="CB162" s="54">
        <v>1</v>
      </c>
      <c r="CC162" s="54" t="e">
        <f>VLOOKUP(B162,'[2]10QH'!$B$15:$BZ$665,77,0)</f>
        <v>#REF!</v>
      </c>
    </row>
    <row r="163" spans="1:88" s="11" customFormat="1" ht="19.5" x14ac:dyDescent="0.3">
      <c r="A163" s="62" t="s">
        <v>339</v>
      </c>
      <c r="B163" s="79" t="s">
        <v>63</v>
      </c>
      <c r="C163" s="6">
        <f t="shared" si="51"/>
        <v>282.32500000000016</v>
      </c>
      <c r="D163" s="6">
        <f>SUM(D164:D280)</f>
        <v>25.714999999999993</v>
      </c>
      <c r="E163" s="6">
        <f>SUM(E164:E280)</f>
        <v>256.61000000000018</v>
      </c>
      <c r="F163" s="6">
        <f>SUM(F164:F280)</f>
        <v>237.51000000000022</v>
      </c>
      <c r="G163" s="6">
        <f>SUM(G164:G280)</f>
        <v>5.4999999999999991</v>
      </c>
      <c r="H163" s="64">
        <f>SUM(H164:H280)</f>
        <v>2.5000000000000004</v>
      </c>
      <c r="I163" s="64">
        <f>SUM(I164:I280)</f>
        <v>3</v>
      </c>
      <c r="J163" s="64">
        <f>SUM(J164:J280)</f>
        <v>0</v>
      </c>
      <c r="K163" s="6">
        <f>SUM(K164:K280)</f>
        <v>88.999999999999986</v>
      </c>
      <c r="L163" s="6">
        <f>SUM(L164:L280)</f>
        <v>45.859999999999943</v>
      </c>
      <c r="M163" s="64">
        <f>SUM(M164:M280)</f>
        <v>97.15</v>
      </c>
      <c r="N163" s="6">
        <f>SUM(N164:N280)</f>
        <v>18.96</v>
      </c>
      <c r="O163" s="6">
        <f>SUM(O164:O280)</f>
        <v>0</v>
      </c>
      <c r="P163" s="6">
        <f>SUM(P164:P280)</f>
        <v>78.19</v>
      </c>
      <c r="Q163" s="64">
        <f>SUM(Q164:Q280)</f>
        <v>13.85</v>
      </c>
      <c r="R163" s="64">
        <f>SUM(R164:R280)</f>
        <v>0</v>
      </c>
      <c r="S163" s="64">
        <f>SUM(S164:S280)</f>
        <v>0</v>
      </c>
      <c r="T163" s="64">
        <f>SUM(T164:T280)</f>
        <v>0</v>
      </c>
      <c r="U163" s="6">
        <f t="shared" si="50"/>
        <v>7.7900000000000009</v>
      </c>
      <c r="V163" s="64">
        <f>SUM(V164:V280)</f>
        <v>0</v>
      </c>
      <c r="W163" s="64">
        <f>SUM(W164:W280)</f>
        <v>0</v>
      </c>
      <c r="X163" s="64">
        <f>SUM(X164:X280)</f>
        <v>0</v>
      </c>
      <c r="Y163" s="64">
        <f>SUM(Y164:Y280)</f>
        <v>0</v>
      </c>
      <c r="Z163" s="64">
        <f>SUM(Z164:Z280)</f>
        <v>0</v>
      </c>
      <c r="AA163" s="64">
        <f>SUM(AA164:AA280)</f>
        <v>0</v>
      </c>
      <c r="AB163" s="64">
        <f>SUM(AB164:AB280)</f>
        <v>0</v>
      </c>
      <c r="AC163" s="64">
        <f>SUM(AC164:AC280)</f>
        <v>0</v>
      </c>
      <c r="AD163" s="64">
        <f>SUM(AD164:AD280)</f>
        <v>4.49</v>
      </c>
      <c r="AE163" s="64">
        <f>SUM(AE164:AE280)</f>
        <v>3.41</v>
      </c>
      <c r="AF163" s="64">
        <f>SUM(AF164:AF280)</f>
        <v>0.2</v>
      </c>
      <c r="AG163" s="64">
        <f>SUM(AG164:AG280)</f>
        <v>0</v>
      </c>
      <c r="AH163" s="64">
        <f>SUM(AH164:AH280)</f>
        <v>0</v>
      </c>
      <c r="AI163" s="64">
        <f>SUM(AI164:AI280)</f>
        <v>0</v>
      </c>
      <c r="AJ163" s="64">
        <f>SUM(AJ164:AJ280)</f>
        <v>0</v>
      </c>
      <c r="AK163" s="64">
        <f>SUM(AK164:AK280)</f>
        <v>0.8</v>
      </c>
      <c r="AL163" s="64">
        <f>SUM(AL164:AL280)</f>
        <v>0</v>
      </c>
      <c r="AM163" s="64">
        <f>SUM(AM164:AM280)</f>
        <v>0</v>
      </c>
      <c r="AN163" s="64">
        <f>SUM(AN164:AN280)</f>
        <v>0</v>
      </c>
      <c r="AO163" s="64">
        <f>SUM(AO164:AO280)</f>
        <v>0</v>
      </c>
      <c r="AP163" s="64">
        <f>SUM(AP164:AP280)</f>
        <v>0</v>
      </c>
      <c r="AQ163" s="64">
        <f>SUM(AQ164:AQ280)</f>
        <v>0.08</v>
      </c>
      <c r="AR163" s="64">
        <f>SUM(AR164:AR280)</f>
        <v>0</v>
      </c>
      <c r="AS163" s="64">
        <f>SUM(AS164:AS280)</f>
        <v>0</v>
      </c>
      <c r="AT163" s="64">
        <f>SUM(AT164:AT280)</f>
        <v>0</v>
      </c>
      <c r="AU163" s="64">
        <f>SUM(AU164:AU280)</f>
        <v>0</v>
      </c>
      <c r="AV163" s="64">
        <f>SUM(AV164:AV280)</f>
        <v>0</v>
      </c>
      <c r="AW163" s="64">
        <f>SUM(AW164:AW280)</f>
        <v>0</v>
      </c>
      <c r="AX163" s="64">
        <f>SUM(AX164:AX280)</f>
        <v>2.83</v>
      </c>
      <c r="AY163" s="64">
        <f>SUM(AY164:AY280)</f>
        <v>0.4</v>
      </c>
      <c r="AZ163" s="64">
        <f>SUM(AZ164:AZ280)</f>
        <v>0</v>
      </c>
      <c r="BA163" s="64">
        <f>SUM(BA164:BA280)</f>
        <v>0</v>
      </c>
      <c r="BB163" s="64">
        <f>SUM(BB164:BB280)</f>
        <v>0</v>
      </c>
      <c r="BC163" s="64">
        <f>SUM(BC164:BC280)</f>
        <v>0</v>
      </c>
      <c r="BD163" s="64">
        <f>SUM(BD164:BD280)</f>
        <v>7.0000000000000007E-2</v>
      </c>
      <c r="BE163" s="64">
        <f>SUM(BE164:BE280)</f>
        <v>0</v>
      </c>
      <c r="BF163" s="64">
        <f>SUM(BF164:BF280)</f>
        <v>0</v>
      </c>
      <c r="BG163" s="6">
        <f>SUM(BG164:BG280)</f>
        <v>1.51</v>
      </c>
      <c r="BH163" s="64">
        <f>SUM(BH164:BH280)</f>
        <v>0</v>
      </c>
      <c r="BI163" s="64">
        <f>SUM(BI164:BI280)</f>
        <v>1.51</v>
      </c>
      <c r="BJ163" s="64">
        <f>SUM(BJ164:BJ280)</f>
        <v>0</v>
      </c>
      <c r="BK163" s="4"/>
      <c r="BL163" s="4"/>
      <c r="BM163" s="62"/>
      <c r="BN163" s="4"/>
      <c r="BO163" s="62"/>
      <c r="BP163" s="10"/>
      <c r="BQ163" s="10"/>
      <c r="BR163" s="10"/>
      <c r="BS163" s="10"/>
      <c r="BT163" s="10"/>
      <c r="BU163" s="10"/>
      <c r="BV163" s="10"/>
      <c r="BW163" s="10"/>
      <c r="BX163" s="10"/>
      <c r="BY163" s="10"/>
      <c r="CA163" s="54" t="e">
        <f>VLOOKUP(B163,'[1]KH2025 IN'!$B$4:$X$243,23,0)</f>
        <v>#N/A</v>
      </c>
      <c r="CB163" s="54">
        <v>1</v>
      </c>
      <c r="CC163" s="54" t="e">
        <f>VLOOKUP(B163,'[2]10QH'!$B$15:$BZ$665,77,0)</f>
        <v>#REF!</v>
      </c>
    </row>
    <row r="164" spans="1:88" ht="37.5" x14ac:dyDescent="0.3">
      <c r="A164" s="10" t="s">
        <v>84</v>
      </c>
      <c r="B164" s="15" t="s">
        <v>85</v>
      </c>
      <c r="C164" s="16">
        <f t="shared" si="51"/>
        <v>0</v>
      </c>
      <c r="D164" s="10"/>
      <c r="E164" s="7">
        <f t="shared" ref="E164:E234" si="64">F164+U164+BG164</f>
        <v>0</v>
      </c>
      <c r="F164" s="7">
        <f t="shared" ref="F164:F234" si="65">G164+K164+L164+M164+R164+S164+T164</f>
        <v>0</v>
      </c>
      <c r="G164" s="7">
        <f t="shared" ref="G164:G234" si="66">H164+I164+J164</f>
        <v>0</v>
      </c>
      <c r="H164" s="10"/>
      <c r="I164" s="10"/>
      <c r="J164" s="10"/>
      <c r="K164" s="10"/>
      <c r="L164" s="10"/>
      <c r="M164" s="7">
        <f t="shared" ref="M164:M234" si="67">+N164+O164+P164</f>
        <v>0</v>
      </c>
      <c r="N164" s="10"/>
      <c r="O164" s="10"/>
      <c r="P164" s="10"/>
      <c r="Q164" s="10"/>
      <c r="R164" s="10"/>
      <c r="S164" s="10"/>
      <c r="T164" s="10"/>
      <c r="U164" s="7">
        <f t="shared" si="50"/>
        <v>0</v>
      </c>
      <c r="V164" s="10"/>
      <c r="W164" s="10"/>
      <c r="X164" s="10"/>
      <c r="Y164" s="10"/>
      <c r="Z164" s="10"/>
      <c r="AA164" s="10"/>
      <c r="AB164" s="10"/>
      <c r="AC164" s="10"/>
      <c r="AD164" s="7">
        <f t="shared" ref="AD164:AD232" si="68">SUM(AE164:AT164)</f>
        <v>0</v>
      </c>
      <c r="AE164" s="10"/>
      <c r="AF164" s="10"/>
      <c r="AG164" s="10"/>
      <c r="AH164" s="10"/>
      <c r="AI164" s="10"/>
      <c r="AJ164" s="10"/>
      <c r="AK164" s="10"/>
      <c r="AL164" s="10"/>
      <c r="AM164" s="10"/>
      <c r="AN164" s="10"/>
      <c r="AO164" s="25"/>
      <c r="AP164" s="10"/>
      <c r="AQ164" s="10"/>
      <c r="AR164" s="25"/>
      <c r="AS164" s="25"/>
      <c r="AT164" s="25"/>
      <c r="AU164" s="25"/>
      <c r="AV164" s="25"/>
      <c r="AW164" s="25"/>
      <c r="AX164" s="10"/>
      <c r="AY164" s="10"/>
      <c r="AZ164" s="10"/>
      <c r="BA164" s="25"/>
      <c r="BB164" s="25"/>
      <c r="BC164" s="25"/>
      <c r="BD164" s="10"/>
      <c r="BE164" s="25"/>
      <c r="BF164" s="25"/>
      <c r="BG164" s="7">
        <f t="shared" ref="BG164:BG234" si="69">BH164+BI164+BJ164</f>
        <v>0</v>
      </c>
      <c r="BH164" s="25"/>
      <c r="BI164" s="10"/>
      <c r="BJ164" s="10"/>
      <c r="BK164" s="25"/>
      <c r="BL164" s="10"/>
      <c r="BM164" s="25"/>
      <c r="BN164" s="10"/>
      <c r="BO164" s="25"/>
      <c r="BP164" s="10"/>
      <c r="BQ164" s="25"/>
      <c r="BR164" s="25"/>
      <c r="BS164" s="25"/>
      <c r="BT164" s="25"/>
      <c r="BU164" s="10"/>
      <c r="BV164" s="10"/>
      <c r="BW164" s="10"/>
      <c r="BX164" s="10"/>
      <c r="BY164" s="25"/>
      <c r="CA164" s="54">
        <f>VLOOKUP(B164,'[1]KH2025 IN'!$B$4:$X$243,23,0)</f>
        <v>1</v>
      </c>
      <c r="CB164" s="54">
        <v>1</v>
      </c>
      <c r="CC164" s="54" t="e">
        <f>VLOOKUP(B164,'[2]10QH'!$B$15:$BZ$665,77,0)</f>
        <v>#REF!</v>
      </c>
    </row>
    <row r="165" spans="1:88" s="54" customFormat="1" ht="93.75" x14ac:dyDescent="0.3">
      <c r="A165" s="20">
        <f>A159+1</f>
        <v>98</v>
      </c>
      <c r="B165" s="21" t="s">
        <v>340</v>
      </c>
      <c r="C165" s="22">
        <f t="shared" si="51"/>
        <v>0.2</v>
      </c>
      <c r="D165" s="23"/>
      <c r="E165" s="7">
        <f t="shared" si="64"/>
        <v>0.2</v>
      </c>
      <c r="F165" s="7">
        <f t="shared" si="65"/>
        <v>0.2</v>
      </c>
      <c r="G165" s="7">
        <f t="shared" si="66"/>
        <v>0</v>
      </c>
      <c r="H165" s="24"/>
      <c r="I165" s="24"/>
      <c r="J165" s="24"/>
      <c r="K165" s="24"/>
      <c r="L165" s="24">
        <v>0.2</v>
      </c>
      <c r="M165" s="7">
        <f t="shared" si="67"/>
        <v>0</v>
      </c>
      <c r="N165" s="24"/>
      <c r="O165" s="24"/>
      <c r="P165" s="24"/>
      <c r="Q165" s="24"/>
      <c r="R165" s="24"/>
      <c r="S165" s="24"/>
      <c r="T165" s="24"/>
      <c r="U165" s="7">
        <f t="shared" si="50"/>
        <v>0</v>
      </c>
      <c r="V165" s="24"/>
      <c r="W165" s="24"/>
      <c r="X165" s="24"/>
      <c r="Y165" s="24"/>
      <c r="Z165" s="24"/>
      <c r="AA165" s="24"/>
      <c r="AB165" s="24"/>
      <c r="AC165" s="24"/>
      <c r="AD165" s="7">
        <f t="shared" si="68"/>
        <v>0</v>
      </c>
      <c r="AE165" s="24"/>
      <c r="AF165" s="24"/>
      <c r="AG165" s="25"/>
      <c r="AH165" s="25"/>
      <c r="AI165" s="24"/>
      <c r="AJ165" s="20"/>
      <c r="AK165" s="24"/>
      <c r="AL165" s="20"/>
      <c r="AM165" s="20"/>
      <c r="AN165" s="20"/>
      <c r="AO165" s="25"/>
      <c r="AP165" s="20"/>
      <c r="AQ165" s="24"/>
      <c r="AR165" s="25"/>
      <c r="AS165" s="25"/>
      <c r="AT165" s="25"/>
      <c r="AU165" s="25"/>
      <c r="AV165" s="25"/>
      <c r="AW165" s="25"/>
      <c r="AX165" s="24"/>
      <c r="AY165" s="24"/>
      <c r="AZ165" s="24"/>
      <c r="BA165" s="25"/>
      <c r="BB165" s="25"/>
      <c r="BC165" s="25"/>
      <c r="BD165" s="24"/>
      <c r="BE165" s="25"/>
      <c r="BF165" s="25"/>
      <c r="BG165" s="7">
        <f t="shared" si="69"/>
        <v>0</v>
      </c>
      <c r="BH165" s="25"/>
      <c r="BI165" s="24"/>
      <c r="BJ165" s="24"/>
      <c r="BK165" s="25"/>
      <c r="BL165" s="20" t="s">
        <v>198</v>
      </c>
      <c r="BM165" s="25"/>
      <c r="BN165" s="20" t="s">
        <v>341</v>
      </c>
      <c r="BO165" s="25">
        <v>2025</v>
      </c>
      <c r="BP165" s="20" t="s">
        <v>342</v>
      </c>
      <c r="BQ165" s="25"/>
      <c r="BR165" s="25"/>
      <c r="BS165" s="25"/>
      <c r="BT165" s="25"/>
      <c r="BU165" s="23" t="s">
        <v>95</v>
      </c>
      <c r="BV165" s="20"/>
      <c r="BW165" s="25" t="s">
        <v>343</v>
      </c>
      <c r="BX165" s="25" t="s">
        <v>344</v>
      </c>
      <c r="BY165" s="20" t="s">
        <v>345</v>
      </c>
      <c r="CA165" s="54">
        <f>VLOOKUP(B165,'[1]KH2025 IN'!$B$4:$X$243,23,0)</f>
        <v>1</v>
      </c>
      <c r="CB165" s="54">
        <v>1</v>
      </c>
      <c r="CC165" s="54">
        <f>VLOOKUP(B165,'[2]10QH'!$B$15:$BZ$665,77,0)</f>
        <v>1</v>
      </c>
      <c r="CJ165" s="54">
        <v>1</v>
      </c>
    </row>
    <row r="166" spans="1:88" s="54" customFormat="1" ht="56.25" x14ac:dyDescent="0.3">
      <c r="A166" s="20">
        <f t="shared" ref="A166:A180" si="70">A165+1</f>
        <v>99</v>
      </c>
      <c r="B166" s="21" t="s">
        <v>346</v>
      </c>
      <c r="C166" s="22">
        <f t="shared" si="51"/>
        <v>0.66</v>
      </c>
      <c r="D166" s="23"/>
      <c r="E166" s="7">
        <f t="shared" si="64"/>
        <v>0.66</v>
      </c>
      <c r="F166" s="7">
        <f t="shared" si="65"/>
        <v>0</v>
      </c>
      <c r="G166" s="7">
        <f t="shared" si="66"/>
        <v>0</v>
      </c>
      <c r="H166" s="24"/>
      <c r="I166" s="24"/>
      <c r="J166" s="24"/>
      <c r="K166" s="24"/>
      <c r="L166" s="24"/>
      <c r="M166" s="7">
        <f t="shared" si="67"/>
        <v>0</v>
      </c>
      <c r="N166" s="24"/>
      <c r="O166" s="24"/>
      <c r="P166" s="24"/>
      <c r="Q166" s="24"/>
      <c r="R166" s="59"/>
      <c r="S166" s="24"/>
      <c r="T166" s="24"/>
      <c r="U166" s="7">
        <f t="shared" si="50"/>
        <v>0.66</v>
      </c>
      <c r="V166" s="24"/>
      <c r="W166" s="24"/>
      <c r="X166" s="24"/>
      <c r="Y166" s="24"/>
      <c r="Z166" s="24"/>
      <c r="AA166" s="24"/>
      <c r="AB166" s="24"/>
      <c r="AC166" s="24"/>
      <c r="AD166" s="7">
        <f t="shared" si="68"/>
        <v>0.66</v>
      </c>
      <c r="AE166" s="24">
        <v>0.66</v>
      </c>
      <c r="AF166" s="24"/>
      <c r="AG166" s="25"/>
      <c r="AH166" s="25"/>
      <c r="AI166" s="24"/>
      <c r="AJ166" s="20"/>
      <c r="AK166" s="24"/>
      <c r="AL166" s="20"/>
      <c r="AM166" s="20"/>
      <c r="AN166" s="20"/>
      <c r="AO166" s="25"/>
      <c r="AP166" s="20"/>
      <c r="AQ166" s="24"/>
      <c r="AR166" s="25"/>
      <c r="AS166" s="25"/>
      <c r="AT166" s="25"/>
      <c r="AU166" s="25"/>
      <c r="AV166" s="25"/>
      <c r="AW166" s="25"/>
      <c r="AX166" s="24"/>
      <c r="AY166" s="24"/>
      <c r="AZ166" s="24"/>
      <c r="BA166" s="25"/>
      <c r="BB166" s="25"/>
      <c r="BC166" s="25"/>
      <c r="BD166" s="24"/>
      <c r="BE166" s="25"/>
      <c r="BF166" s="25"/>
      <c r="BG166" s="7">
        <f t="shared" si="69"/>
        <v>0</v>
      </c>
      <c r="BH166" s="25"/>
      <c r="BI166" s="24"/>
      <c r="BJ166" s="24"/>
      <c r="BK166" s="25"/>
      <c r="BL166" s="20" t="s">
        <v>198</v>
      </c>
      <c r="BM166" s="25"/>
      <c r="BN166" s="20" t="s">
        <v>341</v>
      </c>
      <c r="BO166" s="25"/>
      <c r="BP166" s="144" t="s">
        <v>106</v>
      </c>
      <c r="BQ166" s="25"/>
      <c r="BR166" s="25"/>
      <c r="BS166" s="25"/>
      <c r="BT166" s="25"/>
      <c r="BU166" s="23" t="s">
        <v>341</v>
      </c>
      <c r="BV166" s="20"/>
      <c r="BW166" s="25"/>
      <c r="BX166" s="25"/>
      <c r="BY166" s="20" t="s">
        <v>347</v>
      </c>
      <c r="CA166" s="54" t="e">
        <f>VLOOKUP(B166,'[1]KH2025 IN'!$B$4:$X$243,23,0)</f>
        <v>#N/A</v>
      </c>
      <c r="CB166" s="54">
        <v>1</v>
      </c>
      <c r="CC166" s="54">
        <f>VLOOKUP(B166,'[2]10QH'!$B$15:$BZ$665,77,0)</f>
        <v>1</v>
      </c>
      <c r="CJ166" s="54">
        <v>1</v>
      </c>
    </row>
    <row r="167" spans="1:88" s="54" customFormat="1" ht="56.25" x14ac:dyDescent="0.3">
      <c r="A167" s="20">
        <f t="shared" si="70"/>
        <v>100</v>
      </c>
      <c r="B167" s="21" t="s">
        <v>348</v>
      </c>
      <c r="C167" s="22">
        <f t="shared" si="51"/>
        <v>0.46</v>
      </c>
      <c r="D167" s="23"/>
      <c r="E167" s="7">
        <f t="shared" si="64"/>
        <v>0.46</v>
      </c>
      <c r="F167" s="7">
        <f t="shared" si="65"/>
        <v>0</v>
      </c>
      <c r="G167" s="7">
        <f t="shared" si="66"/>
        <v>0</v>
      </c>
      <c r="H167" s="24"/>
      <c r="I167" s="24"/>
      <c r="J167" s="24"/>
      <c r="K167" s="24"/>
      <c r="L167" s="24"/>
      <c r="M167" s="7">
        <f t="shared" si="67"/>
        <v>0</v>
      </c>
      <c r="N167" s="24"/>
      <c r="O167" s="24"/>
      <c r="P167" s="24"/>
      <c r="Q167" s="24"/>
      <c r="R167" s="10"/>
      <c r="S167" s="24"/>
      <c r="T167" s="24"/>
      <c r="U167" s="7">
        <f t="shared" si="50"/>
        <v>0.46</v>
      </c>
      <c r="V167" s="24"/>
      <c r="W167" s="24"/>
      <c r="X167" s="24"/>
      <c r="Y167" s="24"/>
      <c r="Z167" s="24"/>
      <c r="AA167" s="24"/>
      <c r="AB167" s="24"/>
      <c r="AC167" s="24"/>
      <c r="AD167" s="7">
        <f t="shared" si="68"/>
        <v>0.46</v>
      </c>
      <c r="AE167" s="24">
        <v>0.46</v>
      </c>
      <c r="AF167" s="24"/>
      <c r="AG167" s="25"/>
      <c r="AH167" s="25"/>
      <c r="AI167" s="24"/>
      <c r="AJ167" s="20"/>
      <c r="AK167" s="24"/>
      <c r="AL167" s="20"/>
      <c r="AM167" s="20"/>
      <c r="AN167" s="20"/>
      <c r="AO167" s="25"/>
      <c r="AP167" s="20"/>
      <c r="AQ167" s="24"/>
      <c r="AR167" s="25"/>
      <c r="AS167" s="25"/>
      <c r="AT167" s="25"/>
      <c r="AU167" s="25"/>
      <c r="AV167" s="25"/>
      <c r="AW167" s="25"/>
      <c r="AX167" s="24"/>
      <c r="AY167" s="24"/>
      <c r="AZ167" s="24"/>
      <c r="BA167" s="25"/>
      <c r="BB167" s="25"/>
      <c r="BC167" s="25"/>
      <c r="BD167" s="24"/>
      <c r="BE167" s="25"/>
      <c r="BF167" s="25"/>
      <c r="BG167" s="7">
        <f t="shared" si="69"/>
        <v>0</v>
      </c>
      <c r="BH167" s="25"/>
      <c r="BI167" s="24"/>
      <c r="BJ167" s="24"/>
      <c r="BK167" s="25"/>
      <c r="BL167" s="20" t="s">
        <v>198</v>
      </c>
      <c r="BM167" s="25"/>
      <c r="BN167" s="20" t="s">
        <v>341</v>
      </c>
      <c r="BO167" s="25"/>
      <c r="BP167" s="144"/>
      <c r="BQ167" s="25"/>
      <c r="BR167" s="25"/>
      <c r="BS167" s="25"/>
      <c r="BT167" s="25"/>
      <c r="BU167" s="23" t="s">
        <v>341</v>
      </c>
      <c r="BV167" s="20"/>
      <c r="BW167" s="25"/>
      <c r="BX167" s="25"/>
      <c r="BY167" s="20" t="s">
        <v>349</v>
      </c>
      <c r="CA167" s="54" t="e">
        <f>VLOOKUP(B167,'[1]KH2025 IN'!$B$4:$X$243,23,0)</f>
        <v>#N/A</v>
      </c>
      <c r="CB167" s="54">
        <v>1</v>
      </c>
      <c r="CC167" s="54">
        <f>VLOOKUP(B167,'[2]10QH'!$B$15:$BZ$665,77,0)</f>
        <v>1</v>
      </c>
      <c r="CJ167" s="54">
        <v>1</v>
      </c>
    </row>
    <row r="168" spans="1:88" s="54" customFormat="1" ht="37.5" x14ac:dyDescent="0.3">
      <c r="A168" s="20">
        <f t="shared" si="70"/>
        <v>101</v>
      </c>
      <c r="B168" s="21" t="s">
        <v>350</v>
      </c>
      <c r="C168" s="22">
        <f t="shared" si="51"/>
        <v>0.08</v>
      </c>
      <c r="D168" s="23"/>
      <c r="E168" s="7">
        <f t="shared" si="64"/>
        <v>0.08</v>
      </c>
      <c r="F168" s="7">
        <f t="shared" si="65"/>
        <v>7.0000000000000007E-2</v>
      </c>
      <c r="G168" s="7">
        <f t="shared" si="66"/>
        <v>0</v>
      </c>
      <c r="H168" s="24"/>
      <c r="I168" s="24"/>
      <c r="J168" s="24"/>
      <c r="K168" s="24">
        <v>7.0000000000000007E-2</v>
      </c>
      <c r="L168" s="24"/>
      <c r="M168" s="7">
        <f t="shared" si="67"/>
        <v>0</v>
      </c>
      <c r="N168" s="24"/>
      <c r="O168" s="24"/>
      <c r="P168" s="24"/>
      <c r="Q168" s="24"/>
      <c r="R168" s="24"/>
      <c r="S168" s="24"/>
      <c r="T168" s="24"/>
      <c r="U168" s="7">
        <f t="shared" si="50"/>
        <v>0.01</v>
      </c>
      <c r="V168" s="24"/>
      <c r="W168" s="24"/>
      <c r="X168" s="24"/>
      <c r="Y168" s="24"/>
      <c r="Z168" s="24"/>
      <c r="AA168" s="24"/>
      <c r="AB168" s="24"/>
      <c r="AC168" s="24"/>
      <c r="AD168" s="7">
        <f t="shared" si="68"/>
        <v>0.01</v>
      </c>
      <c r="AE168" s="24"/>
      <c r="AF168" s="24">
        <v>0.01</v>
      </c>
      <c r="AG168" s="25"/>
      <c r="AH168" s="25"/>
      <c r="AI168" s="24"/>
      <c r="AJ168" s="20"/>
      <c r="AK168" s="24"/>
      <c r="AL168" s="20"/>
      <c r="AM168" s="20"/>
      <c r="AN168" s="20"/>
      <c r="AO168" s="25"/>
      <c r="AP168" s="20"/>
      <c r="AQ168" s="24"/>
      <c r="AR168" s="25"/>
      <c r="AS168" s="25"/>
      <c r="AT168" s="25"/>
      <c r="AU168" s="25"/>
      <c r="AV168" s="25"/>
      <c r="AW168" s="25"/>
      <c r="AX168" s="24"/>
      <c r="AY168" s="24"/>
      <c r="AZ168" s="24"/>
      <c r="BA168" s="25"/>
      <c r="BB168" s="25"/>
      <c r="BC168" s="25"/>
      <c r="BD168" s="24"/>
      <c r="BE168" s="25"/>
      <c r="BF168" s="25"/>
      <c r="BG168" s="7">
        <f t="shared" si="69"/>
        <v>0</v>
      </c>
      <c r="BH168" s="25"/>
      <c r="BI168" s="24"/>
      <c r="BJ168" s="24"/>
      <c r="BK168" s="25"/>
      <c r="BL168" s="20" t="s">
        <v>198</v>
      </c>
      <c r="BM168" s="25"/>
      <c r="BN168" s="20" t="s">
        <v>341</v>
      </c>
      <c r="BO168" s="25"/>
      <c r="BP168" s="144"/>
      <c r="BQ168" s="25"/>
      <c r="BR168" s="25"/>
      <c r="BS168" s="25"/>
      <c r="BT168" s="25"/>
      <c r="BU168" s="23" t="s">
        <v>95</v>
      </c>
      <c r="BV168" s="20"/>
      <c r="BW168" s="25"/>
      <c r="BX168" s="25"/>
      <c r="BY168" s="20" t="s">
        <v>351</v>
      </c>
      <c r="CA168" s="54" t="e">
        <f>VLOOKUP(B168,'[1]KH2025 IN'!$B$4:$X$243,23,0)</f>
        <v>#N/A</v>
      </c>
      <c r="CB168" s="54">
        <v>1</v>
      </c>
      <c r="CC168" s="54">
        <f>VLOOKUP(B168,'[2]10QH'!$B$15:$BZ$665,77,0)</f>
        <v>1</v>
      </c>
      <c r="CJ168" s="54">
        <v>1</v>
      </c>
    </row>
    <row r="169" spans="1:88" s="54" customFormat="1" ht="56.25" x14ac:dyDescent="0.3">
      <c r="A169" s="20">
        <f t="shared" si="70"/>
        <v>102</v>
      </c>
      <c r="B169" s="21" t="s">
        <v>352</v>
      </c>
      <c r="C169" s="22">
        <f t="shared" si="51"/>
        <v>0.06</v>
      </c>
      <c r="D169" s="23"/>
      <c r="E169" s="7">
        <f t="shared" si="64"/>
        <v>0.06</v>
      </c>
      <c r="F169" s="7">
        <f t="shared" si="65"/>
        <v>0</v>
      </c>
      <c r="G169" s="7">
        <f t="shared" si="66"/>
        <v>0</v>
      </c>
      <c r="H169" s="24"/>
      <c r="I169" s="24"/>
      <c r="J169" s="24"/>
      <c r="K169" s="24"/>
      <c r="L169" s="24"/>
      <c r="M169" s="7">
        <f t="shared" si="67"/>
        <v>0</v>
      </c>
      <c r="N169" s="24"/>
      <c r="O169" s="24"/>
      <c r="P169" s="24"/>
      <c r="Q169" s="24"/>
      <c r="R169" s="24"/>
      <c r="S169" s="24"/>
      <c r="T169" s="24"/>
      <c r="U169" s="7">
        <f t="shared" si="50"/>
        <v>0.06</v>
      </c>
      <c r="V169" s="24"/>
      <c r="W169" s="24"/>
      <c r="X169" s="24"/>
      <c r="Y169" s="24"/>
      <c r="Z169" s="24"/>
      <c r="AA169" s="24"/>
      <c r="AB169" s="24"/>
      <c r="AC169" s="24"/>
      <c r="AD169" s="7">
        <f t="shared" si="68"/>
        <v>0.06</v>
      </c>
      <c r="AE169" s="24">
        <v>0.06</v>
      </c>
      <c r="AF169" s="24"/>
      <c r="AG169" s="25"/>
      <c r="AH169" s="25"/>
      <c r="AI169" s="24"/>
      <c r="AJ169" s="20"/>
      <c r="AK169" s="24"/>
      <c r="AL169" s="20"/>
      <c r="AM169" s="20"/>
      <c r="AN169" s="20"/>
      <c r="AO169" s="25"/>
      <c r="AP169" s="20"/>
      <c r="AQ169" s="24"/>
      <c r="AR169" s="25"/>
      <c r="AS169" s="25"/>
      <c r="AT169" s="25"/>
      <c r="AU169" s="25"/>
      <c r="AV169" s="25"/>
      <c r="AW169" s="25"/>
      <c r="AX169" s="24"/>
      <c r="AY169" s="24"/>
      <c r="AZ169" s="24"/>
      <c r="BA169" s="25"/>
      <c r="BB169" s="25"/>
      <c r="BC169" s="25"/>
      <c r="BD169" s="24"/>
      <c r="BE169" s="25"/>
      <c r="BF169" s="25"/>
      <c r="BG169" s="7">
        <f t="shared" si="69"/>
        <v>0</v>
      </c>
      <c r="BH169" s="25"/>
      <c r="BI169" s="24"/>
      <c r="BJ169" s="24"/>
      <c r="BK169" s="25"/>
      <c r="BL169" s="20" t="s">
        <v>198</v>
      </c>
      <c r="BM169" s="25"/>
      <c r="BN169" s="20" t="s">
        <v>341</v>
      </c>
      <c r="BO169" s="25"/>
      <c r="BP169" s="144"/>
      <c r="BQ169" s="25"/>
      <c r="BR169" s="25"/>
      <c r="BS169" s="25"/>
      <c r="BT169" s="25"/>
      <c r="BU169" s="23" t="s">
        <v>341</v>
      </c>
      <c r="BV169" s="20"/>
      <c r="BW169" s="25"/>
      <c r="BX169" s="25"/>
      <c r="BY169" s="20" t="s">
        <v>353</v>
      </c>
      <c r="CA169" s="54" t="e">
        <f>VLOOKUP(B169,'[1]KH2025 IN'!$B$4:$X$243,23,0)</f>
        <v>#N/A</v>
      </c>
      <c r="CB169" s="54">
        <v>1</v>
      </c>
      <c r="CC169" s="54">
        <f>VLOOKUP(B169,'[2]10QH'!$B$15:$BZ$665,77,0)</f>
        <v>1</v>
      </c>
      <c r="CJ169" s="54">
        <v>1</v>
      </c>
    </row>
    <row r="170" spans="1:88" s="54" customFormat="1" x14ac:dyDescent="0.3">
      <c r="A170" s="20">
        <f t="shared" si="70"/>
        <v>103</v>
      </c>
      <c r="B170" s="21" t="s">
        <v>354</v>
      </c>
      <c r="C170" s="22">
        <f t="shared" si="51"/>
        <v>0.42</v>
      </c>
      <c r="D170" s="23"/>
      <c r="E170" s="7">
        <f t="shared" si="64"/>
        <v>0.42</v>
      </c>
      <c r="F170" s="7">
        <f t="shared" si="65"/>
        <v>0</v>
      </c>
      <c r="G170" s="7">
        <f t="shared" si="66"/>
        <v>0</v>
      </c>
      <c r="H170" s="24"/>
      <c r="I170" s="24"/>
      <c r="J170" s="24"/>
      <c r="K170" s="24"/>
      <c r="L170" s="24"/>
      <c r="M170" s="7">
        <f t="shared" si="67"/>
        <v>0</v>
      </c>
      <c r="N170" s="24"/>
      <c r="O170" s="24"/>
      <c r="P170" s="24"/>
      <c r="Q170" s="24"/>
      <c r="R170" s="24"/>
      <c r="S170" s="24"/>
      <c r="T170" s="24"/>
      <c r="U170" s="7">
        <f t="shared" si="50"/>
        <v>0.42</v>
      </c>
      <c r="V170" s="24"/>
      <c r="W170" s="24"/>
      <c r="X170" s="24"/>
      <c r="Y170" s="24"/>
      <c r="Z170" s="24"/>
      <c r="AA170" s="24"/>
      <c r="AB170" s="24"/>
      <c r="AC170" s="24"/>
      <c r="AD170" s="7">
        <f t="shared" si="68"/>
        <v>0.42</v>
      </c>
      <c r="AE170" s="24">
        <v>0.42</v>
      </c>
      <c r="AF170" s="24"/>
      <c r="AG170" s="25"/>
      <c r="AH170" s="25"/>
      <c r="AI170" s="24"/>
      <c r="AJ170" s="20"/>
      <c r="AK170" s="24"/>
      <c r="AL170" s="20"/>
      <c r="AM170" s="20"/>
      <c r="AN170" s="20"/>
      <c r="AO170" s="25"/>
      <c r="AP170" s="20"/>
      <c r="AQ170" s="24"/>
      <c r="AR170" s="25"/>
      <c r="AS170" s="25"/>
      <c r="AT170" s="25"/>
      <c r="AU170" s="25"/>
      <c r="AV170" s="25"/>
      <c r="AW170" s="25"/>
      <c r="AX170" s="24"/>
      <c r="AY170" s="24"/>
      <c r="AZ170" s="24"/>
      <c r="BA170" s="25"/>
      <c r="BB170" s="25"/>
      <c r="BC170" s="25"/>
      <c r="BD170" s="24"/>
      <c r="BE170" s="25"/>
      <c r="BF170" s="25"/>
      <c r="BG170" s="7">
        <f t="shared" si="69"/>
        <v>0</v>
      </c>
      <c r="BH170" s="25"/>
      <c r="BI170" s="24"/>
      <c r="BJ170" s="24"/>
      <c r="BK170" s="25"/>
      <c r="BL170" s="20" t="s">
        <v>198</v>
      </c>
      <c r="BM170" s="25"/>
      <c r="BN170" s="20" t="s">
        <v>341</v>
      </c>
      <c r="BO170" s="25"/>
      <c r="BP170" s="144"/>
      <c r="BQ170" s="25"/>
      <c r="BR170" s="25"/>
      <c r="BS170" s="25"/>
      <c r="BT170" s="25"/>
      <c r="BU170" s="23" t="s">
        <v>341</v>
      </c>
      <c r="BV170" s="20"/>
      <c r="BW170" s="25"/>
      <c r="BX170" s="25"/>
      <c r="BY170" s="20" t="s">
        <v>355</v>
      </c>
      <c r="CA170" s="54" t="e">
        <f>VLOOKUP(B170,'[1]KH2025 IN'!$B$4:$X$243,23,0)</f>
        <v>#N/A</v>
      </c>
      <c r="CB170" s="54">
        <v>1</v>
      </c>
      <c r="CC170" s="54">
        <f>VLOOKUP(B170,'[2]10QH'!$B$15:$BZ$665,77,0)</f>
        <v>1</v>
      </c>
      <c r="CJ170" s="54">
        <v>1</v>
      </c>
    </row>
    <row r="171" spans="1:88" s="54" customFormat="1" x14ac:dyDescent="0.3">
      <c r="A171" s="20">
        <f t="shared" si="70"/>
        <v>104</v>
      </c>
      <c r="B171" s="21" t="s">
        <v>356</v>
      </c>
      <c r="C171" s="22">
        <f t="shared" si="51"/>
        <v>0.04</v>
      </c>
      <c r="D171" s="23"/>
      <c r="E171" s="7">
        <f t="shared" si="64"/>
        <v>0.04</v>
      </c>
      <c r="F171" s="7">
        <f t="shared" si="65"/>
        <v>0</v>
      </c>
      <c r="G171" s="7">
        <f t="shared" si="66"/>
        <v>0</v>
      </c>
      <c r="H171" s="24"/>
      <c r="I171" s="24"/>
      <c r="J171" s="24"/>
      <c r="K171" s="24"/>
      <c r="L171" s="24"/>
      <c r="M171" s="7">
        <f t="shared" si="67"/>
        <v>0</v>
      </c>
      <c r="N171" s="24"/>
      <c r="O171" s="24"/>
      <c r="P171" s="24"/>
      <c r="Q171" s="24"/>
      <c r="R171" s="24"/>
      <c r="S171" s="24"/>
      <c r="T171" s="24"/>
      <c r="U171" s="7">
        <f t="shared" si="50"/>
        <v>0.04</v>
      </c>
      <c r="V171" s="24"/>
      <c r="W171" s="24"/>
      <c r="X171" s="24"/>
      <c r="Y171" s="24"/>
      <c r="Z171" s="24"/>
      <c r="AA171" s="24"/>
      <c r="AB171" s="24"/>
      <c r="AC171" s="24"/>
      <c r="AD171" s="7">
        <f t="shared" si="68"/>
        <v>0.04</v>
      </c>
      <c r="AE171" s="24">
        <v>0.04</v>
      </c>
      <c r="AF171" s="24"/>
      <c r="AG171" s="25"/>
      <c r="AH171" s="25"/>
      <c r="AI171" s="24"/>
      <c r="AJ171" s="20"/>
      <c r="AK171" s="24"/>
      <c r="AL171" s="20"/>
      <c r="AM171" s="20"/>
      <c r="AN171" s="20"/>
      <c r="AO171" s="25"/>
      <c r="AP171" s="20"/>
      <c r="AQ171" s="24"/>
      <c r="AR171" s="25"/>
      <c r="AS171" s="25"/>
      <c r="AT171" s="25"/>
      <c r="AU171" s="25"/>
      <c r="AV171" s="25"/>
      <c r="AW171" s="25"/>
      <c r="AX171" s="24"/>
      <c r="AY171" s="24"/>
      <c r="AZ171" s="24"/>
      <c r="BA171" s="25"/>
      <c r="BB171" s="25"/>
      <c r="BC171" s="25"/>
      <c r="BD171" s="24"/>
      <c r="BE171" s="25"/>
      <c r="BF171" s="25"/>
      <c r="BG171" s="7">
        <f t="shared" si="69"/>
        <v>0</v>
      </c>
      <c r="BH171" s="25"/>
      <c r="BI171" s="24"/>
      <c r="BJ171" s="24"/>
      <c r="BK171" s="25"/>
      <c r="BL171" s="20" t="s">
        <v>198</v>
      </c>
      <c r="BM171" s="25"/>
      <c r="BN171" s="20" t="s">
        <v>341</v>
      </c>
      <c r="BO171" s="25"/>
      <c r="BP171" s="144"/>
      <c r="BQ171" s="25"/>
      <c r="BR171" s="25"/>
      <c r="BS171" s="25"/>
      <c r="BT171" s="25"/>
      <c r="BU171" s="23" t="s">
        <v>341</v>
      </c>
      <c r="BV171" s="20"/>
      <c r="BW171" s="25"/>
      <c r="BX171" s="25"/>
      <c r="BY171" s="20" t="s">
        <v>357</v>
      </c>
      <c r="CA171" s="54" t="e">
        <f>VLOOKUP(B171,'[1]KH2025 IN'!$B$4:$X$243,23,0)</f>
        <v>#N/A</v>
      </c>
      <c r="CB171" s="54">
        <v>1</v>
      </c>
      <c r="CC171" s="54">
        <f>VLOOKUP(B171,'[2]10QH'!$B$15:$BZ$665,77,0)</f>
        <v>1</v>
      </c>
      <c r="CJ171" s="54">
        <v>1</v>
      </c>
    </row>
    <row r="172" spans="1:88" s="54" customFormat="1" x14ac:dyDescent="0.3">
      <c r="A172" s="20">
        <f t="shared" si="70"/>
        <v>105</v>
      </c>
      <c r="B172" s="21" t="s">
        <v>358</v>
      </c>
      <c r="C172" s="22">
        <f t="shared" si="51"/>
        <v>0.56000000000000005</v>
      </c>
      <c r="D172" s="23"/>
      <c r="E172" s="7">
        <f t="shared" si="64"/>
        <v>0.56000000000000005</v>
      </c>
      <c r="F172" s="7">
        <f t="shared" si="65"/>
        <v>0</v>
      </c>
      <c r="G172" s="7">
        <f t="shared" si="66"/>
        <v>0</v>
      </c>
      <c r="H172" s="24"/>
      <c r="I172" s="24"/>
      <c r="J172" s="24"/>
      <c r="K172" s="24"/>
      <c r="L172" s="24"/>
      <c r="M172" s="7">
        <f t="shared" si="67"/>
        <v>0</v>
      </c>
      <c r="N172" s="24"/>
      <c r="O172" s="24"/>
      <c r="P172" s="24"/>
      <c r="Q172" s="24"/>
      <c r="R172" s="24"/>
      <c r="S172" s="24"/>
      <c r="T172" s="24"/>
      <c r="U172" s="7">
        <f t="shared" si="50"/>
        <v>0.56000000000000005</v>
      </c>
      <c r="V172" s="24"/>
      <c r="W172" s="24"/>
      <c r="X172" s="24"/>
      <c r="Y172" s="24"/>
      <c r="Z172" s="24"/>
      <c r="AA172" s="24"/>
      <c r="AB172" s="24"/>
      <c r="AC172" s="24"/>
      <c r="AD172" s="7">
        <f t="shared" si="68"/>
        <v>0.56000000000000005</v>
      </c>
      <c r="AE172" s="24">
        <v>0.56000000000000005</v>
      </c>
      <c r="AF172" s="24"/>
      <c r="AG172" s="25"/>
      <c r="AH172" s="25"/>
      <c r="AI172" s="24"/>
      <c r="AJ172" s="20"/>
      <c r="AK172" s="24"/>
      <c r="AL172" s="20"/>
      <c r="AM172" s="20"/>
      <c r="AN172" s="20"/>
      <c r="AO172" s="25"/>
      <c r="AP172" s="20"/>
      <c r="AQ172" s="24"/>
      <c r="AR172" s="25"/>
      <c r="AS172" s="25"/>
      <c r="AT172" s="25"/>
      <c r="AU172" s="25"/>
      <c r="AV172" s="25"/>
      <c r="AW172" s="25"/>
      <c r="AX172" s="24"/>
      <c r="AY172" s="24"/>
      <c r="AZ172" s="24"/>
      <c r="BA172" s="25"/>
      <c r="BB172" s="25"/>
      <c r="BC172" s="25"/>
      <c r="BD172" s="24"/>
      <c r="BE172" s="25"/>
      <c r="BF172" s="25"/>
      <c r="BG172" s="7">
        <f t="shared" si="69"/>
        <v>0</v>
      </c>
      <c r="BH172" s="25"/>
      <c r="BI172" s="24"/>
      <c r="BJ172" s="24"/>
      <c r="BK172" s="25"/>
      <c r="BL172" s="20" t="s">
        <v>198</v>
      </c>
      <c r="BM172" s="25"/>
      <c r="BN172" s="20" t="s">
        <v>341</v>
      </c>
      <c r="BO172" s="25"/>
      <c r="BP172" s="144"/>
      <c r="BQ172" s="25"/>
      <c r="BR172" s="25"/>
      <c r="BS172" s="25"/>
      <c r="BT172" s="25"/>
      <c r="BU172" s="23" t="s">
        <v>341</v>
      </c>
      <c r="BV172" s="20"/>
      <c r="BW172" s="25"/>
      <c r="BX172" s="25"/>
      <c r="BY172" s="20" t="s">
        <v>359</v>
      </c>
      <c r="CA172" s="54" t="e">
        <f>VLOOKUP(B172,'[1]KH2025 IN'!$B$4:$X$243,23,0)</f>
        <v>#N/A</v>
      </c>
      <c r="CB172" s="54">
        <v>1</v>
      </c>
      <c r="CC172" s="54">
        <f>VLOOKUP(B172,'[2]10QH'!$B$15:$BZ$665,77,0)</f>
        <v>1</v>
      </c>
      <c r="CJ172" s="54">
        <v>1</v>
      </c>
    </row>
    <row r="173" spans="1:88" s="54" customFormat="1" ht="37.5" x14ac:dyDescent="0.3">
      <c r="A173" s="20">
        <f t="shared" si="70"/>
        <v>106</v>
      </c>
      <c r="B173" s="21" t="s">
        <v>360</v>
      </c>
      <c r="C173" s="22">
        <f t="shared" si="51"/>
        <v>0.08</v>
      </c>
      <c r="D173" s="23"/>
      <c r="E173" s="7">
        <f t="shared" si="64"/>
        <v>0.08</v>
      </c>
      <c r="F173" s="7">
        <f t="shared" si="65"/>
        <v>0.08</v>
      </c>
      <c r="G173" s="7">
        <f t="shared" si="66"/>
        <v>0</v>
      </c>
      <c r="H173" s="24"/>
      <c r="I173" s="24"/>
      <c r="J173" s="24"/>
      <c r="K173" s="24">
        <v>0.08</v>
      </c>
      <c r="L173" s="24"/>
      <c r="M173" s="7">
        <f t="shared" si="67"/>
        <v>0</v>
      </c>
      <c r="N173" s="24"/>
      <c r="O173" s="24"/>
      <c r="P173" s="24"/>
      <c r="Q173" s="24"/>
      <c r="R173" s="24"/>
      <c r="S173" s="24"/>
      <c r="T173" s="24"/>
      <c r="U173" s="7">
        <f t="shared" si="50"/>
        <v>0</v>
      </c>
      <c r="V173" s="24"/>
      <c r="W173" s="24"/>
      <c r="X173" s="24"/>
      <c r="Y173" s="24"/>
      <c r="Z173" s="24"/>
      <c r="AA173" s="24"/>
      <c r="AB173" s="24"/>
      <c r="AC173" s="24"/>
      <c r="AD173" s="7">
        <f t="shared" si="68"/>
        <v>0</v>
      </c>
      <c r="AE173" s="24"/>
      <c r="AF173" s="24"/>
      <c r="AG173" s="25"/>
      <c r="AH173" s="25"/>
      <c r="AI173" s="24"/>
      <c r="AJ173" s="20"/>
      <c r="AK173" s="24"/>
      <c r="AL173" s="20"/>
      <c r="AM173" s="20"/>
      <c r="AN173" s="20"/>
      <c r="AO173" s="25"/>
      <c r="AP173" s="20"/>
      <c r="AQ173" s="24"/>
      <c r="AR173" s="25"/>
      <c r="AS173" s="25"/>
      <c r="AT173" s="25"/>
      <c r="AU173" s="25"/>
      <c r="AV173" s="25"/>
      <c r="AW173" s="25"/>
      <c r="AX173" s="24"/>
      <c r="AY173" s="24"/>
      <c r="AZ173" s="24"/>
      <c r="BA173" s="25"/>
      <c r="BB173" s="25"/>
      <c r="BC173" s="25"/>
      <c r="BD173" s="24"/>
      <c r="BE173" s="25"/>
      <c r="BF173" s="25"/>
      <c r="BG173" s="7">
        <f t="shared" si="69"/>
        <v>0</v>
      </c>
      <c r="BH173" s="25"/>
      <c r="BI173" s="24"/>
      <c r="BJ173" s="24"/>
      <c r="BK173" s="25"/>
      <c r="BL173" s="20" t="s">
        <v>198</v>
      </c>
      <c r="BM173" s="25"/>
      <c r="BN173" s="20" t="s">
        <v>341</v>
      </c>
      <c r="BO173" s="25"/>
      <c r="BP173" s="144"/>
      <c r="BQ173" s="25"/>
      <c r="BR173" s="25"/>
      <c r="BS173" s="25"/>
      <c r="BT173" s="25"/>
      <c r="BU173" s="23" t="s">
        <v>95</v>
      </c>
      <c r="BV173" s="20"/>
      <c r="BW173" s="25"/>
      <c r="BX173" s="25"/>
      <c r="BY173" s="20" t="s">
        <v>361</v>
      </c>
      <c r="CA173" s="54" t="e">
        <f>VLOOKUP(B173,'[1]KH2025 IN'!$B$4:$X$243,23,0)</f>
        <v>#N/A</v>
      </c>
      <c r="CB173" s="54">
        <v>1</v>
      </c>
      <c r="CC173" s="54">
        <f>VLOOKUP(B173,'[2]10QH'!$B$15:$BZ$665,77,0)</f>
        <v>1</v>
      </c>
      <c r="CJ173" s="54">
        <v>1</v>
      </c>
    </row>
    <row r="174" spans="1:88" s="54" customFormat="1" ht="37.5" x14ac:dyDescent="0.3">
      <c r="A174" s="20">
        <f t="shared" si="70"/>
        <v>107</v>
      </c>
      <c r="B174" s="21" t="s">
        <v>362</v>
      </c>
      <c r="C174" s="22">
        <f t="shared" si="51"/>
        <v>0.08</v>
      </c>
      <c r="D174" s="23"/>
      <c r="E174" s="7">
        <f t="shared" si="64"/>
        <v>0.08</v>
      </c>
      <c r="F174" s="7">
        <f t="shared" si="65"/>
        <v>0.08</v>
      </c>
      <c r="G174" s="7">
        <f t="shared" si="66"/>
        <v>0</v>
      </c>
      <c r="H174" s="24"/>
      <c r="I174" s="24"/>
      <c r="J174" s="24"/>
      <c r="K174" s="24"/>
      <c r="L174" s="24">
        <v>0.08</v>
      </c>
      <c r="M174" s="7">
        <f t="shared" si="67"/>
        <v>0</v>
      </c>
      <c r="N174" s="24"/>
      <c r="O174" s="24"/>
      <c r="P174" s="24"/>
      <c r="Q174" s="24"/>
      <c r="R174" s="24"/>
      <c r="S174" s="24"/>
      <c r="T174" s="24"/>
      <c r="U174" s="7">
        <f t="shared" si="50"/>
        <v>0</v>
      </c>
      <c r="V174" s="24"/>
      <c r="W174" s="24"/>
      <c r="X174" s="24"/>
      <c r="Y174" s="24"/>
      <c r="Z174" s="24"/>
      <c r="AA174" s="24"/>
      <c r="AB174" s="24"/>
      <c r="AC174" s="24"/>
      <c r="AD174" s="7">
        <f t="shared" si="68"/>
        <v>0</v>
      </c>
      <c r="AE174" s="24"/>
      <c r="AF174" s="24"/>
      <c r="AG174" s="25"/>
      <c r="AH174" s="25"/>
      <c r="AI174" s="24"/>
      <c r="AJ174" s="20"/>
      <c r="AK174" s="24"/>
      <c r="AL174" s="20"/>
      <c r="AM174" s="20"/>
      <c r="AN174" s="20"/>
      <c r="AO174" s="25"/>
      <c r="AP174" s="20"/>
      <c r="AQ174" s="24"/>
      <c r="AR174" s="25"/>
      <c r="AS174" s="25"/>
      <c r="AT174" s="25"/>
      <c r="AU174" s="25"/>
      <c r="AV174" s="25"/>
      <c r="AW174" s="25"/>
      <c r="AX174" s="24"/>
      <c r="AY174" s="24"/>
      <c r="AZ174" s="24"/>
      <c r="BA174" s="25"/>
      <c r="BB174" s="25"/>
      <c r="BC174" s="25"/>
      <c r="BD174" s="24"/>
      <c r="BE174" s="25"/>
      <c r="BF174" s="25"/>
      <c r="BG174" s="7">
        <f t="shared" si="69"/>
        <v>0</v>
      </c>
      <c r="BH174" s="25"/>
      <c r="BI174" s="24"/>
      <c r="BJ174" s="24"/>
      <c r="BK174" s="25"/>
      <c r="BL174" s="20" t="s">
        <v>198</v>
      </c>
      <c r="BM174" s="25"/>
      <c r="BN174" s="20" t="s">
        <v>341</v>
      </c>
      <c r="BO174" s="25"/>
      <c r="BP174" s="144"/>
      <c r="BQ174" s="25"/>
      <c r="BR174" s="25"/>
      <c r="BS174" s="25"/>
      <c r="BT174" s="25"/>
      <c r="BU174" s="23" t="s">
        <v>90</v>
      </c>
      <c r="BV174" s="20"/>
      <c r="BW174" s="25"/>
      <c r="BX174" s="25"/>
      <c r="BY174" s="20" t="s">
        <v>363</v>
      </c>
      <c r="CA174" s="54" t="e">
        <f>VLOOKUP(B174,'[1]KH2025 IN'!$B$4:$X$243,23,0)</f>
        <v>#N/A</v>
      </c>
      <c r="CB174" s="54">
        <v>1</v>
      </c>
      <c r="CC174" s="54">
        <f>VLOOKUP(B174,'[2]10QH'!$B$15:$BZ$665,77,0)</f>
        <v>1</v>
      </c>
      <c r="CJ174" s="54">
        <v>1</v>
      </c>
    </row>
    <row r="175" spans="1:88" s="54" customFormat="1" ht="43.9" customHeight="1" x14ac:dyDescent="0.3">
      <c r="A175" s="20">
        <f t="shared" si="70"/>
        <v>108</v>
      </c>
      <c r="B175" s="145" t="s">
        <v>364</v>
      </c>
      <c r="C175" s="22">
        <f t="shared" si="51"/>
        <v>0.2</v>
      </c>
      <c r="D175" s="23">
        <v>0.2</v>
      </c>
      <c r="E175" s="7">
        <f t="shared" si="64"/>
        <v>0</v>
      </c>
      <c r="F175" s="7">
        <f t="shared" si="65"/>
        <v>0</v>
      </c>
      <c r="G175" s="7">
        <f t="shared" si="66"/>
        <v>0</v>
      </c>
      <c r="H175" s="24"/>
      <c r="I175" s="24"/>
      <c r="J175" s="24"/>
      <c r="K175" s="24"/>
      <c r="L175" s="24"/>
      <c r="M175" s="7">
        <f t="shared" si="67"/>
        <v>0</v>
      </c>
      <c r="N175" s="24"/>
      <c r="O175" s="24"/>
      <c r="P175" s="24"/>
      <c r="Q175" s="24"/>
      <c r="R175" s="24"/>
      <c r="S175" s="24"/>
      <c r="T175" s="24"/>
      <c r="U175" s="7">
        <f t="shared" si="50"/>
        <v>0</v>
      </c>
      <c r="V175" s="24"/>
      <c r="W175" s="24"/>
      <c r="X175" s="24"/>
      <c r="Y175" s="24"/>
      <c r="Z175" s="24"/>
      <c r="AA175" s="24"/>
      <c r="AB175" s="24"/>
      <c r="AC175" s="24"/>
      <c r="AD175" s="7">
        <f t="shared" si="68"/>
        <v>0</v>
      </c>
      <c r="AE175" s="24"/>
      <c r="AF175" s="24"/>
      <c r="AG175" s="146"/>
      <c r="AH175" s="146"/>
      <c r="AI175" s="24"/>
      <c r="AJ175" s="20"/>
      <c r="AK175" s="24"/>
      <c r="AL175" s="20"/>
      <c r="AM175" s="20"/>
      <c r="AN175" s="20"/>
      <c r="AO175" s="25"/>
      <c r="AP175" s="20"/>
      <c r="AQ175" s="24"/>
      <c r="AR175" s="25"/>
      <c r="AS175" s="25"/>
      <c r="AT175" s="25"/>
      <c r="AU175" s="25"/>
      <c r="AV175" s="25"/>
      <c r="AW175" s="25"/>
      <c r="AX175" s="24"/>
      <c r="AY175" s="24"/>
      <c r="AZ175" s="24"/>
      <c r="BA175" s="25"/>
      <c r="BB175" s="25"/>
      <c r="BC175" s="25"/>
      <c r="BD175" s="24"/>
      <c r="BE175" s="25"/>
      <c r="BF175" s="25"/>
      <c r="BG175" s="7">
        <f t="shared" si="69"/>
        <v>0</v>
      </c>
      <c r="BH175" s="25"/>
      <c r="BI175" s="24"/>
      <c r="BJ175" s="24"/>
      <c r="BK175" s="25"/>
      <c r="BL175" s="20" t="s">
        <v>87</v>
      </c>
      <c r="BM175" s="25"/>
      <c r="BN175" s="20" t="s">
        <v>245</v>
      </c>
      <c r="BO175" s="25"/>
      <c r="BP175" s="144" t="s">
        <v>106</v>
      </c>
      <c r="BQ175" s="25"/>
      <c r="BR175" s="25"/>
      <c r="BS175" s="25"/>
      <c r="BT175" s="25"/>
      <c r="BU175" s="20" t="s">
        <v>245</v>
      </c>
      <c r="BV175" s="20"/>
      <c r="BW175" s="146" t="s">
        <v>365</v>
      </c>
      <c r="BX175" s="146" t="s">
        <v>366</v>
      </c>
      <c r="BY175" s="20"/>
      <c r="CA175" s="54" t="e">
        <f>VLOOKUP(B175,'[1]KH2025 IN'!$B$4:$X$243,23,0)</f>
        <v>#N/A</v>
      </c>
      <c r="CB175" s="54">
        <v>1</v>
      </c>
      <c r="CC175" s="54">
        <f>VLOOKUP(B175,'[2]10QH'!$B$15:$BZ$665,77,0)</f>
        <v>1</v>
      </c>
      <c r="CJ175" s="54">
        <v>1</v>
      </c>
    </row>
    <row r="176" spans="1:88" s="54" customFormat="1" ht="93.75" x14ac:dyDescent="0.3">
      <c r="A176" s="20">
        <f t="shared" si="70"/>
        <v>109</v>
      </c>
      <c r="B176" s="145"/>
      <c r="C176" s="22">
        <f t="shared" si="51"/>
        <v>24.8</v>
      </c>
      <c r="D176" s="23"/>
      <c r="E176" s="7">
        <f t="shared" si="64"/>
        <v>24.8</v>
      </c>
      <c r="F176" s="7">
        <f t="shared" si="65"/>
        <v>24</v>
      </c>
      <c r="G176" s="7">
        <f t="shared" si="66"/>
        <v>0</v>
      </c>
      <c r="H176" s="24"/>
      <c r="I176" s="24"/>
      <c r="J176" s="24"/>
      <c r="K176" s="24">
        <v>2.4</v>
      </c>
      <c r="L176" s="24">
        <v>2.8</v>
      </c>
      <c r="M176" s="7">
        <f t="shared" si="67"/>
        <v>18.8</v>
      </c>
      <c r="N176" s="24">
        <v>8</v>
      </c>
      <c r="O176" s="24"/>
      <c r="P176" s="24">
        <v>10.8</v>
      </c>
      <c r="Q176" s="24"/>
      <c r="R176" s="24"/>
      <c r="S176" s="24"/>
      <c r="T176" s="24"/>
      <c r="U176" s="7">
        <f t="shared" si="50"/>
        <v>0.8</v>
      </c>
      <c r="V176" s="24"/>
      <c r="W176" s="24"/>
      <c r="X176" s="24"/>
      <c r="Y176" s="24"/>
      <c r="Z176" s="24"/>
      <c r="AA176" s="24"/>
      <c r="AB176" s="24"/>
      <c r="AC176" s="24"/>
      <c r="AD176" s="7">
        <f t="shared" si="68"/>
        <v>0.8</v>
      </c>
      <c r="AE176" s="24"/>
      <c r="AF176" s="24"/>
      <c r="AG176" s="146"/>
      <c r="AH176" s="146"/>
      <c r="AI176" s="24"/>
      <c r="AJ176" s="20"/>
      <c r="AK176" s="24">
        <v>0.8</v>
      </c>
      <c r="AL176" s="20"/>
      <c r="AM176" s="20"/>
      <c r="AN176" s="20"/>
      <c r="AO176" s="25"/>
      <c r="AP176" s="20"/>
      <c r="AQ176" s="24"/>
      <c r="AR176" s="25"/>
      <c r="AS176" s="25"/>
      <c r="AT176" s="25"/>
      <c r="AU176" s="25"/>
      <c r="AV176" s="25"/>
      <c r="AW176" s="25"/>
      <c r="AX176" s="24"/>
      <c r="AY176" s="24"/>
      <c r="AZ176" s="24"/>
      <c r="BA176" s="25"/>
      <c r="BB176" s="25"/>
      <c r="BC176" s="25"/>
      <c r="BD176" s="24"/>
      <c r="BE176" s="25"/>
      <c r="BF176" s="25"/>
      <c r="BG176" s="7">
        <f t="shared" si="69"/>
        <v>0</v>
      </c>
      <c r="BH176" s="25"/>
      <c r="BI176" s="24"/>
      <c r="BJ176" s="24"/>
      <c r="BK176" s="25"/>
      <c r="BL176" s="20" t="s">
        <v>87</v>
      </c>
      <c r="BM176" s="25"/>
      <c r="BN176" s="20" t="s">
        <v>341</v>
      </c>
      <c r="BO176" s="25"/>
      <c r="BP176" s="144"/>
      <c r="BQ176" s="25"/>
      <c r="BR176" s="25"/>
      <c r="BS176" s="25"/>
      <c r="BT176" s="25"/>
      <c r="BU176" s="23" t="s">
        <v>367</v>
      </c>
      <c r="BV176" s="20"/>
      <c r="BW176" s="146"/>
      <c r="BX176" s="146"/>
      <c r="BY176" s="20" t="s">
        <v>368</v>
      </c>
      <c r="CA176" s="54">
        <f>VLOOKUP(B176,'[1]KH2025 IN'!$B$4:$X$243,23,0)</f>
        <v>1</v>
      </c>
      <c r="CB176" s="54">
        <v>1</v>
      </c>
      <c r="CC176" s="54" t="e">
        <f>VLOOKUP(B176,'[2]10QH'!$B$15:$BZ$665,77,0)</f>
        <v>#N/A</v>
      </c>
      <c r="CJ176" s="54">
        <v>1</v>
      </c>
    </row>
    <row r="177" spans="1:88" s="54" customFormat="1" x14ac:dyDescent="0.3">
      <c r="A177" s="20">
        <f t="shared" si="70"/>
        <v>110</v>
      </c>
      <c r="B177" s="21" t="s">
        <v>369</v>
      </c>
      <c r="C177" s="22">
        <f t="shared" si="51"/>
        <v>0.19</v>
      </c>
      <c r="D177" s="23"/>
      <c r="E177" s="7">
        <f t="shared" si="64"/>
        <v>0.19</v>
      </c>
      <c r="F177" s="7">
        <f t="shared" si="65"/>
        <v>0</v>
      </c>
      <c r="G177" s="7">
        <f t="shared" si="66"/>
        <v>0</v>
      </c>
      <c r="H177" s="24"/>
      <c r="I177" s="24"/>
      <c r="J177" s="24"/>
      <c r="K177" s="24"/>
      <c r="L177" s="24"/>
      <c r="M177" s="7">
        <f t="shared" si="67"/>
        <v>0</v>
      </c>
      <c r="N177" s="24"/>
      <c r="O177" s="24"/>
      <c r="P177" s="24"/>
      <c r="Q177" s="24"/>
      <c r="R177" s="24"/>
      <c r="S177" s="24"/>
      <c r="T177" s="24"/>
      <c r="U177" s="7">
        <f t="shared" si="50"/>
        <v>0.19</v>
      </c>
      <c r="V177" s="24"/>
      <c r="W177" s="24"/>
      <c r="X177" s="24"/>
      <c r="Y177" s="24"/>
      <c r="Z177" s="24"/>
      <c r="AA177" s="24"/>
      <c r="AB177" s="24"/>
      <c r="AC177" s="24"/>
      <c r="AD177" s="7">
        <f t="shared" si="68"/>
        <v>0.19</v>
      </c>
      <c r="AE177" s="24"/>
      <c r="AF177" s="24">
        <v>0.19</v>
      </c>
      <c r="AG177" s="25"/>
      <c r="AH177" s="25"/>
      <c r="AI177" s="24"/>
      <c r="AJ177" s="20"/>
      <c r="AK177" s="24"/>
      <c r="AL177" s="20"/>
      <c r="AM177" s="20"/>
      <c r="AN177" s="20"/>
      <c r="AO177" s="25"/>
      <c r="AP177" s="20"/>
      <c r="AQ177" s="24"/>
      <c r="AR177" s="25"/>
      <c r="AS177" s="25"/>
      <c r="AT177" s="25"/>
      <c r="AU177" s="25"/>
      <c r="AV177" s="25"/>
      <c r="AW177" s="25"/>
      <c r="AX177" s="24"/>
      <c r="AY177" s="24"/>
      <c r="AZ177" s="24"/>
      <c r="BA177" s="25"/>
      <c r="BB177" s="25"/>
      <c r="BC177" s="25"/>
      <c r="BD177" s="24"/>
      <c r="BE177" s="25"/>
      <c r="BF177" s="25"/>
      <c r="BG177" s="7">
        <f t="shared" si="69"/>
        <v>0</v>
      </c>
      <c r="BH177" s="25"/>
      <c r="BI177" s="24"/>
      <c r="BJ177" s="24"/>
      <c r="BK177" s="25"/>
      <c r="BL177" s="20" t="s">
        <v>87</v>
      </c>
      <c r="BM177" s="25"/>
      <c r="BN177" s="20" t="s">
        <v>341</v>
      </c>
      <c r="BO177" s="25"/>
      <c r="BP177" s="144"/>
      <c r="BQ177" s="25"/>
      <c r="BR177" s="25"/>
      <c r="BS177" s="25"/>
      <c r="BT177" s="25"/>
      <c r="BU177" s="23" t="s">
        <v>370</v>
      </c>
      <c r="BV177" s="20"/>
      <c r="BW177" s="25"/>
      <c r="BX177" s="25"/>
      <c r="BY177" s="20" t="s">
        <v>371</v>
      </c>
      <c r="CA177" s="54" t="e">
        <f>VLOOKUP(B177,'[1]KH2025 IN'!$B$4:$X$243,23,0)</f>
        <v>#N/A</v>
      </c>
      <c r="CB177" s="54">
        <v>1</v>
      </c>
      <c r="CC177" s="54">
        <f>VLOOKUP(B177,'[2]10QH'!$B$15:$BZ$665,77,0)</f>
        <v>1</v>
      </c>
      <c r="CJ177" s="54">
        <v>1</v>
      </c>
    </row>
    <row r="178" spans="1:88" s="54" customFormat="1" ht="37.5" x14ac:dyDescent="0.3">
      <c r="A178" s="20">
        <f t="shared" si="70"/>
        <v>111</v>
      </c>
      <c r="B178" s="21" t="s">
        <v>372</v>
      </c>
      <c r="C178" s="22">
        <f t="shared" si="51"/>
        <v>2.2999999999999998</v>
      </c>
      <c r="D178" s="23"/>
      <c r="E178" s="7">
        <f t="shared" si="64"/>
        <v>2.2999999999999998</v>
      </c>
      <c r="F178" s="7">
        <f t="shared" si="65"/>
        <v>2.2999999999999998</v>
      </c>
      <c r="G178" s="7">
        <f t="shared" si="66"/>
        <v>0</v>
      </c>
      <c r="H178" s="24"/>
      <c r="I178" s="24"/>
      <c r="J178" s="24"/>
      <c r="K178" s="24">
        <v>2.2999999999999998</v>
      </c>
      <c r="L178" s="24"/>
      <c r="M178" s="7">
        <f t="shared" si="67"/>
        <v>0</v>
      </c>
      <c r="N178" s="24"/>
      <c r="O178" s="24"/>
      <c r="P178" s="24"/>
      <c r="Q178" s="24"/>
      <c r="R178" s="24"/>
      <c r="S178" s="24"/>
      <c r="T178" s="24"/>
      <c r="U178" s="7">
        <f t="shared" si="50"/>
        <v>0</v>
      </c>
      <c r="V178" s="24"/>
      <c r="W178" s="24"/>
      <c r="X178" s="24"/>
      <c r="Y178" s="24"/>
      <c r="Z178" s="24"/>
      <c r="AA178" s="24"/>
      <c r="AB178" s="24"/>
      <c r="AC178" s="24"/>
      <c r="AD178" s="7">
        <f t="shared" si="68"/>
        <v>0</v>
      </c>
      <c r="AE178" s="24"/>
      <c r="AF178" s="24"/>
      <c r="AG178" s="25"/>
      <c r="AH178" s="25"/>
      <c r="AI178" s="24"/>
      <c r="AJ178" s="20"/>
      <c r="AK178" s="24"/>
      <c r="AL178" s="20"/>
      <c r="AM178" s="20"/>
      <c r="AN178" s="20"/>
      <c r="AO178" s="25"/>
      <c r="AP178" s="20"/>
      <c r="AQ178" s="24"/>
      <c r="AR178" s="25"/>
      <c r="AS178" s="25"/>
      <c r="AT178" s="25"/>
      <c r="AU178" s="25"/>
      <c r="AV178" s="25"/>
      <c r="AW178" s="25"/>
      <c r="AX178" s="24"/>
      <c r="AY178" s="24"/>
      <c r="AZ178" s="24"/>
      <c r="BA178" s="25"/>
      <c r="BB178" s="25"/>
      <c r="BC178" s="25"/>
      <c r="BD178" s="24"/>
      <c r="BE178" s="25"/>
      <c r="BF178" s="25"/>
      <c r="BG178" s="7">
        <f t="shared" si="69"/>
        <v>0</v>
      </c>
      <c r="BH178" s="25"/>
      <c r="BI178" s="24"/>
      <c r="BJ178" s="24"/>
      <c r="BK178" s="25"/>
      <c r="BL178" s="20" t="s">
        <v>87</v>
      </c>
      <c r="BM178" s="25"/>
      <c r="BN178" s="20" t="s">
        <v>341</v>
      </c>
      <c r="BO178" s="25"/>
      <c r="BP178" s="144"/>
      <c r="BQ178" s="25"/>
      <c r="BR178" s="25"/>
      <c r="BS178" s="25"/>
      <c r="BT178" s="25"/>
      <c r="BU178" s="23" t="s">
        <v>95</v>
      </c>
      <c r="BV178" s="20"/>
      <c r="BW178" s="25"/>
      <c r="BX178" s="25"/>
      <c r="BY178" s="20" t="s">
        <v>373</v>
      </c>
      <c r="CA178" s="54" t="e">
        <f>VLOOKUP(B178,'[1]KH2025 IN'!$B$4:$X$243,23,0)</f>
        <v>#N/A</v>
      </c>
      <c r="CB178" s="54">
        <v>1</v>
      </c>
      <c r="CC178" s="54">
        <f>VLOOKUP(B178,'[2]10QH'!$B$15:$BZ$665,77,0)</f>
        <v>1</v>
      </c>
      <c r="CJ178" s="54">
        <v>1</v>
      </c>
    </row>
    <row r="179" spans="1:88" s="54" customFormat="1" ht="56.25" x14ac:dyDescent="0.3">
      <c r="A179" s="20">
        <f t="shared" si="70"/>
        <v>112</v>
      </c>
      <c r="B179" s="21" t="s">
        <v>374</v>
      </c>
      <c r="C179" s="22">
        <f t="shared" si="51"/>
        <v>0.21</v>
      </c>
      <c r="D179" s="23"/>
      <c r="E179" s="7">
        <f t="shared" si="64"/>
        <v>0.21</v>
      </c>
      <c r="F179" s="7">
        <f t="shared" si="65"/>
        <v>0.12</v>
      </c>
      <c r="G179" s="7">
        <f t="shared" si="66"/>
        <v>0</v>
      </c>
      <c r="H179" s="24"/>
      <c r="I179" s="24"/>
      <c r="J179" s="24"/>
      <c r="K179" s="24">
        <v>0.09</v>
      </c>
      <c r="L179" s="24"/>
      <c r="M179" s="7">
        <f t="shared" si="67"/>
        <v>0.03</v>
      </c>
      <c r="N179" s="24"/>
      <c r="O179" s="24"/>
      <c r="P179" s="24">
        <v>0.03</v>
      </c>
      <c r="Q179" s="24"/>
      <c r="R179" s="24"/>
      <c r="S179" s="24"/>
      <c r="T179" s="24"/>
      <c r="U179" s="7">
        <f t="shared" si="50"/>
        <v>0</v>
      </c>
      <c r="V179" s="24"/>
      <c r="W179" s="24"/>
      <c r="X179" s="24"/>
      <c r="Y179" s="24"/>
      <c r="Z179" s="24"/>
      <c r="AA179" s="24"/>
      <c r="AB179" s="24"/>
      <c r="AC179" s="24"/>
      <c r="AD179" s="7">
        <f t="shared" si="68"/>
        <v>0</v>
      </c>
      <c r="AE179" s="24"/>
      <c r="AF179" s="24"/>
      <c r="AG179" s="25"/>
      <c r="AH179" s="25"/>
      <c r="AI179" s="24"/>
      <c r="AJ179" s="20"/>
      <c r="AK179" s="24"/>
      <c r="AL179" s="20"/>
      <c r="AM179" s="20"/>
      <c r="AN179" s="20"/>
      <c r="AO179" s="25"/>
      <c r="AP179" s="20"/>
      <c r="AQ179" s="24"/>
      <c r="AR179" s="25"/>
      <c r="AS179" s="25"/>
      <c r="AT179" s="25"/>
      <c r="AU179" s="25"/>
      <c r="AV179" s="25"/>
      <c r="AW179" s="25"/>
      <c r="AX179" s="24"/>
      <c r="AY179" s="24"/>
      <c r="AZ179" s="24"/>
      <c r="BA179" s="25"/>
      <c r="BB179" s="25"/>
      <c r="BC179" s="25"/>
      <c r="BD179" s="24"/>
      <c r="BE179" s="25"/>
      <c r="BF179" s="25"/>
      <c r="BG179" s="7">
        <f t="shared" si="69"/>
        <v>0.09</v>
      </c>
      <c r="BH179" s="25"/>
      <c r="BI179" s="24">
        <v>0.09</v>
      </c>
      <c r="BJ179" s="24"/>
      <c r="BK179" s="25"/>
      <c r="BL179" s="20" t="s">
        <v>87</v>
      </c>
      <c r="BM179" s="25"/>
      <c r="BN179" s="20" t="s">
        <v>341</v>
      </c>
      <c r="BO179" s="25"/>
      <c r="BP179" s="144"/>
      <c r="BQ179" s="25"/>
      <c r="BR179" s="25"/>
      <c r="BS179" s="25"/>
      <c r="BT179" s="25"/>
      <c r="BU179" s="23" t="s">
        <v>375</v>
      </c>
      <c r="BV179" s="20"/>
      <c r="BW179" s="25"/>
      <c r="BX179" s="25"/>
      <c r="BY179" s="20" t="s">
        <v>376</v>
      </c>
      <c r="CA179" s="54" t="e">
        <f>VLOOKUP(B179,'[1]KH2025 IN'!$B$4:$X$243,23,0)</f>
        <v>#N/A</v>
      </c>
      <c r="CB179" s="54">
        <v>1</v>
      </c>
      <c r="CC179" s="54">
        <f>VLOOKUP(B179,'[2]10QH'!$B$15:$BZ$665,77,0)</f>
        <v>1</v>
      </c>
      <c r="CJ179" s="54">
        <v>1</v>
      </c>
    </row>
    <row r="180" spans="1:88" s="54" customFormat="1" ht="75" customHeight="1" x14ac:dyDescent="0.3">
      <c r="A180" s="20">
        <f t="shared" si="70"/>
        <v>113</v>
      </c>
      <c r="B180" s="21" t="s">
        <v>377</v>
      </c>
      <c r="C180" s="22">
        <f t="shared" si="51"/>
        <v>1.1000000000000001</v>
      </c>
      <c r="D180" s="23"/>
      <c r="E180" s="7">
        <f t="shared" si="64"/>
        <v>1.1000000000000001</v>
      </c>
      <c r="F180" s="7">
        <f t="shared" si="65"/>
        <v>0.8</v>
      </c>
      <c r="G180" s="7">
        <f t="shared" si="66"/>
        <v>0</v>
      </c>
      <c r="H180" s="24"/>
      <c r="I180" s="24"/>
      <c r="J180" s="24"/>
      <c r="K180" s="24">
        <v>0.5</v>
      </c>
      <c r="L180" s="24">
        <v>0.3</v>
      </c>
      <c r="M180" s="7">
        <f t="shared" si="67"/>
        <v>0</v>
      </c>
      <c r="N180" s="24"/>
      <c r="O180" s="24"/>
      <c r="P180" s="24"/>
      <c r="Q180" s="24"/>
      <c r="R180" s="24"/>
      <c r="S180" s="24"/>
      <c r="T180" s="24"/>
      <c r="U180" s="7">
        <f t="shared" si="50"/>
        <v>0.3</v>
      </c>
      <c r="V180" s="24"/>
      <c r="W180" s="24"/>
      <c r="X180" s="24"/>
      <c r="Y180" s="24"/>
      <c r="Z180" s="24"/>
      <c r="AA180" s="24"/>
      <c r="AB180" s="24"/>
      <c r="AC180" s="24"/>
      <c r="AD180" s="7">
        <f t="shared" si="68"/>
        <v>0</v>
      </c>
      <c r="AE180" s="24"/>
      <c r="AF180" s="24"/>
      <c r="AG180" s="25"/>
      <c r="AH180" s="25"/>
      <c r="AI180" s="24"/>
      <c r="AJ180" s="20"/>
      <c r="AK180" s="24"/>
      <c r="AL180" s="20"/>
      <c r="AM180" s="20"/>
      <c r="AN180" s="20"/>
      <c r="AO180" s="25"/>
      <c r="AP180" s="20"/>
      <c r="AQ180" s="24"/>
      <c r="AR180" s="25"/>
      <c r="AS180" s="25"/>
      <c r="AT180" s="25"/>
      <c r="AU180" s="25"/>
      <c r="AV180" s="25"/>
      <c r="AW180" s="25"/>
      <c r="AX180" s="24">
        <v>0.3</v>
      </c>
      <c r="AY180" s="24"/>
      <c r="AZ180" s="24"/>
      <c r="BA180" s="25"/>
      <c r="BB180" s="25"/>
      <c r="BC180" s="25"/>
      <c r="BD180" s="24"/>
      <c r="BE180" s="25"/>
      <c r="BF180" s="25"/>
      <c r="BG180" s="7">
        <f t="shared" si="69"/>
        <v>0</v>
      </c>
      <c r="BH180" s="25"/>
      <c r="BI180" s="24"/>
      <c r="BJ180" s="24"/>
      <c r="BK180" s="25"/>
      <c r="BL180" s="20" t="s">
        <v>105</v>
      </c>
      <c r="BM180" s="25"/>
      <c r="BN180" s="20" t="s">
        <v>341</v>
      </c>
      <c r="BO180" s="25"/>
      <c r="BP180" s="20" t="s">
        <v>106</v>
      </c>
      <c r="BQ180" s="25"/>
      <c r="BR180" s="25"/>
      <c r="BS180" s="25"/>
      <c r="BT180" s="25"/>
      <c r="BU180" s="23" t="s">
        <v>378</v>
      </c>
      <c r="BV180" s="20"/>
      <c r="BW180" s="25"/>
      <c r="BX180" s="25"/>
      <c r="BY180" s="20" t="s">
        <v>379</v>
      </c>
      <c r="CA180" s="54" t="e">
        <f>VLOOKUP(B180,'[1]KH2025 IN'!$B$4:$X$243,23,0)</f>
        <v>#N/A</v>
      </c>
      <c r="CB180" s="54">
        <v>1</v>
      </c>
      <c r="CC180" s="54">
        <f>VLOOKUP(B180,'[2]10QH'!$B$15:$BZ$665,77,0)</f>
        <v>1</v>
      </c>
      <c r="CJ180" s="54">
        <v>1</v>
      </c>
    </row>
    <row r="181" spans="1:88" s="54" customFormat="1" ht="37.5" x14ac:dyDescent="0.3">
      <c r="A181" s="144">
        <f>A180+1</f>
        <v>114</v>
      </c>
      <c r="B181" s="145" t="s">
        <v>380</v>
      </c>
      <c r="C181" s="22">
        <f t="shared" si="51"/>
        <v>0.4</v>
      </c>
      <c r="D181" s="23">
        <v>0.4</v>
      </c>
      <c r="E181" s="7">
        <f t="shared" si="64"/>
        <v>0</v>
      </c>
      <c r="F181" s="7">
        <f t="shared" si="65"/>
        <v>0</v>
      </c>
      <c r="G181" s="7">
        <f t="shared" si="66"/>
        <v>0</v>
      </c>
      <c r="H181" s="24"/>
      <c r="I181" s="24"/>
      <c r="J181" s="24"/>
      <c r="K181" s="24"/>
      <c r="L181" s="24"/>
      <c r="M181" s="7">
        <f t="shared" si="67"/>
        <v>0</v>
      </c>
      <c r="N181" s="24"/>
      <c r="O181" s="24"/>
      <c r="P181" s="24"/>
      <c r="Q181" s="24"/>
      <c r="R181" s="24"/>
      <c r="S181" s="24"/>
      <c r="T181" s="24"/>
      <c r="U181" s="7">
        <f t="shared" si="50"/>
        <v>0</v>
      </c>
      <c r="V181" s="24"/>
      <c r="W181" s="24"/>
      <c r="X181" s="24"/>
      <c r="Y181" s="24"/>
      <c r="Z181" s="24"/>
      <c r="AA181" s="24"/>
      <c r="AB181" s="24"/>
      <c r="AC181" s="24"/>
      <c r="AD181" s="7">
        <f t="shared" si="68"/>
        <v>0</v>
      </c>
      <c r="AE181" s="24"/>
      <c r="AF181" s="24"/>
      <c r="AG181" s="146"/>
      <c r="AH181" s="25"/>
      <c r="AI181" s="24"/>
      <c r="AJ181" s="20"/>
      <c r="AK181" s="24"/>
      <c r="AL181" s="20"/>
      <c r="AM181" s="20"/>
      <c r="AN181" s="20"/>
      <c r="AO181" s="25"/>
      <c r="AP181" s="20"/>
      <c r="AQ181" s="24"/>
      <c r="AR181" s="25"/>
      <c r="AS181" s="25"/>
      <c r="AT181" s="25"/>
      <c r="AU181" s="25"/>
      <c r="AV181" s="25"/>
      <c r="AW181" s="25"/>
      <c r="AX181" s="24"/>
      <c r="AY181" s="24"/>
      <c r="AZ181" s="24"/>
      <c r="BA181" s="25"/>
      <c r="BB181" s="25"/>
      <c r="BC181" s="25"/>
      <c r="BD181" s="24"/>
      <c r="BE181" s="25"/>
      <c r="BF181" s="25"/>
      <c r="BG181" s="7">
        <f t="shared" si="69"/>
        <v>0</v>
      </c>
      <c r="BH181" s="25"/>
      <c r="BI181" s="24"/>
      <c r="BJ181" s="24"/>
      <c r="BK181" s="25"/>
      <c r="BL181" s="20" t="s">
        <v>105</v>
      </c>
      <c r="BM181" s="25"/>
      <c r="BN181" s="20" t="s">
        <v>245</v>
      </c>
      <c r="BO181" s="25">
        <v>2025</v>
      </c>
      <c r="BP181" s="144" t="s">
        <v>381</v>
      </c>
      <c r="BQ181" s="25"/>
      <c r="BR181" s="25"/>
      <c r="BS181" s="25"/>
      <c r="BT181" s="25"/>
      <c r="BU181" s="20" t="s">
        <v>245</v>
      </c>
      <c r="BV181" s="144"/>
      <c r="BW181" s="146" t="s">
        <v>382</v>
      </c>
      <c r="BX181" s="25"/>
      <c r="BY181" s="20"/>
      <c r="CA181" s="54">
        <f>VLOOKUP(B181,'[1]KH2025 IN'!$B$4:$X$243,23,0)</f>
        <v>1</v>
      </c>
      <c r="CB181" s="54">
        <v>1</v>
      </c>
      <c r="CC181" s="54">
        <f>VLOOKUP(B181,'[2]10QH'!$B$15:$BZ$665,77,0)</f>
        <v>1</v>
      </c>
      <c r="CJ181" s="54">
        <v>1</v>
      </c>
    </row>
    <row r="182" spans="1:88" s="54" customFormat="1" ht="75" x14ac:dyDescent="0.3">
      <c r="A182" s="144"/>
      <c r="B182" s="145"/>
      <c r="C182" s="22">
        <f t="shared" si="51"/>
        <v>9.6000000000000014</v>
      </c>
      <c r="D182" s="23"/>
      <c r="E182" s="7">
        <f t="shared" si="64"/>
        <v>9.6000000000000014</v>
      </c>
      <c r="F182" s="7">
        <f t="shared" si="65"/>
        <v>9.3000000000000007</v>
      </c>
      <c r="G182" s="7">
        <f t="shared" si="66"/>
        <v>3.1</v>
      </c>
      <c r="H182" s="24">
        <v>0.1</v>
      </c>
      <c r="I182" s="24">
        <v>3</v>
      </c>
      <c r="J182" s="24"/>
      <c r="K182" s="24">
        <v>3.2</v>
      </c>
      <c r="L182" s="24">
        <v>3</v>
      </c>
      <c r="M182" s="7">
        <f t="shared" si="67"/>
        <v>0</v>
      </c>
      <c r="N182" s="24"/>
      <c r="O182" s="24"/>
      <c r="P182" s="24"/>
      <c r="Q182" s="24"/>
      <c r="R182" s="24"/>
      <c r="S182" s="24"/>
      <c r="T182" s="24"/>
      <c r="U182" s="7">
        <f t="shared" si="50"/>
        <v>0.3</v>
      </c>
      <c r="V182" s="24"/>
      <c r="W182" s="24"/>
      <c r="X182" s="24"/>
      <c r="Y182" s="24"/>
      <c r="Z182" s="24"/>
      <c r="AA182" s="24"/>
      <c r="AB182" s="24"/>
      <c r="AC182" s="24"/>
      <c r="AD182" s="7">
        <f t="shared" si="68"/>
        <v>0</v>
      </c>
      <c r="AE182" s="24"/>
      <c r="AF182" s="24"/>
      <c r="AG182" s="146"/>
      <c r="AH182" s="25"/>
      <c r="AI182" s="24"/>
      <c r="AJ182" s="20"/>
      <c r="AK182" s="24"/>
      <c r="AL182" s="20"/>
      <c r="AM182" s="20"/>
      <c r="AN182" s="20"/>
      <c r="AO182" s="25"/>
      <c r="AP182" s="20"/>
      <c r="AQ182" s="24"/>
      <c r="AR182" s="25"/>
      <c r="AS182" s="25"/>
      <c r="AT182" s="25"/>
      <c r="AU182" s="25"/>
      <c r="AV182" s="25"/>
      <c r="AW182" s="25"/>
      <c r="AX182" s="24">
        <v>0.3</v>
      </c>
      <c r="AY182" s="24"/>
      <c r="AZ182" s="24"/>
      <c r="BA182" s="25"/>
      <c r="BB182" s="25"/>
      <c r="BC182" s="25"/>
      <c r="BD182" s="24"/>
      <c r="BE182" s="25"/>
      <c r="BF182" s="25"/>
      <c r="BG182" s="7">
        <f t="shared" si="69"/>
        <v>0</v>
      </c>
      <c r="BH182" s="25"/>
      <c r="BI182" s="24"/>
      <c r="BJ182" s="24"/>
      <c r="BK182" s="25"/>
      <c r="BL182" s="20" t="s">
        <v>105</v>
      </c>
      <c r="BM182" s="25"/>
      <c r="BN182" s="20" t="s">
        <v>341</v>
      </c>
      <c r="BO182" s="25"/>
      <c r="BP182" s="144"/>
      <c r="BQ182" s="25"/>
      <c r="BR182" s="25"/>
      <c r="BS182" s="25"/>
      <c r="BT182" s="25"/>
      <c r="BU182" s="23" t="s">
        <v>383</v>
      </c>
      <c r="BV182" s="144"/>
      <c r="BW182" s="146"/>
      <c r="BX182" s="25"/>
      <c r="BY182" s="20" t="s">
        <v>384</v>
      </c>
      <c r="CA182" s="54">
        <f>VLOOKUP(B182,'[1]KH2025 IN'!$B$4:$X$243,23,0)</f>
        <v>1</v>
      </c>
      <c r="CB182" s="54">
        <v>1</v>
      </c>
      <c r="CC182" s="54" t="e">
        <f>VLOOKUP(B182,'[2]10QH'!$B$15:$BZ$665,77,0)</f>
        <v>#N/A</v>
      </c>
      <c r="CJ182" s="54">
        <v>1</v>
      </c>
    </row>
    <row r="183" spans="1:88" s="54" customFormat="1" ht="75" x14ac:dyDescent="0.3">
      <c r="A183" s="20">
        <f>A181+1</f>
        <v>115</v>
      </c>
      <c r="B183" s="21" t="s">
        <v>385</v>
      </c>
      <c r="C183" s="22">
        <f t="shared" si="51"/>
        <v>22.91</v>
      </c>
      <c r="D183" s="23"/>
      <c r="E183" s="7">
        <f t="shared" si="64"/>
        <v>22.91</v>
      </c>
      <c r="F183" s="7">
        <f t="shared" si="65"/>
        <v>22</v>
      </c>
      <c r="G183" s="7">
        <f t="shared" si="66"/>
        <v>2</v>
      </c>
      <c r="H183" s="24">
        <v>2</v>
      </c>
      <c r="I183" s="24"/>
      <c r="J183" s="24"/>
      <c r="K183" s="24">
        <v>15</v>
      </c>
      <c r="L183" s="24">
        <v>5</v>
      </c>
      <c r="M183" s="7">
        <f t="shared" si="67"/>
        <v>0</v>
      </c>
      <c r="N183" s="24"/>
      <c r="O183" s="24"/>
      <c r="P183" s="24"/>
      <c r="Q183" s="24"/>
      <c r="R183" s="24"/>
      <c r="S183" s="24"/>
      <c r="T183" s="24"/>
      <c r="U183" s="7">
        <f t="shared" si="50"/>
        <v>0.91</v>
      </c>
      <c r="V183" s="24"/>
      <c r="W183" s="24"/>
      <c r="X183" s="24"/>
      <c r="Y183" s="24"/>
      <c r="Z183" s="24"/>
      <c r="AA183" s="24"/>
      <c r="AB183" s="24"/>
      <c r="AC183" s="24"/>
      <c r="AD183" s="7">
        <f t="shared" si="68"/>
        <v>0</v>
      </c>
      <c r="AE183" s="24"/>
      <c r="AF183" s="24"/>
      <c r="AG183" s="25"/>
      <c r="AH183" s="25"/>
      <c r="AI183" s="24"/>
      <c r="AJ183" s="20"/>
      <c r="AK183" s="24"/>
      <c r="AL183" s="20"/>
      <c r="AM183" s="20"/>
      <c r="AN183" s="20"/>
      <c r="AO183" s="25"/>
      <c r="AP183" s="20"/>
      <c r="AQ183" s="24"/>
      <c r="AR183" s="25"/>
      <c r="AS183" s="25"/>
      <c r="AT183" s="25"/>
      <c r="AU183" s="25"/>
      <c r="AV183" s="25"/>
      <c r="AW183" s="25"/>
      <c r="AX183" s="24">
        <v>0.91</v>
      </c>
      <c r="AY183" s="24"/>
      <c r="AZ183" s="24"/>
      <c r="BA183" s="25"/>
      <c r="BB183" s="25"/>
      <c r="BC183" s="25"/>
      <c r="BD183" s="24"/>
      <c r="BE183" s="25"/>
      <c r="BF183" s="25"/>
      <c r="BG183" s="7">
        <f t="shared" si="69"/>
        <v>0</v>
      </c>
      <c r="BH183" s="25"/>
      <c r="BI183" s="24"/>
      <c r="BJ183" s="24"/>
      <c r="BK183" s="25"/>
      <c r="BL183" s="20" t="s">
        <v>105</v>
      </c>
      <c r="BM183" s="25"/>
      <c r="BN183" s="20" t="s">
        <v>341</v>
      </c>
      <c r="BO183" s="25"/>
      <c r="BP183" s="144" t="s">
        <v>106</v>
      </c>
      <c r="BQ183" s="25"/>
      <c r="BR183" s="25"/>
      <c r="BS183" s="25"/>
      <c r="BT183" s="25"/>
      <c r="BU183" s="23" t="s">
        <v>383</v>
      </c>
      <c r="BV183" s="20"/>
      <c r="BW183" s="25"/>
      <c r="BX183" s="25"/>
      <c r="BY183" s="20" t="s">
        <v>386</v>
      </c>
      <c r="CA183" s="54" t="e">
        <f>VLOOKUP(B183,'[1]KH2025 IN'!$B$4:$X$243,23,0)</f>
        <v>#N/A</v>
      </c>
      <c r="CB183" s="54">
        <v>1</v>
      </c>
      <c r="CC183" s="54">
        <f>VLOOKUP(B183,'[2]10QH'!$B$15:$BZ$665,77,0)</f>
        <v>1</v>
      </c>
      <c r="CJ183" s="54">
        <v>1</v>
      </c>
    </row>
    <row r="184" spans="1:88" s="54" customFormat="1" ht="37.5" x14ac:dyDescent="0.3">
      <c r="A184" s="20">
        <f t="shared" ref="A184:A188" si="71">A183+1</f>
        <v>116</v>
      </c>
      <c r="B184" s="21" t="s">
        <v>387</v>
      </c>
      <c r="C184" s="22">
        <f t="shared" si="51"/>
        <v>3.5</v>
      </c>
      <c r="D184" s="23"/>
      <c r="E184" s="7">
        <f t="shared" si="64"/>
        <v>3.5</v>
      </c>
      <c r="F184" s="7">
        <f t="shared" si="65"/>
        <v>3.5</v>
      </c>
      <c r="G184" s="7">
        <f t="shared" si="66"/>
        <v>0</v>
      </c>
      <c r="H184" s="24"/>
      <c r="I184" s="24"/>
      <c r="J184" s="24"/>
      <c r="K184" s="24">
        <v>2.5</v>
      </c>
      <c r="L184" s="24">
        <v>1</v>
      </c>
      <c r="M184" s="7">
        <f t="shared" si="67"/>
        <v>0</v>
      </c>
      <c r="N184" s="24"/>
      <c r="O184" s="24"/>
      <c r="P184" s="24"/>
      <c r="Q184" s="24"/>
      <c r="R184" s="24"/>
      <c r="S184" s="24"/>
      <c r="T184" s="24"/>
      <c r="U184" s="7">
        <f t="shared" si="50"/>
        <v>0</v>
      </c>
      <c r="V184" s="24"/>
      <c r="W184" s="24"/>
      <c r="X184" s="24"/>
      <c r="Y184" s="24"/>
      <c r="Z184" s="24"/>
      <c r="AA184" s="24"/>
      <c r="AB184" s="24"/>
      <c r="AC184" s="24"/>
      <c r="AD184" s="7">
        <f t="shared" si="68"/>
        <v>0</v>
      </c>
      <c r="AE184" s="24"/>
      <c r="AF184" s="24"/>
      <c r="AG184" s="25"/>
      <c r="AH184" s="25"/>
      <c r="AI184" s="24"/>
      <c r="AJ184" s="20"/>
      <c r="AK184" s="24"/>
      <c r="AL184" s="20"/>
      <c r="AM184" s="20"/>
      <c r="AN184" s="20"/>
      <c r="AO184" s="25"/>
      <c r="AP184" s="20"/>
      <c r="AQ184" s="24"/>
      <c r="AR184" s="25"/>
      <c r="AS184" s="25"/>
      <c r="AT184" s="25"/>
      <c r="AU184" s="25"/>
      <c r="AV184" s="25"/>
      <c r="AW184" s="25"/>
      <c r="AX184" s="24"/>
      <c r="AY184" s="24"/>
      <c r="AZ184" s="24"/>
      <c r="BA184" s="25"/>
      <c r="BB184" s="25"/>
      <c r="BC184" s="25"/>
      <c r="BD184" s="24"/>
      <c r="BE184" s="25"/>
      <c r="BF184" s="25"/>
      <c r="BG184" s="7">
        <f t="shared" si="69"/>
        <v>0</v>
      </c>
      <c r="BH184" s="25"/>
      <c r="BI184" s="24"/>
      <c r="BJ184" s="24"/>
      <c r="BK184" s="25"/>
      <c r="BL184" s="20" t="s">
        <v>105</v>
      </c>
      <c r="BM184" s="25"/>
      <c r="BN184" s="20" t="s">
        <v>341</v>
      </c>
      <c r="BO184" s="25"/>
      <c r="BP184" s="144"/>
      <c r="BQ184" s="25"/>
      <c r="BR184" s="25"/>
      <c r="BS184" s="25"/>
      <c r="BT184" s="25"/>
      <c r="BU184" s="23" t="s">
        <v>131</v>
      </c>
      <c r="BV184" s="20"/>
      <c r="BW184" s="25"/>
      <c r="BX184" s="25"/>
      <c r="BY184" s="20" t="s">
        <v>388</v>
      </c>
      <c r="CA184" s="54" t="e">
        <f>VLOOKUP(B184,'[1]KH2025 IN'!$B$4:$X$243,23,0)</f>
        <v>#N/A</v>
      </c>
      <c r="CB184" s="54">
        <v>1</v>
      </c>
      <c r="CC184" s="54">
        <f>VLOOKUP(B184,'[2]10QH'!$B$15:$BZ$665,77,0)</f>
        <v>1</v>
      </c>
      <c r="CJ184" s="54">
        <v>1</v>
      </c>
    </row>
    <row r="185" spans="1:88" s="54" customFormat="1" ht="37.5" x14ac:dyDescent="0.3">
      <c r="A185" s="20">
        <f t="shared" si="71"/>
        <v>117</v>
      </c>
      <c r="B185" s="21" t="s">
        <v>389</v>
      </c>
      <c r="C185" s="22">
        <f t="shared" si="51"/>
        <v>0.34</v>
      </c>
      <c r="D185" s="23"/>
      <c r="E185" s="7">
        <f t="shared" si="64"/>
        <v>0.34</v>
      </c>
      <c r="F185" s="7">
        <f t="shared" si="65"/>
        <v>0.34</v>
      </c>
      <c r="G185" s="7">
        <f t="shared" si="66"/>
        <v>0</v>
      </c>
      <c r="H185" s="24"/>
      <c r="I185" s="24"/>
      <c r="J185" s="24"/>
      <c r="K185" s="24">
        <v>0.34</v>
      </c>
      <c r="L185" s="24"/>
      <c r="M185" s="7">
        <f t="shared" si="67"/>
        <v>0</v>
      </c>
      <c r="N185" s="24"/>
      <c r="O185" s="24"/>
      <c r="P185" s="24"/>
      <c r="Q185" s="24"/>
      <c r="R185" s="24"/>
      <c r="S185" s="24"/>
      <c r="T185" s="24"/>
      <c r="U185" s="7">
        <f t="shared" si="50"/>
        <v>0</v>
      </c>
      <c r="V185" s="24"/>
      <c r="W185" s="24"/>
      <c r="X185" s="24"/>
      <c r="Y185" s="24"/>
      <c r="Z185" s="24"/>
      <c r="AA185" s="24"/>
      <c r="AB185" s="24"/>
      <c r="AC185" s="24"/>
      <c r="AD185" s="7">
        <f t="shared" si="68"/>
        <v>0</v>
      </c>
      <c r="AE185" s="24"/>
      <c r="AF185" s="24"/>
      <c r="AG185" s="25"/>
      <c r="AH185" s="25"/>
      <c r="AI185" s="24"/>
      <c r="AJ185" s="20"/>
      <c r="AK185" s="24"/>
      <c r="AL185" s="20"/>
      <c r="AM185" s="20"/>
      <c r="AN185" s="20"/>
      <c r="AO185" s="25"/>
      <c r="AP185" s="20"/>
      <c r="AQ185" s="24"/>
      <c r="AR185" s="25"/>
      <c r="AS185" s="25"/>
      <c r="AT185" s="25"/>
      <c r="AU185" s="25"/>
      <c r="AV185" s="25"/>
      <c r="AW185" s="25"/>
      <c r="AX185" s="24"/>
      <c r="AY185" s="24"/>
      <c r="AZ185" s="24"/>
      <c r="BA185" s="25"/>
      <c r="BB185" s="25"/>
      <c r="BC185" s="25"/>
      <c r="BD185" s="24"/>
      <c r="BE185" s="25"/>
      <c r="BF185" s="25"/>
      <c r="BG185" s="7">
        <f t="shared" si="69"/>
        <v>0</v>
      </c>
      <c r="BH185" s="25"/>
      <c r="BI185" s="24"/>
      <c r="BJ185" s="24"/>
      <c r="BK185" s="25"/>
      <c r="BL185" s="20" t="s">
        <v>105</v>
      </c>
      <c r="BM185" s="25"/>
      <c r="BN185" s="20" t="s">
        <v>341</v>
      </c>
      <c r="BO185" s="25"/>
      <c r="BP185" s="144"/>
      <c r="BQ185" s="25"/>
      <c r="BR185" s="25"/>
      <c r="BS185" s="25"/>
      <c r="BT185" s="25"/>
      <c r="BU185" s="23" t="s">
        <v>95</v>
      </c>
      <c r="BV185" s="20"/>
      <c r="BW185" s="25"/>
      <c r="BX185" s="25"/>
      <c r="BY185" s="20" t="s">
        <v>390</v>
      </c>
      <c r="CA185" s="54" t="e">
        <f>VLOOKUP(B185,'[1]KH2025 IN'!$B$4:$X$243,23,0)</f>
        <v>#N/A</v>
      </c>
      <c r="CB185" s="54">
        <v>1</v>
      </c>
      <c r="CC185" s="54">
        <f>VLOOKUP(B185,'[2]10QH'!$B$15:$BZ$665,77,0)</f>
        <v>1</v>
      </c>
      <c r="CJ185" s="54">
        <v>1</v>
      </c>
    </row>
    <row r="186" spans="1:88" s="54" customFormat="1" ht="75" customHeight="1" x14ac:dyDescent="0.3">
      <c r="A186" s="20">
        <f t="shared" si="71"/>
        <v>118</v>
      </c>
      <c r="B186" s="21" t="s">
        <v>391</v>
      </c>
      <c r="C186" s="22">
        <f t="shared" si="51"/>
        <v>9.3000000000000007</v>
      </c>
      <c r="D186" s="23"/>
      <c r="E186" s="7">
        <f t="shared" si="64"/>
        <v>9.3000000000000007</v>
      </c>
      <c r="F186" s="7">
        <f t="shared" si="65"/>
        <v>9.3000000000000007</v>
      </c>
      <c r="G186" s="7">
        <f t="shared" si="66"/>
        <v>0</v>
      </c>
      <c r="H186" s="24"/>
      <c r="I186" s="24"/>
      <c r="J186" s="24"/>
      <c r="K186" s="24">
        <v>5</v>
      </c>
      <c r="L186" s="24">
        <v>4.3</v>
      </c>
      <c r="M186" s="7">
        <f t="shared" si="67"/>
        <v>0</v>
      </c>
      <c r="N186" s="24"/>
      <c r="O186" s="24"/>
      <c r="P186" s="24"/>
      <c r="Q186" s="24"/>
      <c r="R186" s="24"/>
      <c r="S186" s="24"/>
      <c r="T186" s="24"/>
      <c r="U186" s="7">
        <f t="shared" si="50"/>
        <v>0</v>
      </c>
      <c r="V186" s="24"/>
      <c r="W186" s="24"/>
      <c r="X186" s="24"/>
      <c r="Y186" s="24"/>
      <c r="Z186" s="24"/>
      <c r="AA186" s="24"/>
      <c r="AB186" s="24"/>
      <c r="AC186" s="24"/>
      <c r="AD186" s="7">
        <f t="shared" si="68"/>
        <v>0</v>
      </c>
      <c r="AE186" s="24"/>
      <c r="AF186" s="24"/>
      <c r="AG186" s="25"/>
      <c r="AH186" s="25"/>
      <c r="AI186" s="24"/>
      <c r="AJ186" s="20"/>
      <c r="AK186" s="24"/>
      <c r="AL186" s="20"/>
      <c r="AM186" s="20"/>
      <c r="AN186" s="20"/>
      <c r="AO186" s="25"/>
      <c r="AP186" s="20"/>
      <c r="AQ186" s="24"/>
      <c r="AR186" s="25"/>
      <c r="AS186" s="25"/>
      <c r="AT186" s="25"/>
      <c r="AU186" s="25"/>
      <c r="AV186" s="25"/>
      <c r="AW186" s="25"/>
      <c r="AX186" s="24"/>
      <c r="AY186" s="24"/>
      <c r="AZ186" s="24"/>
      <c r="BA186" s="25"/>
      <c r="BB186" s="25"/>
      <c r="BC186" s="25"/>
      <c r="BD186" s="24"/>
      <c r="BE186" s="25"/>
      <c r="BF186" s="25"/>
      <c r="BG186" s="7">
        <f t="shared" si="69"/>
        <v>0</v>
      </c>
      <c r="BH186" s="25"/>
      <c r="BI186" s="24"/>
      <c r="BJ186" s="24"/>
      <c r="BK186" s="25"/>
      <c r="BL186" s="20" t="s">
        <v>99</v>
      </c>
      <c r="BM186" s="25"/>
      <c r="BN186" s="20" t="s">
        <v>341</v>
      </c>
      <c r="BO186" s="25"/>
      <c r="BP186" s="20" t="s">
        <v>106</v>
      </c>
      <c r="BQ186" s="25"/>
      <c r="BR186" s="25"/>
      <c r="BS186" s="25"/>
      <c r="BT186" s="25"/>
      <c r="BU186" s="23" t="s">
        <v>131</v>
      </c>
      <c r="BV186" s="20"/>
      <c r="BW186" s="25"/>
      <c r="BX186" s="25"/>
      <c r="BY186" s="20" t="s">
        <v>392</v>
      </c>
      <c r="CA186" s="54" t="e">
        <f>VLOOKUP(B186,'[1]KH2025 IN'!$B$4:$X$243,23,0)</f>
        <v>#N/A</v>
      </c>
      <c r="CB186" s="54">
        <v>1</v>
      </c>
      <c r="CC186" s="54">
        <f>VLOOKUP(B186,'[2]10QH'!$B$15:$BZ$665,77,0)</f>
        <v>1</v>
      </c>
      <c r="CJ186" s="54">
        <v>1</v>
      </c>
    </row>
    <row r="187" spans="1:88" s="54" customFormat="1" ht="56.25" x14ac:dyDescent="0.3">
      <c r="A187" s="20">
        <f t="shared" si="71"/>
        <v>119</v>
      </c>
      <c r="B187" s="21" t="s">
        <v>393</v>
      </c>
      <c r="C187" s="22">
        <f t="shared" si="51"/>
        <v>0.63</v>
      </c>
      <c r="D187" s="23"/>
      <c r="E187" s="7">
        <f t="shared" si="64"/>
        <v>0.63</v>
      </c>
      <c r="F187" s="7">
        <f t="shared" si="65"/>
        <v>0.35</v>
      </c>
      <c r="G187" s="7">
        <f t="shared" si="66"/>
        <v>0</v>
      </c>
      <c r="H187" s="24"/>
      <c r="I187" s="24"/>
      <c r="J187" s="24"/>
      <c r="K187" s="24">
        <v>0.15</v>
      </c>
      <c r="L187" s="24"/>
      <c r="M187" s="7">
        <f t="shared" si="67"/>
        <v>0.2</v>
      </c>
      <c r="N187" s="24"/>
      <c r="O187" s="24"/>
      <c r="P187" s="24">
        <v>0.2</v>
      </c>
      <c r="Q187" s="24"/>
      <c r="R187" s="24"/>
      <c r="S187" s="24"/>
      <c r="T187" s="24"/>
      <c r="U187" s="7">
        <f t="shared" si="50"/>
        <v>0</v>
      </c>
      <c r="V187" s="24"/>
      <c r="W187" s="24"/>
      <c r="X187" s="24"/>
      <c r="Y187" s="24"/>
      <c r="Z187" s="24"/>
      <c r="AA187" s="24"/>
      <c r="AB187" s="24"/>
      <c r="AC187" s="24"/>
      <c r="AD187" s="7">
        <f t="shared" si="68"/>
        <v>0</v>
      </c>
      <c r="AE187" s="24"/>
      <c r="AF187" s="24"/>
      <c r="AG187" s="25"/>
      <c r="AH187" s="25"/>
      <c r="AI187" s="24"/>
      <c r="AJ187" s="20"/>
      <c r="AK187" s="24"/>
      <c r="AL187" s="20"/>
      <c r="AM187" s="20"/>
      <c r="AN187" s="20"/>
      <c r="AO187" s="25"/>
      <c r="AP187" s="20"/>
      <c r="AQ187" s="24"/>
      <c r="AR187" s="25"/>
      <c r="AS187" s="25"/>
      <c r="AT187" s="25"/>
      <c r="AU187" s="25"/>
      <c r="AV187" s="25"/>
      <c r="AW187" s="25"/>
      <c r="AX187" s="24"/>
      <c r="AY187" s="24"/>
      <c r="AZ187" s="24"/>
      <c r="BA187" s="25"/>
      <c r="BB187" s="25"/>
      <c r="BC187" s="25"/>
      <c r="BD187" s="24"/>
      <c r="BE187" s="25"/>
      <c r="BF187" s="25"/>
      <c r="BG187" s="7">
        <f t="shared" si="69"/>
        <v>0.28000000000000003</v>
      </c>
      <c r="BH187" s="25"/>
      <c r="BI187" s="24">
        <v>0.28000000000000003</v>
      </c>
      <c r="BJ187" s="24"/>
      <c r="BK187" s="25"/>
      <c r="BL187" s="20" t="s">
        <v>99</v>
      </c>
      <c r="BM187" s="25"/>
      <c r="BN187" s="20" t="s">
        <v>341</v>
      </c>
      <c r="BO187" s="25"/>
      <c r="BP187" s="144" t="s">
        <v>106</v>
      </c>
      <c r="BQ187" s="25"/>
      <c r="BR187" s="25"/>
      <c r="BS187" s="25"/>
      <c r="BT187" s="25"/>
      <c r="BU187" s="23" t="s">
        <v>375</v>
      </c>
      <c r="BV187" s="20"/>
      <c r="BW187" s="25"/>
      <c r="BX187" s="25"/>
      <c r="BY187" s="20" t="s">
        <v>394</v>
      </c>
      <c r="CA187" s="54" t="e">
        <f>VLOOKUP(B187,'[1]KH2025 IN'!$B$4:$X$243,23,0)</f>
        <v>#N/A</v>
      </c>
      <c r="CB187" s="54">
        <v>1</v>
      </c>
      <c r="CC187" s="54">
        <f>VLOOKUP(B187,'[2]10QH'!$B$15:$BZ$665,77,0)</f>
        <v>1</v>
      </c>
      <c r="CJ187" s="54">
        <v>1</v>
      </c>
    </row>
    <row r="188" spans="1:88" s="54" customFormat="1" ht="37.5" x14ac:dyDescent="0.3">
      <c r="A188" s="20">
        <f t="shared" si="71"/>
        <v>120</v>
      </c>
      <c r="B188" s="21" t="s">
        <v>395</v>
      </c>
      <c r="C188" s="22">
        <f t="shared" si="51"/>
        <v>7.0000000000000007E-2</v>
      </c>
      <c r="D188" s="23"/>
      <c r="E188" s="7">
        <f t="shared" si="64"/>
        <v>7.0000000000000007E-2</v>
      </c>
      <c r="F188" s="7">
        <f t="shared" si="65"/>
        <v>7.0000000000000007E-2</v>
      </c>
      <c r="G188" s="7">
        <f t="shared" si="66"/>
        <v>0</v>
      </c>
      <c r="H188" s="24"/>
      <c r="I188" s="24"/>
      <c r="J188" s="24"/>
      <c r="K188" s="24"/>
      <c r="L188" s="24">
        <v>7.0000000000000007E-2</v>
      </c>
      <c r="M188" s="7">
        <f t="shared" si="67"/>
        <v>0</v>
      </c>
      <c r="N188" s="24"/>
      <c r="O188" s="24"/>
      <c r="P188" s="24"/>
      <c r="Q188" s="24"/>
      <c r="R188" s="24"/>
      <c r="S188" s="24"/>
      <c r="T188" s="24"/>
      <c r="U188" s="7">
        <f t="shared" si="50"/>
        <v>0</v>
      </c>
      <c r="V188" s="24"/>
      <c r="W188" s="24"/>
      <c r="X188" s="24"/>
      <c r="Y188" s="24"/>
      <c r="Z188" s="24"/>
      <c r="AA188" s="24"/>
      <c r="AB188" s="24"/>
      <c r="AC188" s="24"/>
      <c r="AD188" s="7">
        <f t="shared" si="68"/>
        <v>0</v>
      </c>
      <c r="AE188" s="24"/>
      <c r="AF188" s="24"/>
      <c r="AG188" s="25"/>
      <c r="AH188" s="25"/>
      <c r="AI188" s="24"/>
      <c r="AJ188" s="20"/>
      <c r="AK188" s="24"/>
      <c r="AL188" s="20"/>
      <c r="AM188" s="20"/>
      <c r="AN188" s="20"/>
      <c r="AO188" s="25"/>
      <c r="AP188" s="20"/>
      <c r="AQ188" s="24"/>
      <c r="AR188" s="25"/>
      <c r="AS188" s="25"/>
      <c r="AT188" s="25"/>
      <c r="AU188" s="25"/>
      <c r="AV188" s="25"/>
      <c r="AW188" s="25"/>
      <c r="AX188" s="24"/>
      <c r="AY188" s="24"/>
      <c r="AZ188" s="24"/>
      <c r="BA188" s="25"/>
      <c r="BB188" s="25"/>
      <c r="BC188" s="25"/>
      <c r="BD188" s="24"/>
      <c r="BE188" s="25"/>
      <c r="BF188" s="25"/>
      <c r="BG188" s="7">
        <f t="shared" si="69"/>
        <v>0</v>
      </c>
      <c r="BH188" s="25"/>
      <c r="BI188" s="24"/>
      <c r="BJ188" s="24"/>
      <c r="BK188" s="25"/>
      <c r="BL188" s="20" t="s">
        <v>99</v>
      </c>
      <c r="BM188" s="25"/>
      <c r="BN188" s="20" t="s">
        <v>341</v>
      </c>
      <c r="BO188" s="25"/>
      <c r="BP188" s="144"/>
      <c r="BQ188" s="25"/>
      <c r="BR188" s="25"/>
      <c r="BS188" s="25"/>
      <c r="BT188" s="25"/>
      <c r="BU188" s="23" t="s">
        <v>90</v>
      </c>
      <c r="BV188" s="20"/>
      <c r="BW188" s="25"/>
      <c r="BX188" s="25"/>
      <c r="BY188" s="20" t="s">
        <v>396</v>
      </c>
      <c r="CA188" s="54" t="e">
        <f>VLOOKUP(B188,'[1]KH2025 IN'!$B$4:$X$243,23,0)</f>
        <v>#N/A</v>
      </c>
      <c r="CB188" s="54">
        <v>1</v>
      </c>
      <c r="CC188" s="54">
        <f>VLOOKUP(B188,'[2]10QH'!$B$15:$BZ$665,77,0)</f>
        <v>1</v>
      </c>
      <c r="CJ188" s="54">
        <v>1</v>
      </c>
    </row>
    <row r="189" spans="1:88" s="39" customFormat="1" ht="31.5" x14ac:dyDescent="0.3">
      <c r="A189" s="29">
        <f>A188+1</f>
        <v>121</v>
      </c>
      <c r="B189" s="40" t="s">
        <v>1041</v>
      </c>
      <c r="C189" s="30">
        <f t="shared" si="51"/>
        <v>1.21</v>
      </c>
      <c r="D189" s="31"/>
      <c r="E189" s="32">
        <f t="shared" si="64"/>
        <v>1.21</v>
      </c>
      <c r="F189" s="32">
        <f t="shared" si="65"/>
        <v>1.21</v>
      </c>
      <c r="G189" s="32">
        <f t="shared" si="66"/>
        <v>0</v>
      </c>
      <c r="H189" s="33"/>
      <c r="I189" s="33"/>
      <c r="J189" s="33"/>
      <c r="K189" s="33">
        <v>0.5</v>
      </c>
      <c r="L189" s="33">
        <v>0.71</v>
      </c>
      <c r="M189" s="32">
        <f t="shared" si="67"/>
        <v>0</v>
      </c>
      <c r="N189" s="33"/>
      <c r="O189" s="33"/>
      <c r="P189" s="33"/>
      <c r="Q189" s="33"/>
      <c r="R189" s="33"/>
      <c r="S189" s="33"/>
      <c r="T189" s="33"/>
      <c r="U189" s="35">
        <f t="shared" si="50"/>
        <v>0</v>
      </c>
      <c r="V189" s="33"/>
      <c r="W189" s="33"/>
      <c r="X189" s="33"/>
      <c r="Y189" s="33"/>
      <c r="Z189" s="33"/>
      <c r="AA189" s="33"/>
      <c r="AB189" s="33"/>
      <c r="AC189" s="33"/>
      <c r="AD189" s="32">
        <f t="shared" ref="AD189:AD190" si="72">SUM(AE189:AT189)</f>
        <v>0</v>
      </c>
      <c r="AE189" s="33"/>
      <c r="AF189" s="33"/>
      <c r="AG189" s="36"/>
      <c r="AH189" s="36"/>
      <c r="AI189" s="33"/>
      <c r="AJ189" s="29"/>
      <c r="AK189" s="33"/>
      <c r="AL189" s="29"/>
      <c r="AM189" s="29"/>
      <c r="AN189" s="29"/>
      <c r="AO189" s="38"/>
      <c r="AP189" s="29"/>
      <c r="AQ189" s="33"/>
      <c r="AR189" s="38"/>
      <c r="AS189" s="38"/>
      <c r="AT189" s="38"/>
      <c r="AU189" s="38"/>
      <c r="AV189" s="38"/>
      <c r="AW189" s="38"/>
      <c r="AX189" s="33"/>
      <c r="AY189" s="33"/>
      <c r="AZ189" s="33"/>
      <c r="BA189" s="38"/>
      <c r="BB189" s="38"/>
      <c r="BC189" s="38"/>
      <c r="BD189" s="33"/>
      <c r="BE189" s="38"/>
      <c r="BF189" s="38"/>
      <c r="BG189" s="32">
        <f t="shared" si="69"/>
        <v>0</v>
      </c>
      <c r="BH189" s="38"/>
      <c r="BI189" s="33"/>
      <c r="BJ189" s="33"/>
      <c r="BK189" s="38"/>
      <c r="BL189" s="27" t="s">
        <v>99</v>
      </c>
      <c r="BM189" s="38"/>
      <c r="BN189" s="27" t="s">
        <v>341</v>
      </c>
      <c r="BO189" s="38">
        <v>2025</v>
      </c>
      <c r="BP189" s="144"/>
      <c r="BQ189" s="38"/>
      <c r="BR189" s="38"/>
      <c r="BS189" s="38"/>
      <c r="BT189" s="38"/>
      <c r="BU189" s="46" t="s">
        <v>1114</v>
      </c>
      <c r="BV189" s="29"/>
      <c r="BW189" s="36"/>
      <c r="BX189" s="36"/>
      <c r="BY189" s="191" t="s">
        <v>1174</v>
      </c>
    </row>
    <row r="190" spans="1:88" s="39" customFormat="1" x14ac:dyDescent="0.3">
      <c r="A190" s="29">
        <f>A189+1</f>
        <v>122</v>
      </c>
      <c r="B190" s="40" t="s">
        <v>1042</v>
      </c>
      <c r="C190" s="30">
        <f t="shared" si="51"/>
        <v>0.4</v>
      </c>
      <c r="D190" s="31"/>
      <c r="E190" s="32">
        <f t="shared" si="64"/>
        <v>0.4</v>
      </c>
      <c r="F190" s="32">
        <f t="shared" si="65"/>
        <v>0.4</v>
      </c>
      <c r="G190" s="32">
        <f t="shared" si="66"/>
        <v>0</v>
      </c>
      <c r="H190" s="33"/>
      <c r="I190" s="33"/>
      <c r="J190" s="33"/>
      <c r="K190" s="33">
        <v>0.2</v>
      </c>
      <c r="L190" s="33">
        <v>0.2</v>
      </c>
      <c r="M190" s="32">
        <f t="shared" si="67"/>
        <v>0</v>
      </c>
      <c r="N190" s="33"/>
      <c r="O190" s="33"/>
      <c r="P190" s="33"/>
      <c r="Q190" s="33"/>
      <c r="R190" s="33"/>
      <c r="S190" s="33"/>
      <c r="T190" s="33"/>
      <c r="U190" s="35">
        <f t="shared" si="50"/>
        <v>0</v>
      </c>
      <c r="V190" s="33"/>
      <c r="W190" s="33"/>
      <c r="X190" s="33"/>
      <c r="Y190" s="33"/>
      <c r="Z190" s="33"/>
      <c r="AA190" s="33"/>
      <c r="AB190" s="33"/>
      <c r="AC190" s="33"/>
      <c r="AD190" s="32">
        <f t="shared" si="72"/>
        <v>0</v>
      </c>
      <c r="AE190" s="33"/>
      <c r="AF190" s="33"/>
      <c r="AG190" s="36"/>
      <c r="AH190" s="36"/>
      <c r="AI190" s="33"/>
      <c r="AJ190" s="29"/>
      <c r="AK190" s="33"/>
      <c r="AL190" s="29"/>
      <c r="AM190" s="29"/>
      <c r="AN190" s="29"/>
      <c r="AO190" s="38"/>
      <c r="AP190" s="29"/>
      <c r="AQ190" s="33"/>
      <c r="AR190" s="38"/>
      <c r="AS190" s="38"/>
      <c r="AT190" s="38"/>
      <c r="AU190" s="38"/>
      <c r="AV190" s="38"/>
      <c r="AW190" s="38"/>
      <c r="AX190" s="33"/>
      <c r="AY190" s="33"/>
      <c r="AZ190" s="33"/>
      <c r="BA190" s="38"/>
      <c r="BB190" s="38"/>
      <c r="BC190" s="38"/>
      <c r="BD190" s="33"/>
      <c r="BE190" s="38"/>
      <c r="BF190" s="38"/>
      <c r="BG190" s="32">
        <f t="shared" si="69"/>
        <v>0</v>
      </c>
      <c r="BH190" s="38"/>
      <c r="BI190" s="33"/>
      <c r="BJ190" s="33"/>
      <c r="BK190" s="38"/>
      <c r="BL190" s="27" t="s">
        <v>99</v>
      </c>
      <c r="BM190" s="38"/>
      <c r="BN190" s="27" t="s">
        <v>341</v>
      </c>
      <c r="BO190" s="38">
        <v>2025</v>
      </c>
      <c r="BP190" s="144"/>
      <c r="BQ190" s="38"/>
      <c r="BR190" s="38"/>
      <c r="BS190" s="38"/>
      <c r="BT190" s="38"/>
      <c r="BU190" s="46"/>
      <c r="BV190" s="29"/>
      <c r="BW190" s="36"/>
      <c r="BX190" s="36"/>
      <c r="BY190" s="190"/>
    </row>
    <row r="191" spans="1:88" s="54" customFormat="1" x14ac:dyDescent="0.3">
      <c r="A191" s="144">
        <f>A190+1</f>
        <v>123</v>
      </c>
      <c r="B191" s="145" t="s">
        <v>397</v>
      </c>
      <c r="C191" s="22">
        <f t="shared" si="51"/>
        <v>0.1</v>
      </c>
      <c r="D191" s="23">
        <v>0.1</v>
      </c>
      <c r="E191" s="7">
        <f t="shared" si="64"/>
        <v>0</v>
      </c>
      <c r="F191" s="7">
        <f t="shared" si="65"/>
        <v>0</v>
      </c>
      <c r="G191" s="7">
        <f t="shared" si="66"/>
        <v>0</v>
      </c>
      <c r="H191" s="24"/>
      <c r="I191" s="24"/>
      <c r="J191" s="24"/>
      <c r="K191" s="24"/>
      <c r="L191" s="24"/>
      <c r="M191" s="7">
        <f t="shared" si="67"/>
        <v>0</v>
      </c>
      <c r="N191" s="24"/>
      <c r="O191" s="24"/>
      <c r="P191" s="24"/>
      <c r="Q191" s="24"/>
      <c r="R191" s="24"/>
      <c r="S191" s="24"/>
      <c r="T191" s="24"/>
      <c r="U191" s="7">
        <f t="shared" si="50"/>
        <v>0</v>
      </c>
      <c r="V191" s="24"/>
      <c r="W191" s="24"/>
      <c r="X191" s="24"/>
      <c r="Y191" s="24"/>
      <c r="Z191" s="24"/>
      <c r="AA191" s="24"/>
      <c r="AB191" s="24"/>
      <c r="AC191" s="24"/>
      <c r="AD191" s="7">
        <f t="shared" si="68"/>
        <v>0</v>
      </c>
      <c r="AE191" s="24"/>
      <c r="AF191" s="24"/>
      <c r="AG191" s="25"/>
      <c r="AH191" s="25"/>
      <c r="AI191" s="24"/>
      <c r="AJ191" s="20"/>
      <c r="AK191" s="24"/>
      <c r="AL191" s="20"/>
      <c r="AM191" s="20"/>
      <c r="AN191" s="20"/>
      <c r="AO191" s="25"/>
      <c r="AP191" s="20"/>
      <c r="AQ191" s="24"/>
      <c r="AR191" s="25"/>
      <c r="AS191" s="25"/>
      <c r="AT191" s="25"/>
      <c r="AU191" s="25"/>
      <c r="AV191" s="25"/>
      <c r="AW191" s="25"/>
      <c r="AX191" s="24"/>
      <c r="AY191" s="24"/>
      <c r="AZ191" s="24"/>
      <c r="BA191" s="25"/>
      <c r="BB191" s="25"/>
      <c r="BC191" s="25"/>
      <c r="BD191" s="24"/>
      <c r="BE191" s="25"/>
      <c r="BF191" s="25"/>
      <c r="BG191" s="7">
        <f t="shared" si="69"/>
        <v>0</v>
      </c>
      <c r="BH191" s="25"/>
      <c r="BI191" s="24"/>
      <c r="BJ191" s="24"/>
      <c r="BK191" s="25"/>
      <c r="BL191" s="20" t="s">
        <v>99</v>
      </c>
      <c r="BM191" s="25"/>
      <c r="BN191" s="20" t="s">
        <v>245</v>
      </c>
      <c r="BO191" s="25"/>
      <c r="BP191" s="144"/>
      <c r="BQ191" s="25"/>
      <c r="BR191" s="25"/>
      <c r="BS191" s="25"/>
      <c r="BT191" s="25"/>
      <c r="BU191" s="20" t="s">
        <v>245</v>
      </c>
      <c r="BV191" s="20"/>
      <c r="BW191" s="25"/>
      <c r="BX191" s="25"/>
      <c r="BY191" s="20"/>
      <c r="CA191" s="54" t="e">
        <f>VLOOKUP(B191,'[1]KH2025 IN'!$B$4:$X$243,23,0)</f>
        <v>#N/A</v>
      </c>
      <c r="CB191" s="54">
        <v>1</v>
      </c>
      <c r="CC191" s="54">
        <f>VLOOKUP(B191,'[2]10QH'!$B$15:$BZ$665,77,0)</f>
        <v>1</v>
      </c>
      <c r="CJ191" s="54">
        <v>1</v>
      </c>
    </row>
    <row r="192" spans="1:88" s="54" customFormat="1" x14ac:dyDescent="0.3">
      <c r="A192" s="144"/>
      <c r="B192" s="145"/>
      <c r="C192" s="22">
        <f t="shared" si="51"/>
        <v>0.1</v>
      </c>
      <c r="D192" s="23"/>
      <c r="E192" s="7">
        <f t="shared" si="64"/>
        <v>0.1</v>
      </c>
      <c r="F192" s="7">
        <f t="shared" si="65"/>
        <v>0.1</v>
      </c>
      <c r="G192" s="7">
        <f t="shared" si="66"/>
        <v>0</v>
      </c>
      <c r="H192" s="24"/>
      <c r="I192" s="24"/>
      <c r="J192" s="24"/>
      <c r="K192" s="24">
        <v>0.1</v>
      </c>
      <c r="L192" s="24"/>
      <c r="M192" s="7">
        <f t="shared" si="67"/>
        <v>0</v>
      </c>
      <c r="N192" s="24"/>
      <c r="O192" s="24"/>
      <c r="P192" s="24"/>
      <c r="Q192" s="24"/>
      <c r="R192" s="24"/>
      <c r="S192" s="24"/>
      <c r="T192" s="24"/>
      <c r="U192" s="7">
        <f t="shared" si="50"/>
        <v>0</v>
      </c>
      <c r="V192" s="24"/>
      <c r="W192" s="24"/>
      <c r="X192" s="24"/>
      <c r="Y192" s="24"/>
      <c r="Z192" s="24"/>
      <c r="AA192" s="24"/>
      <c r="AB192" s="24"/>
      <c r="AC192" s="24"/>
      <c r="AD192" s="7">
        <f t="shared" si="68"/>
        <v>0</v>
      </c>
      <c r="AE192" s="24"/>
      <c r="AF192" s="24"/>
      <c r="AG192" s="25"/>
      <c r="AH192" s="25"/>
      <c r="AI192" s="24"/>
      <c r="AJ192" s="20"/>
      <c r="AK192" s="24"/>
      <c r="AL192" s="20"/>
      <c r="AM192" s="20"/>
      <c r="AN192" s="20"/>
      <c r="AO192" s="25"/>
      <c r="AP192" s="20"/>
      <c r="AQ192" s="24"/>
      <c r="AR192" s="25"/>
      <c r="AS192" s="25"/>
      <c r="AT192" s="25"/>
      <c r="AU192" s="25"/>
      <c r="AV192" s="25"/>
      <c r="AW192" s="25"/>
      <c r="AX192" s="24"/>
      <c r="AY192" s="24"/>
      <c r="AZ192" s="24"/>
      <c r="BA192" s="25"/>
      <c r="BB192" s="25"/>
      <c r="BC192" s="25"/>
      <c r="BD192" s="24"/>
      <c r="BE192" s="25"/>
      <c r="BF192" s="25"/>
      <c r="BG192" s="7">
        <f t="shared" si="69"/>
        <v>0</v>
      </c>
      <c r="BH192" s="25"/>
      <c r="BI192" s="24"/>
      <c r="BJ192" s="24"/>
      <c r="BK192" s="25"/>
      <c r="BL192" s="20" t="s">
        <v>99</v>
      </c>
      <c r="BM192" s="25"/>
      <c r="BN192" s="20" t="s">
        <v>341</v>
      </c>
      <c r="BO192" s="25"/>
      <c r="BP192" s="144"/>
      <c r="BQ192" s="25"/>
      <c r="BR192" s="25"/>
      <c r="BS192" s="25"/>
      <c r="BT192" s="25"/>
      <c r="BU192" s="23" t="s">
        <v>95</v>
      </c>
      <c r="BV192" s="20"/>
      <c r="BW192" s="25"/>
      <c r="BX192" s="25"/>
      <c r="BY192" s="20" t="s">
        <v>259</v>
      </c>
      <c r="CA192" s="54">
        <f>VLOOKUP(B192,'[1]KH2025 IN'!$B$4:$X$243,23,0)</f>
        <v>1</v>
      </c>
      <c r="CB192" s="54">
        <v>1</v>
      </c>
      <c r="CC192" s="54" t="e">
        <f>VLOOKUP(B192,'[2]10QH'!$B$15:$BZ$665,77,0)</f>
        <v>#N/A</v>
      </c>
      <c r="CJ192" s="54">
        <v>1</v>
      </c>
    </row>
    <row r="193" spans="1:89" s="54" customFormat="1" x14ac:dyDescent="0.3">
      <c r="A193" s="144">
        <f>A191+1</f>
        <v>124</v>
      </c>
      <c r="B193" s="145" t="s">
        <v>398</v>
      </c>
      <c r="C193" s="22">
        <f t="shared" si="51"/>
        <v>0.05</v>
      </c>
      <c r="D193" s="23">
        <v>0.05</v>
      </c>
      <c r="E193" s="7">
        <f t="shared" si="64"/>
        <v>0</v>
      </c>
      <c r="F193" s="7">
        <f t="shared" si="65"/>
        <v>0</v>
      </c>
      <c r="G193" s="7">
        <f t="shared" si="66"/>
        <v>0</v>
      </c>
      <c r="H193" s="24"/>
      <c r="I193" s="24"/>
      <c r="J193" s="24"/>
      <c r="K193" s="24"/>
      <c r="L193" s="24"/>
      <c r="M193" s="7">
        <f t="shared" si="67"/>
        <v>0</v>
      </c>
      <c r="N193" s="24"/>
      <c r="O193" s="24"/>
      <c r="P193" s="24"/>
      <c r="Q193" s="24"/>
      <c r="R193" s="24"/>
      <c r="S193" s="24"/>
      <c r="T193" s="24"/>
      <c r="U193" s="7">
        <f t="shared" si="50"/>
        <v>0</v>
      </c>
      <c r="V193" s="24"/>
      <c r="W193" s="24"/>
      <c r="X193" s="24"/>
      <c r="Y193" s="24"/>
      <c r="Z193" s="24"/>
      <c r="AA193" s="24"/>
      <c r="AB193" s="24"/>
      <c r="AC193" s="24"/>
      <c r="AD193" s="7">
        <f t="shared" si="68"/>
        <v>0</v>
      </c>
      <c r="AE193" s="24"/>
      <c r="AF193" s="24"/>
      <c r="AG193" s="25"/>
      <c r="AH193" s="25"/>
      <c r="AI193" s="24"/>
      <c r="AJ193" s="20"/>
      <c r="AK193" s="24"/>
      <c r="AL193" s="20"/>
      <c r="AM193" s="20"/>
      <c r="AN193" s="20"/>
      <c r="AO193" s="25"/>
      <c r="AP193" s="20"/>
      <c r="AQ193" s="24"/>
      <c r="AR193" s="25"/>
      <c r="AS193" s="25"/>
      <c r="AT193" s="25"/>
      <c r="AU193" s="25"/>
      <c r="AV193" s="25"/>
      <c r="AW193" s="25"/>
      <c r="AX193" s="24"/>
      <c r="AY193" s="24"/>
      <c r="AZ193" s="24"/>
      <c r="BA193" s="25"/>
      <c r="BB193" s="25"/>
      <c r="BC193" s="25"/>
      <c r="BD193" s="24"/>
      <c r="BE193" s="25"/>
      <c r="BF193" s="25"/>
      <c r="BG193" s="7">
        <f t="shared" si="69"/>
        <v>0</v>
      </c>
      <c r="BH193" s="25"/>
      <c r="BI193" s="24"/>
      <c r="BJ193" s="24"/>
      <c r="BK193" s="25"/>
      <c r="BL193" s="20" t="s">
        <v>99</v>
      </c>
      <c r="BM193" s="25"/>
      <c r="BN193" s="20" t="s">
        <v>245</v>
      </c>
      <c r="BO193" s="25"/>
      <c r="BP193" s="144"/>
      <c r="BQ193" s="25"/>
      <c r="BR193" s="25"/>
      <c r="BS193" s="25"/>
      <c r="BT193" s="25"/>
      <c r="BU193" s="20" t="s">
        <v>245</v>
      </c>
      <c r="BV193" s="20"/>
      <c r="BW193" s="25"/>
      <c r="BX193" s="25"/>
      <c r="BY193" s="20"/>
      <c r="CA193" s="54" t="e">
        <f>VLOOKUP(B193,'[1]KH2025 IN'!$B$4:$X$243,23,0)</f>
        <v>#N/A</v>
      </c>
      <c r="CB193" s="54">
        <v>1</v>
      </c>
      <c r="CC193" s="54">
        <f>VLOOKUP(B193,'[2]10QH'!$B$15:$BZ$665,77,0)</f>
        <v>1</v>
      </c>
      <c r="CJ193" s="54">
        <v>1</v>
      </c>
    </row>
    <row r="194" spans="1:89" s="54" customFormat="1" x14ac:dyDescent="0.3">
      <c r="A194" s="144"/>
      <c r="B194" s="145"/>
      <c r="C194" s="22">
        <f t="shared" si="51"/>
        <v>0.05</v>
      </c>
      <c r="D194" s="23"/>
      <c r="E194" s="7">
        <f t="shared" si="64"/>
        <v>0.05</v>
      </c>
      <c r="F194" s="7">
        <f t="shared" si="65"/>
        <v>0.05</v>
      </c>
      <c r="G194" s="7">
        <f t="shared" si="66"/>
        <v>0</v>
      </c>
      <c r="H194" s="24"/>
      <c r="I194" s="24"/>
      <c r="J194" s="24"/>
      <c r="K194" s="24">
        <v>0.05</v>
      </c>
      <c r="L194" s="24"/>
      <c r="M194" s="7">
        <f t="shared" si="67"/>
        <v>0</v>
      </c>
      <c r="N194" s="24"/>
      <c r="O194" s="24"/>
      <c r="P194" s="24"/>
      <c r="Q194" s="24"/>
      <c r="R194" s="24"/>
      <c r="S194" s="24"/>
      <c r="T194" s="24"/>
      <c r="U194" s="7">
        <f t="shared" si="50"/>
        <v>0</v>
      </c>
      <c r="V194" s="24"/>
      <c r="W194" s="24"/>
      <c r="X194" s="24"/>
      <c r="Y194" s="24"/>
      <c r="Z194" s="24"/>
      <c r="AA194" s="24"/>
      <c r="AB194" s="24"/>
      <c r="AC194" s="24"/>
      <c r="AD194" s="7">
        <f t="shared" si="68"/>
        <v>0</v>
      </c>
      <c r="AE194" s="24"/>
      <c r="AF194" s="24"/>
      <c r="AG194" s="25"/>
      <c r="AH194" s="25"/>
      <c r="AI194" s="24"/>
      <c r="AJ194" s="20"/>
      <c r="AK194" s="24"/>
      <c r="AL194" s="20"/>
      <c r="AM194" s="20"/>
      <c r="AN194" s="20"/>
      <c r="AO194" s="25"/>
      <c r="AP194" s="20"/>
      <c r="AQ194" s="24"/>
      <c r="AR194" s="25"/>
      <c r="AS194" s="25"/>
      <c r="AT194" s="25"/>
      <c r="AU194" s="25"/>
      <c r="AV194" s="25"/>
      <c r="AW194" s="25"/>
      <c r="AX194" s="24"/>
      <c r="AY194" s="24"/>
      <c r="AZ194" s="24"/>
      <c r="BA194" s="25"/>
      <c r="BB194" s="25"/>
      <c r="BC194" s="25"/>
      <c r="BD194" s="24"/>
      <c r="BE194" s="25"/>
      <c r="BF194" s="25"/>
      <c r="BG194" s="7">
        <f t="shared" si="69"/>
        <v>0</v>
      </c>
      <c r="BH194" s="25"/>
      <c r="BI194" s="24"/>
      <c r="BJ194" s="24"/>
      <c r="BK194" s="25"/>
      <c r="BL194" s="20" t="s">
        <v>99</v>
      </c>
      <c r="BM194" s="25"/>
      <c r="BN194" s="20" t="s">
        <v>341</v>
      </c>
      <c r="BO194" s="25"/>
      <c r="BP194" s="144"/>
      <c r="BQ194" s="25"/>
      <c r="BR194" s="25"/>
      <c r="BS194" s="25"/>
      <c r="BT194" s="25"/>
      <c r="BU194" s="23" t="s">
        <v>95</v>
      </c>
      <c r="BV194" s="20"/>
      <c r="BW194" s="25"/>
      <c r="BX194" s="25"/>
      <c r="BY194" s="20" t="s">
        <v>399</v>
      </c>
      <c r="CA194" s="54">
        <f>VLOOKUP(B194,'[1]KH2025 IN'!$B$4:$X$243,23,0)</f>
        <v>1</v>
      </c>
      <c r="CB194" s="54">
        <v>1</v>
      </c>
      <c r="CC194" s="54" t="e">
        <f>VLOOKUP(B194,'[2]10QH'!$B$15:$BZ$665,77,0)</f>
        <v>#N/A</v>
      </c>
      <c r="CJ194" s="54">
        <v>1</v>
      </c>
    </row>
    <row r="195" spans="1:89" s="54" customFormat="1" ht="56.25" x14ac:dyDescent="0.3">
      <c r="A195" s="20">
        <f>A193+1</f>
        <v>125</v>
      </c>
      <c r="B195" s="21" t="s">
        <v>400</v>
      </c>
      <c r="C195" s="22">
        <f t="shared" si="51"/>
        <v>6.9999999999999993E-2</v>
      </c>
      <c r="D195" s="23"/>
      <c r="E195" s="7">
        <f t="shared" si="64"/>
        <v>6.9999999999999993E-2</v>
      </c>
      <c r="F195" s="7">
        <f t="shared" si="65"/>
        <v>6.9999999999999993E-2</v>
      </c>
      <c r="G195" s="7">
        <f t="shared" si="66"/>
        <v>0</v>
      </c>
      <c r="H195" s="24"/>
      <c r="I195" s="24"/>
      <c r="J195" s="24"/>
      <c r="K195" s="24"/>
      <c r="L195" s="24">
        <v>0.06</v>
      </c>
      <c r="M195" s="7">
        <f t="shared" si="67"/>
        <v>0.01</v>
      </c>
      <c r="N195" s="24"/>
      <c r="O195" s="24"/>
      <c r="P195" s="24">
        <v>0.01</v>
      </c>
      <c r="Q195" s="24"/>
      <c r="R195" s="24"/>
      <c r="S195" s="24"/>
      <c r="T195" s="24"/>
      <c r="U195" s="7">
        <f t="shared" si="50"/>
        <v>0</v>
      </c>
      <c r="V195" s="24"/>
      <c r="W195" s="24"/>
      <c r="X195" s="24"/>
      <c r="Y195" s="24"/>
      <c r="Z195" s="24"/>
      <c r="AA195" s="24"/>
      <c r="AB195" s="24"/>
      <c r="AC195" s="24"/>
      <c r="AD195" s="7">
        <f t="shared" si="68"/>
        <v>0</v>
      </c>
      <c r="AE195" s="24"/>
      <c r="AF195" s="24"/>
      <c r="AG195" s="25"/>
      <c r="AH195" s="25"/>
      <c r="AI195" s="24"/>
      <c r="AJ195" s="20"/>
      <c r="AK195" s="24"/>
      <c r="AL195" s="20"/>
      <c r="AM195" s="20"/>
      <c r="AN195" s="20"/>
      <c r="AO195" s="25"/>
      <c r="AP195" s="20"/>
      <c r="AQ195" s="24"/>
      <c r="AR195" s="25"/>
      <c r="AS195" s="25"/>
      <c r="AT195" s="25"/>
      <c r="AU195" s="25"/>
      <c r="AV195" s="25"/>
      <c r="AW195" s="25"/>
      <c r="AX195" s="24"/>
      <c r="AY195" s="24"/>
      <c r="AZ195" s="24"/>
      <c r="BA195" s="25"/>
      <c r="BB195" s="25"/>
      <c r="BC195" s="25"/>
      <c r="BD195" s="24"/>
      <c r="BE195" s="25"/>
      <c r="BF195" s="25"/>
      <c r="BG195" s="7">
        <f t="shared" si="69"/>
        <v>0</v>
      </c>
      <c r="BH195" s="25"/>
      <c r="BI195" s="24"/>
      <c r="BJ195" s="24"/>
      <c r="BK195" s="25"/>
      <c r="BL195" s="20" t="s">
        <v>99</v>
      </c>
      <c r="BM195" s="25"/>
      <c r="BN195" s="20" t="s">
        <v>341</v>
      </c>
      <c r="BO195" s="25"/>
      <c r="BP195" s="144"/>
      <c r="BQ195" s="25"/>
      <c r="BR195" s="25"/>
      <c r="BS195" s="25"/>
      <c r="BT195" s="25"/>
      <c r="BU195" s="23" t="s">
        <v>308</v>
      </c>
      <c r="BV195" s="20"/>
      <c r="BW195" s="25"/>
      <c r="BX195" s="25"/>
      <c r="BY195" s="20" t="s">
        <v>401</v>
      </c>
      <c r="CA195" s="54" t="e">
        <f>VLOOKUP(B195,'[1]KH2025 IN'!$B$4:$X$243,23,0)</f>
        <v>#N/A</v>
      </c>
      <c r="CB195" s="54">
        <v>1</v>
      </c>
      <c r="CC195" s="54">
        <f>VLOOKUP(B195,'[2]10QH'!$B$15:$BZ$665,77,0)</f>
        <v>1</v>
      </c>
      <c r="CJ195" s="54">
        <v>1</v>
      </c>
    </row>
    <row r="196" spans="1:89" s="54" customFormat="1" ht="37.5" x14ac:dyDescent="0.3">
      <c r="A196" s="20">
        <f>A195+1</f>
        <v>126</v>
      </c>
      <c r="B196" s="21" t="s">
        <v>402</v>
      </c>
      <c r="C196" s="22">
        <f t="shared" si="51"/>
        <v>0.72</v>
      </c>
      <c r="D196" s="23"/>
      <c r="E196" s="7">
        <f t="shared" si="64"/>
        <v>0.72</v>
      </c>
      <c r="F196" s="7">
        <f t="shared" si="65"/>
        <v>0.72</v>
      </c>
      <c r="G196" s="7">
        <f t="shared" si="66"/>
        <v>0</v>
      </c>
      <c r="H196" s="24"/>
      <c r="I196" s="24"/>
      <c r="J196" s="24"/>
      <c r="K196" s="24"/>
      <c r="L196" s="24"/>
      <c r="M196" s="7">
        <f t="shared" si="67"/>
        <v>0.72</v>
      </c>
      <c r="N196" s="24"/>
      <c r="O196" s="24"/>
      <c r="P196" s="24">
        <v>0.72</v>
      </c>
      <c r="Q196" s="24"/>
      <c r="R196" s="24"/>
      <c r="S196" s="24"/>
      <c r="T196" s="24"/>
      <c r="U196" s="7">
        <f t="shared" ref="U196:U234" si="73">V196+W196+X196+Y196+Z196+AA196+AB196+AC196+AD196+AU196+AV196+AW196+AX196+AY196+AZ196+BA196+BB196+BC196+BD196+BE196+BF196</f>
        <v>0</v>
      </c>
      <c r="V196" s="24"/>
      <c r="W196" s="24"/>
      <c r="X196" s="24"/>
      <c r="Y196" s="24"/>
      <c r="Z196" s="24"/>
      <c r="AA196" s="24"/>
      <c r="AB196" s="24"/>
      <c r="AC196" s="24"/>
      <c r="AD196" s="7">
        <f t="shared" si="68"/>
        <v>0</v>
      </c>
      <c r="AE196" s="24"/>
      <c r="AF196" s="24"/>
      <c r="AG196" s="25"/>
      <c r="AH196" s="25"/>
      <c r="AI196" s="24"/>
      <c r="AJ196" s="20"/>
      <c r="AK196" s="24"/>
      <c r="AL196" s="20"/>
      <c r="AM196" s="20"/>
      <c r="AN196" s="20"/>
      <c r="AO196" s="25"/>
      <c r="AP196" s="20"/>
      <c r="AQ196" s="24"/>
      <c r="AR196" s="25"/>
      <c r="AS196" s="25"/>
      <c r="AT196" s="25"/>
      <c r="AU196" s="25"/>
      <c r="AV196" s="25"/>
      <c r="AW196" s="25"/>
      <c r="AX196" s="24"/>
      <c r="AY196" s="24"/>
      <c r="AZ196" s="24"/>
      <c r="BA196" s="25"/>
      <c r="BB196" s="25"/>
      <c r="BC196" s="25"/>
      <c r="BD196" s="24"/>
      <c r="BE196" s="25"/>
      <c r="BF196" s="25"/>
      <c r="BG196" s="7">
        <f t="shared" si="69"/>
        <v>0</v>
      </c>
      <c r="BH196" s="25"/>
      <c r="BI196" s="24"/>
      <c r="BJ196" s="24"/>
      <c r="BK196" s="25"/>
      <c r="BL196" s="20" t="s">
        <v>99</v>
      </c>
      <c r="BM196" s="25"/>
      <c r="BN196" s="20" t="s">
        <v>341</v>
      </c>
      <c r="BO196" s="25"/>
      <c r="BP196" s="144"/>
      <c r="BQ196" s="25"/>
      <c r="BR196" s="25"/>
      <c r="BS196" s="25"/>
      <c r="BT196" s="25"/>
      <c r="BU196" s="23" t="s">
        <v>201</v>
      </c>
      <c r="BV196" s="20"/>
      <c r="BW196" s="25"/>
      <c r="BX196" s="25"/>
      <c r="BY196" s="20" t="s">
        <v>403</v>
      </c>
      <c r="CA196" s="54" t="e">
        <f>VLOOKUP(B196,'[1]KH2025 IN'!$B$4:$X$243,23,0)</f>
        <v>#N/A</v>
      </c>
      <c r="CB196" s="54">
        <v>1</v>
      </c>
      <c r="CC196" s="54">
        <f>VLOOKUP(B196,'[2]10QH'!$B$15:$BZ$665,77,0)</f>
        <v>1</v>
      </c>
      <c r="CJ196" s="54">
        <v>1</v>
      </c>
    </row>
    <row r="197" spans="1:89" s="54" customFormat="1" ht="37.5" x14ac:dyDescent="0.3">
      <c r="A197" s="20">
        <f>A196+1</f>
        <v>127</v>
      </c>
      <c r="B197" s="21" t="s">
        <v>404</v>
      </c>
      <c r="C197" s="22">
        <f t="shared" ref="C197:C234" si="74">D197+E197</f>
        <v>0.14000000000000001</v>
      </c>
      <c r="D197" s="23"/>
      <c r="E197" s="7">
        <f t="shared" si="64"/>
        <v>0.14000000000000001</v>
      </c>
      <c r="F197" s="7">
        <f t="shared" si="65"/>
        <v>0.14000000000000001</v>
      </c>
      <c r="G197" s="7">
        <f t="shared" si="66"/>
        <v>0</v>
      </c>
      <c r="H197" s="24"/>
      <c r="I197" s="24"/>
      <c r="J197" s="24"/>
      <c r="K197" s="24">
        <v>0.14000000000000001</v>
      </c>
      <c r="L197" s="24"/>
      <c r="M197" s="7">
        <f t="shared" si="67"/>
        <v>0</v>
      </c>
      <c r="N197" s="24"/>
      <c r="O197" s="24"/>
      <c r="P197" s="24"/>
      <c r="Q197" s="24"/>
      <c r="R197" s="24"/>
      <c r="S197" s="24"/>
      <c r="T197" s="24"/>
      <c r="U197" s="7">
        <f t="shared" si="73"/>
        <v>0</v>
      </c>
      <c r="V197" s="24"/>
      <c r="W197" s="24"/>
      <c r="X197" s="24"/>
      <c r="Y197" s="24"/>
      <c r="Z197" s="24"/>
      <c r="AA197" s="24"/>
      <c r="AB197" s="24"/>
      <c r="AC197" s="24"/>
      <c r="AD197" s="7">
        <f t="shared" si="68"/>
        <v>0</v>
      </c>
      <c r="AE197" s="24"/>
      <c r="AF197" s="24"/>
      <c r="AG197" s="25"/>
      <c r="AH197" s="25"/>
      <c r="AI197" s="24"/>
      <c r="AJ197" s="20"/>
      <c r="AK197" s="24"/>
      <c r="AL197" s="20"/>
      <c r="AM197" s="20"/>
      <c r="AN197" s="20"/>
      <c r="AO197" s="25"/>
      <c r="AP197" s="20"/>
      <c r="AQ197" s="24"/>
      <c r="AR197" s="25"/>
      <c r="AS197" s="25"/>
      <c r="AT197" s="25"/>
      <c r="AU197" s="25"/>
      <c r="AV197" s="25"/>
      <c r="AW197" s="25"/>
      <c r="AX197" s="24"/>
      <c r="AY197" s="24"/>
      <c r="AZ197" s="24"/>
      <c r="BA197" s="25"/>
      <c r="BB197" s="25"/>
      <c r="BC197" s="25"/>
      <c r="BD197" s="24"/>
      <c r="BE197" s="25"/>
      <c r="BF197" s="25"/>
      <c r="BG197" s="7">
        <f t="shared" si="69"/>
        <v>0</v>
      </c>
      <c r="BH197" s="25"/>
      <c r="BI197" s="24"/>
      <c r="BJ197" s="24"/>
      <c r="BK197" s="25"/>
      <c r="BL197" s="20" t="s">
        <v>99</v>
      </c>
      <c r="BM197" s="25"/>
      <c r="BN197" s="20" t="s">
        <v>341</v>
      </c>
      <c r="BO197" s="25"/>
      <c r="BP197" s="144"/>
      <c r="BQ197" s="25"/>
      <c r="BR197" s="25"/>
      <c r="BS197" s="25"/>
      <c r="BT197" s="25"/>
      <c r="BU197" s="23" t="s">
        <v>95</v>
      </c>
      <c r="BV197" s="20"/>
      <c r="BW197" s="25"/>
      <c r="BX197" s="25"/>
      <c r="BY197" s="20" t="s">
        <v>405</v>
      </c>
      <c r="CA197" s="54" t="e">
        <f>VLOOKUP(B197,'[1]KH2025 IN'!$B$4:$X$243,23,0)</f>
        <v>#N/A</v>
      </c>
      <c r="CB197" s="54">
        <v>1</v>
      </c>
      <c r="CC197" s="54">
        <f>VLOOKUP(B197,'[2]10QH'!$B$15:$BZ$665,77,0)</f>
        <v>1</v>
      </c>
      <c r="CJ197" s="54">
        <v>1</v>
      </c>
    </row>
    <row r="198" spans="1:89" s="54" customFormat="1" ht="85.5" customHeight="1" x14ac:dyDescent="0.3">
      <c r="A198" s="20">
        <f>A197+1</f>
        <v>128</v>
      </c>
      <c r="B198" s="21" t="s">
        <v>406</v>
      </c>
      <c r="C198" s="22">
        <f t="shared" si="74"/>
        <v>20.200000000000003</v>
      </c>
      <c r="D198" s="23"/>
      <c r="E198" s="7">
        <f t="shared" si="64"/>
        <v>20.200000000000003</v>
      </c>
      <c r="F198" s="7">
        <f t="shared" si="65"/>
        <v>20.200000000000003</v>
      </c>
      <c r="G198" s="7">
        <f t="shared" si="66"/>
        <v>0</v>
      </c>
      <c r="H198" s="24"/>
      <c r="I198" s="24"/>
      <c r="J198" s="24"/>
      <c r="K198" s="24">
        <v>2.6</v>
      </c>
      <c r="L198" s="24"/>
      <c r="M198" s="7">
        <f t="shared" si="67"/>
        <v>17.600000000000001</v>
      </c>
      <c r="N198" s="24"/>
      <c r="O198" s="24"/>
      <c r="P198" s="24">
        <v>17.600000000000001</v>
      </c>
      <c r="Q198" s="24"/>
      <c r="R198" s="24"/>
      <c r="S198" s="24"/>
      <c r="T198" s="24"/>
      <c r="U198" s="7">
        <f t="shared" si="73"/>
        <v>0</v>
      </c>
      <c r="V198" s="24"/>
      <c r="W198" s="24"/>
      <c r="X198" s="24"/>
      <c r="Y198" s="24"/>
      <c r="Z198" s="24"/>
      <c r="AA198" s="24"/>
      <c r="AB198" s="24"/>
      <c r="AC198" s="24"/>
      <c r="AD198" s="7">
        <f t="shared" si="68"/>
        <v>0</v>
      </c>
      <c r="AE198" s="24"/>
      <c r="AF198" s="24"/>
      <c r="AG198" s="25"/>
      <c r="AH198" s="25"/>
      <c r="AI198" s="24"/>
      <c r="AJ198" s="20"/>
      <c r="AK198" s="24"/>
      <c r="AL198" s="20"/>
      <c r="AM198" s="20"/>
      <c r="AN198" s="20"/>
      <c r="AO198" s="25"/>
      <c r="AP198" s="20"/>
      <c r="AQ198" s="24"/>
      <c r="AR198" s="25"/>
      <c r="AS198" s="25"/>
      <c r="AT198" s="25"/>
      <c r="AU198" s="25"/>
      <c r="AV198" s="25"/>
      <c r="AW198" s="25"/>
      <c r="AX198" s="24"/>
      <c r="AY198" s="24"/>
      <c r="AZ198" s="24"/>
      <c r="BA198" s="25"/>
      <c r="BB198" s="25"/>
      <c r="BC198" s="25"/>
      <c r="BD198" s="24"/>
      <c r="BE198" s="25"/>
      <c r="BF198" s="25"/>
      <c r="BG198" s="7">
        <f t="shared" si="69"/>
        <v>0</v>
      </c>
      <c r="BH198" s="25"/>
      <c r="BI198" s="24"/>
      <c r="BJ198" s="24"/>
      <c r="BK198" s="25"/>
      <c r="BL198" s="20" t="s">
        <v>112</v>
      </c>
      <c r="BM198" s="25"/>
      <c r="BN198" s="20" t="s">
        <v>341</v>
      </c>
      <c r="BO198" s="25"/>
      <c r="BP198" s="144" t="s">
        <v>106</v>
      </c>
      <c r="BQ198" s="25"/>
      <c r="BR198" s="25"/>
      <c r="BS198" s="25"/>
      <c r="BT198" s="25"/>
      <c r="BU198" s="23" t="s">
        <v>107</v>
      </c>
      <c r="BV198" s="20"/>
      <c r="BW198" s="25" t="s">
        <v>365</v>
      </c>
      <c r="BX198" s="25" t="s">
        <v>407</v>
      </c>
      <c r="BY198" s="20" t="s">
        <v>408</v>
      </c>
      <c r="CA198" s="54" t="e">
        <f>VLOOKUP(B198,'[1]KH2025 IN'!$B$4:$X$243,23,0)</f>
        <v>#N/A</v>
      </c>
      <c r="CB198" s="54">
        <v>1</v>
      </c>
      <c r="CC198" s="54">
        <f>VLOOKUP(B198,'[2]10QH'!$B$15:$BZ$665,77,0)</f>
        <v>1</v>
      </c>
      <c r="CJ198" s="54">
        <v>1</v>
      </c>
    </row>
    <row r="199" spans="1:89" s="54" customFormat="1" ht="37.5" x14ac:dyDescent="0.3">
      <c r="A199" s="20">
        <f t="shared" ref="A199:A211" si="75">A198+1</f>
        <v>129</v>
      </c>
      <c r="B199" s="21" t="s">
        <v>409</v>
      </c>
      <c r="C199" s="22">
        <f t="shared" si="74"/>
        <v>0.12</v>
      </c>
      <c r="D199" s="23">
        <v>0.06</v>
      </c>
      <c r="E199" s="7">
        <f t="shared" si="64"/>
        <v>0.06</v>
      </c>
      <c r="F199" s="7">
        <f t="shared" si="65"/>
        <v>0.06</v>
      </c>
      <c r="G199" s="7">
        <f t="shared" si="66"/>
        <v>0</v>
      </c>
      <c r="H199" s="24"/>
      <c r="I199" s="24"/>
      <c r="J199" s="24"/>
      <c r="K199" s="24">
        <v>0.06</v>
      </c>
      <c r="L199" s="24"/>
      <c r="M199" s="7">
        <f t="shared" si="67"/>
        <v>0</v>
      </c>
      <c r="N199" s="24"/>
      <c r="O199" s="24"/>
      <c r="P199" s="24"/>
      <c r="Q199" s="24"/>
      <c r="R199" s="24"/>
      <c r="S199" s="24"/>
      <c r="T199" s="24"/>
      <c r="U199" s="7">
        <f t="shared" si="73"/>
        <v>0</v>
      </c>
      <c r="V199" s="24"/>
      <c r="W199" s="24"/>
      <c r="X199" s="24"/>
      <c r="Y199" s="24"/>
      <c r="Z199" s="24"/>
      <c r="AA199" s="24"/>
      <c r="AB199" s="24"/>
      <c r="AC199" s="24"/>
      <c r="AD199" s="7">
        <f t="shared" si="68"/>
        <v>0</v>
      </c>
      <c r="AE199" s="24"/>
      <c r="AF199" s="24"/>
      <c r="AG199" s="25"/>
      <c r="AH199" s="25"/>
      <c r="AI199" s="24"/>
      <c r="AJ199" s="20"/>
      <c r="AK199" s="24"/>
      <c r="AL199" s="20"/>
      <c r="AM199" s="20"/>
      <c r="AN199" s="20"/>
      <c r="AO199" s="25"/>
      <c r="AP199" s="20"/>
      <c r="AQ199" s="24"/>
      <c r="AR199" s="25"/>
      <c r="AS199" s="25"/>
      <c r="AT199" s="25"/>
      <c r="AU199" s="25"/>
      <c r="AV199" s="25"/>
      <c r="AW199" s="25"/>
      <c r="AX199" s="24"/>
      <c r="AY199" s="24"/>
      <c r="AZ199" s="24"/>
      <c r="BA199" s="25"/>
      <c r="BB199" s="25"/>
      <c r="BC199" s="25"/>
      <c r="BD199" s="24"/>
      <c r="BE199" s="25"/>
      <c r="BF199" s="25"/>
      <c r="BG199" s="7">
        <f t="shared" si="69"/>
        <v>0</v>
      </c>
      <c r="BH199" s="25"/>
      <c r="BI199" s="24"/>
      <c r="BJ199" s="24"/>
      <c r="BK199" s="25"/>
      <c r="BL199" s="20" t="s">
        <v>112</v>
      </c>
      <c r="BM199" s="25"/>
      <c r="BN199" s="20" t="s">
        <v>341</v>
      </c>
      <c r="BO199" s="25"/>
      <c r="BP199" s="144"/>
      <c r="BQ199" s="25"/>
      <c r="BR199" s="25"/>
      <c r="BS199" s="25"/>
      <c r="BT199" s="25"/>
      <c r="BU199" s="23" t="s">
        <v>95</v>
      </c>
      <c r="BV199" s="20"/>
      <c r="BW199" s="25"/>
      <c r="BX199" s="25"/>
      <c r="BY199" s="20" t="s">
        <v>410</v>
      </c>
      <c r="CA199" s="54" t="e">
        <f>VLOOKUP(B199,'[1]KH2025 IN'!$B$4:$X$243,23,0)</f>
        <v>#N/A</v>
      </c>
      <c r="CB199" s="54">
        <v>1</v>
      </c>
      <c r="CC199" s="54">
        <f>VLOOKUP(B199,'[2]10QH'!$B$15:$BZ$665,77,0)</f>
        <v>1</v>
      </c>
      <c r="CJ199" s="54">
        <v>1</v>
      </c>
    </row>
    <row r="200" spans="1:89" s="54" customFormat="1" ht="37.5" x14ac:dyDescent="0.3">
      <c r="A200" s="20">
        <f t="shared" si="75"/>
        <v>130</v>
      </c>
      <c r="B200" s="21" t="s">
        <v>411</v>
      </c>
      <c r="C200" s="22">
        <f t="shared" si="74"/>
        <v>9.8000000000000007</v>
      </c>
      <c r="D200" s="23"/>
      <c r="E200" s="7">
        <f t="shared" si="64"/>
        <v>9.8000000000000007</v>
      </c>
      <c r="F200" s="7">
        <f t="shared" si="65"/>
        <v>9.8000000000000007</v>
      </c>
      <c r="G200" s="7">
        <f t="shared" si="66"/>
        <v>0</v>
      </c>
      <c r="H200" s="24"/>
      <c r="I200" s="24"/>
      <c r="J200" s="24"/>
      <c r="K200" s="24">
        <v>4.8</v>
      </c>
      <c r="L200" s="24">
        <v>5</v>
      </c>
      <c r="M200" s="7">
        <f t="shared" si="67"/>
        <v>0</v>
      </c>
      <c r="N200" s="24"/>
      <c r="O200" s="24"/>
      <c r="P200" s="24"/>
      <c r="Q200" s="24"/>
      <c r="R200" s="24"/>
      <c r="S200" s="24"/>
      <c r="T200" s="24"/>
      <c r="U200" s="7">
        <f t="shared" si="73"/>
        <v>0</v>
      </c>
      <c r="V200" s="24"/>
      <c r="W200" s="24"/>
      <c r="X200" s="24"/>
      <c r="Y200" s="24"/>
      <c r="Z200" s="24"/>
      <c r="AA200" s="24"/>
      <c r="AB200" s="24"/>
      <c r="AC200" s="24"/>
      <c r="AD200" s="7">
        <f t="shared" si="68"/>
        <v>0</v>
      </c>
      <c r="AE200" s="24"/>
      <c r="AF200" s="24"/>
      <c r="AG200" s="25"/>
      <c r="AH200" s="25"/>
      <c r="AI200" s="24"/>
      <c r="AJ200" s="20"/>
      <c r="AK200" s="24"/>
      <c r="AL200" s="20"/>
      <c r="AM200" s="20"/>
      <c r="AN200" s="20"/>
      <c r="AO200" s="25"/>
      <c r="AP200" s="20"/>
      <c r="AQ200" s="24"/>
      <c r="AR200" s="25"/>
      <c r="AS200" s="25"/>
      <c r="AT200" s="25"/>
      <c r="AU200" s="25"/>
      <c r="AV200" s="25"/>
      <c r="AW200" s="25"/>
      <c r="AX200" s="24"/>
      <c r="AY200" s="24"/>
      <c r="AZ200" s="24"/>
      <c r="BA200" s="25"/>
      <c r="BB200" s="25"/>
      <c r="BC200" s="25"/>
      <c r="BD200" s="24"/>
      <c r="BE200" s="25"/>
      <c r="BF200" s="25"/>
      <c r="BG200" s="7">
        <f t="shared" si="69"/>
        <v>0</v>
      </c>
      <c r="BH200" s="25"/>
      <c r="BI200" s="24"/>
      <c r="BJ200" s="24"/>
      <c r="BK200" s="25"/>
      <c r="BL200" s="20" t="s">
        <v>123</v>
      </c>
      <c r="BM200" s="25"/>
      <c r="BN200" s="20" t="s">
        <v>341</v>
      </c>
      <c r="BO200" s="25"/>
      <c r="BP200" s="144" t="s">
        <v>106</v>
      </c>
      <c r="BQ200" s="25"/>
      <c r="BR200" s="25"/>
      <c r="BS200" s="25"/>
      <c r="BT200" s="25"/>
      <c r="BU200" s="23" t="s">
        <v>131</v>
      </c>
      <c r="BV200" s="20"/>
      <c r="BW200" s="25"/>
      <c r="BX200" s="25"/>
      <c r="BY200" s="20" t="s">
        <v>412</v>
      </c>
      <c r="CA200" s="54" t="e">
        <f>VLOOKUP(B200,'[1]KH2025 IN'!$B$4:$X$243,23,0)</f>
        <v>#N/A</v>
      </c>
      <c r="CB200" s="54">
        <v>1</v>
      </c>
      <c r="CC200" s="54">
        <f>VLOOKUP(B200,'[2]10QH'!$B$15:$BZ$665,77,0)</f>
        <v>1</v>
      </c>
      <c r="CJ200" s="54">
        <v>1</v>
      </c>
    </row>
    <row r="201" spans="1:89" s="54" customFormat="1" ht="37.5" x14ac:dyDescent="0.3">
      <c r="A201" s="20">
        <f t="shared" si="75"/>
        <v>131</v>
      </c>
      <c r="B201" s="21" t="s">
        <v>413</v>
      </c>
      <c r="C201" s="22">
        <f t="shared" si="74"/>
        <v>0.89</v>
      </c>
      <c r="D201" s="23"/>
      <c r="E201" s="7">
        <f t="shared" si="64"/>
        <v>0.89</v>
      </c>
      <c r="F201" s="7">
        <f t="shared" si="65"/>
        <v>0</v>
      </c>
      <c r="G201" s="7">
        <f t="shared" si="66"/>
        <v>0</v>
      </c>
      <c r="H201" s="24"/>
      <c r="I201" s="24"/>
      <c r="J201" s="24"/>
      <c r="K201" s="24"/>
      <c r="L201" s="24"/>
      <c r="M201" s="7">
        <f t="shared" si="67"/>
        <v>0</v>
      </c>
      <c r="N201" s="24"/>
      <c r="O201" s="24"/>
      <c r="P201" s="24"/>
      <c r="Q201" s="24"/>
      <c r="R201" s="24"/>
      <c r="S201" s="24"/>
      <c r="T201" s="24"/>
      <c r="U201" s="7">
        <f t="shared" si="73"/>
        <v>0.89</v>
      </c>
      <c r="V201" s="24"/>
      <c r="W201" s="24"/>
      <c r="X201" s="24"/>
      <c r="Y201" s="24"/>
      <c r="Z201" s="24"/>
      <c r="AA201" s="24"/>
      <c r="AB201" s="24"/>
      <c r="AC201" s="24"/>
      <c r="AD201" s="7">
        <f t="shared" si="68"/>
        <v>0.89</v>
      </c>
      <c r="AE201" s="24">
        <v>0.89</v>
      </c>
      <c r="AF201" s="24"/>
      <c r="AG201" s="25"/>
      <c r="AH201" s="25"/>
      <c r="AI201" s="24"/>
      <c r="AJ201" s="20"/>
      <c r="AK201" s="24"/>
      <c r="AL201" s="20"/>
      <c r="AM201" s="20"/>
      <c r="AN201" s="20"/>
      <c r="AO201" s="25"/>
      <c r="AP201" s="20"/>
      <c r="AQ201" s="24"/>
      <c r="AR201" s="25"/>
      <c r="AS201" s="25"/>
      <c r="AT201" s="25"/>
      <c r="AU201" s="25"/>
      <c r="AV201" s="25"/>
      <c r="AW201" s="25"/>
      <c r="AX201" s="24"/>
      <c r="AY201" s="24"/>
      <c r="AZ201" s="24"/>
      <c r="BA201" s="25"/>
      <c r="BB201" s="25"/>
      <c r="BC201" s="25"/>
      <c r="BD201" s="24"/>
      <c r="BE201" s="25"/>
      <c r="BF201" s="25"/>
      <c r="BG201" s="7">
        <f t="shared" si="69"/>
        <v>0</v>
      </c>
      <c r="BH201" s="25"/>
      <c r="BI201" s="24"/>
      <c r="BJ201" s="24"/>
      <c r="BK201" s="25"/>
      <c r="BL201" s="20" t="s">
        <v>123</v>
      </c>
      <c r="BM201" s="25"/>
      <c r="BN201" s="20" t="s">
        <v>341</v>
      </c>
      <c r="BO201" s="25"/>
      <c r="BP201" s="144"/>
      <c r="BQ201" s="25"/>
      <c r="BR201" s="25"/>
      <c r="BS201" s="25"/>
      <c r="BT201" s="25"/>
      <c r="BU201" s="23" t="s">
        <v>341</v>
      </c>
      <c r="BV201" s="20"/>
      <c r="BW201" s="25"/>
      <c r="BX201" s="25"/>
      <c r="BY201" s="20" t="s">
        <v>414</v>
      </c>
      <c r="CA201" s="54" t="e">
        <f>VLOOKUP(B201,'[1]KH2025 IN'!$B$4:$X$243,23,0)</f>
        <v>#N/A</v>
      </c>
      <c r="CB201" s="54">
        <v>1</v>
      </c>
      <c r="CC201" s="54">
        <f>VLOOKUP(B201,'[2]10QH'!$B$15:$BZ$665,77,0)</f>
        <v>1</v>
      </c>
      <c r="CJ201" s="54">
        <v>1</v>
      </c>
    </row>
    <row r="202" spans="1:89" s="54" customFormat="1" ht="37.5" x14ac:dyDescent="0.3">
      <c r="A202" s="20">
        <f t="shared" si="75"/>
        <v>132</v>
      </c>
      <c r="B202" s="21" t="s">
        <v>415</v>
      </c>
      <c r="C202" s="22">
        <f t="shared" si="74"/>
        <v>0.32</v>
      </c>
      <c r="D202" s="23"/>
      <c r="E202" s="7">
        <f t="shared" si="64"/>
        <v>0.32</v>
      </c>
      <c r="F202" s="7">
        <f t="shared" si="65"/>
        <v>0</v>
      </c>
      <c r="G202" s="7">
        <f t="shared" si="66"/>
        <v>0</v>
      </c>
      <c r="H202" s="24"/>
      <c r="I202" s="24"/>
      <c r="J202" s="24"/>
      <c r="K202" s="24"/>
      <c r="L202" s="24"/>
      <c r="M202" s="7">
        <f t="shared" si="67"/>
        <v>0</v>
      </c>
      <c r="N202" s="24"/>
      <c r="O202" s="24"/>
      <c r="P202" s="24"/>
      <c r="Q202" s="24"/>
      <c r="R202" s="24"/>
      <c r="S202" s="24"/>
      <c r="T202" s="24"/>
      <c r="U202" s="7">
        <f t="shared" si="73"/>
        <v>0.32</v>
      </c>
      <c r="V202" s="24"/>
      <c r="W202" s="24"/>
      <c r="X202" s="24"/>
      <c r="Y202" s="24"/>
      <c r="Z202" s="24"/>
      <c r="AA202" s="24"/>
      <c r="AB202" s="24"/>
      <c r="AC202" s="24"/>
      <c r="AD202" s="7">
        <f t="shared" si="68"/>
        <v>0.32</v>
      </c>
      <c r="AE202" s="24">
        <v>0.32</v>
      </c>
      <c r="AF202" s="24"/>
      <c r="AG202" s="25"/>
      <c r="AH202" s="25"/>
      <c r="AI202" s="24"/>
      <c r="AJ202" s="20"/>
      <c r="AK202" s="24"/>
      <c r="AL202" s="20"/>
      <c r="AM202" s="20"/>
      <c r="AN202" s="20"/>
      <c r="AO202" s="25"/>
      <c r="AP202" s="20"/>
      <c r="AQ202" s="24"/>
      <c r="AR202" s="25"/>
      <c r="AS202" s="25"/>
      <c r="AT202" s="25"/>
      <c r="AU202" s="25"/>
      <c r="AV202" s="25"/>
      <c r="AW202" s="25"/>
      <c r="AX202" s="24"/>
      <c r="AY202" s="24"/>
      <c r="AZ202" s="24"/>
      <c r="BA202" s="25"/>
      <c r="BB202" s="25"/>
      <c r="BC202" s="25"/>
      <c r="BD202" s="24"/>
      <c r="BE202" s="25"/>
      <c r="BF202" s="25"/>
      <c r="BG202" s="7">
        <f t="shared" si="69"/>
        <v>0</v>
      </c>
      <c r="BH202" s="25"/>
      <c r="BI202" s="24"/>
      <c r="BJ202" s="24"/>
      <c r="BK202" s="25"/>
      <c r="BL202" s="20" t="s">
        <v>123</v>
      </c>
      <c r="BM202" s="25"/>
      <c r="BN202" s="20" t="s">
        <v>341</v>
      </c>
      <c r="BO202" s="25"/>
      <c r="BP202" s="144"/>
      <c r="BQ202" s="25"/>
      <c r="BR202" s="25"/>
      <c r="BS202" s="25"/>
      <c r="BT202" s="25"/>
      <c r="BU202" s="23" t="s">
        <v>341</v>
      </c>
      <c r="BV202" s="20"/>
      <c r="BW202" s="25"/>
      <c r="BX202" s="25"/>
      <c r="BY202" s="20" t="s">
        <v>416</v>
      </c>
      <c r="CA202" s="54" t="e">
        <f>VLOOKUP(B202,'[1]KH2025 IN'!$B$4:$X$243,23,0)</f>
        <v>#N/A</v>
      </c>
      <c r="CB202" s="54">
        <v>1</v>
      </c>
      <c r="CC202" s="54">
        <f>VLOOKUP(B202,'[2]10QH'!$B$15:$BZ$665,77,0)</f>
        <v>1</v>
      </c>
      <c r="CJ202" s="54">
        <v>1</v>
      </c>
    </row>
    <row r="203" spans="1:89" s="54" customFormat="1" ht="56.25" x14ac:dyDescent="0.3">
      <c r="A203" s="20">
        <f t="shared" si="75"/>
        <v>133</v>
      </c>
      <c r="B203" s="21" t="s">
        <v>417</v>
      </c>
      <c r="C203" s="22">
        <f t="shared" si="74"/>
        <v>0.12</v>
      </c>
      <c r="D203" s="23"/>
      <c r="E203" s="7">
        <f t="shared" si="64"/>
        <v>0.12</v>
      </c>
      <c r="F203" s="7">
        <f t="shared" si="65"/>
        <v>0.12</v>
      </c>
      <c r="G203" s="7">
        <f t="shared" si="66"/>
        <v>0</v>
      </c>
      <c r="H203" s="24"/>
      <c r="I203" s="24"/>
      <c r="J203" s="24"/>
      <c r="K203" s="24"/>
      <c r="L203" s="24">
        <v>0.12</v>
      </c>
      <c r="M203" s="7">
        <f t="shared" si="67"/>
        <v>0</v>
      </c>
      <c r="N203" s="24"/>
      <c r="O203" s="24"/>
      <c r="P203" s="24"/>
      <c r="Q203" s="24"/>
      <c r="R203" s="24"/>
      <c r="S203" s="24"/>
      <c r="T203" s="24"/>
      <c r="U203" s="7">
        <f t="shared" si="73"/>
        <v>0</v>
      </c>
      <c r="V203" s="24"/>
      <c r="W203" s="24"/>
      <c r="X203" s="24"/>
      <c r="Y203" s="24"/>
      <c r="Z203" s="24"/>
      <c r="AA203" s="24"/>
      <c r="AB203" s="24"/>
      <c r="AC203" s="24"/>
      <c r="AD203" s="7">
        <f t="shared" si="68"/>
        <v>0</v>
      </c>
      <c r="AE203" s="24"/>
      <c r="AF203" s="24"/>
      <c r="AG203" s="25"/>
      <c r="AH203" s="25"/>
      <c r="AI203" s="24"/>
      <c r="AJ203" s="20"/>
      <c r="AK203" s="24"/>
      <c r="AL203" s="20"/>
      <c r="AM203" s="20"/>
      <c r="AN203" s="20"/>
      <c r="AO203" s="25"/>
      <c r="AP203" s="20"/>
      <c r="AQ203" s="24"/>
      <c r="AR203" s="25"/>
      <c r="AS203" s="25"/>
      <c r="AT203" s="25"/>
      <c r="AU203" s="25"/>
      <c r="AV203" s="25"/>
      <c r="AW203" s="25"/>
      <c r="AX203" s="24"/>
      <c r="AY203" s="24"/>
      <c r="AZ203" s="24"/>
      <c r="BA203" s="25"/>
      <c r="BB203" s="25"/>
      <c r="BC203" s="25"/>
      <c r="BD203" s="24"/>
      <c r="BE203" s="25"/>
      <c r="BF203" s="25"/>
      <c r="BG203" s="7">
        <f t="shared" si="69"/>
        <v>0</v>
      </c>
      <c r="BH203" s="25"/>
      <c r="BI203" s="24"/>
      <c r="BJ203" s="24"/>
      <c r="BK203" s="25"/>
      <c r="BL203" s="20" t="s">
        <v>123</v>
      </c>
      <c r="BM203" s="25"/>
      <c r="BN203" s="20" t="s">
        <v>341</v>
      </c>
      <c r="BO203" s="25"/>
      <c r="BP203" s="144"/>
      <c r="BQ203" s="25"/>
      <c r="BR203" s="25"/>
      <c r="BS203" s="25"/>
      <c r="BT203" s="25"/>
      <c r="BU203" s="23" t="s">
        <v>90</v>
      </c>
      <c r="BV203" s="20"/>
      <c r="BW203" s="25"/>
      <c r="BX203" s="25"/>
      <c r="BY203" s="20" t="s">
        <v>418</v>
      </c>
      <c r="CA203" s="54" t="e">
        <f>VLOOKUP(B203,'[1]KH2025 IN'!$B$4:$X$243,23,0)</f>
        <v>#N/A</v>
      </c>
      <c r="CB203" s="54">
        <v>1</v>
      </c>
      <c r="CC203" s="54">
        <f>VLOOKUP(B203,'[2]10QH'!$B$15:$BZ$665,77,0)</f>
        <v>1</v>
      </c>
      <c r="CJ203" s="54">
        <v>1</v>
      </c>
    </row>
    <row r="204" spans="1:89" s="54" customFormat="1" ht="37.5" x14ac:dyDescent="0.3">
      <c r="A204" s="20">
        <f t="shared" si="75"/>
        <v>134</v>
      </c>
      <c r="B204" s="21" t="s">
        <v>419</v>
      </c>
      <c r="C204" s="22">
        <f t="shared" si="74"/>
        <v>0.4</v>
      </c>
      <c r="D204" s="23">
        <v>0.4</v>
      </c>
      <c r="E204" s="7">
        <f t="shared" si="64"/>
        <v>0</v>
      </c>
      <c r="F204" s="7">
        <f t="shared" si="65"/>
        <v>0</v>
      </c>
      <c r="G204" s="7">
        <f t="shared" si="66"/>
        <v>0</v>
      </c>
      <c r="H204" s="24"/>
      <c r="I204" s="24"/>
      <c r="J204" s="24"/>
      <c r="K204" s="24"/>
      <c r="L204" s="24"/>
      <c r="M204" s="7">
        <f t="shared" si="67"/>
        <v>0</v>
      </c>
      <c r="N204" s="24"/>
      <c r="O204" s="24"/>
      <c r="P204" s="24"/>
      <c r="Q204" s="24"/>
      <c r="R204" s="24"/>
      <c r="S204" s="24"/>
      <c r="T204" s="24"/>
      <c r="U204" s="7">
        <f t="shared" si="73"/>
        <v>0</v>
      </c>
      <c r="V204" s="24"/>
      <c r="W204" s="24"/>
      <c r="X204" s="24"/>
      <c r="Y204" s="24"/>
      <c r="Z204" s="24"/>
      <c r="AA204" s="24"/>
      <c r="AB204" s="24"/>
      <c r="AC204" s="24"/>
      <c r="AD204" s="7">
        <f t="shared" si="68"/>
        <v>0</v>
      </c>
      <c r="AE204" s="24"/>
      <c r="AF204" s="24"/>
      <c r="AG204" s="25"/>
      <c r="AH204" s="25"/>
      <c r="AI204" s="24"/>
      <c r="AJ204" s="20"/>
      <c r="AK204" s="24"/>
      <c r="AL204" s="20"/>
      <c r="AM204" s="20"/>
      <c r="AN204" s="20"/>
      <c r="AO204" s="25"/>
      <c r="AP204" s="20"/>
      <c r="AQ204" s="24"/>
      <c r="AR204" s="25"/>
      <c r="AS204" s="25"/>
      <c r="AT204" s="25"/>
      <c r="AU204" s="25"/>
      <c r="AV204" s="25"/>
      <c r="AW204" s="25"/>
      <c r="AX204" s="24"/>
      <c r="AY204" s="24"/>
      <c r="AZ204" s="24"/>
      <c r="BA204" s="25"/>
      <c r="BB204" s="25"/>
      <c r="BC204" s="25"/>
      <c r="BD204" s="24"/>
      <c r="BE204" s="25"/>
      <c r="BF204" s="25"/>
      <c r="BG204" s="7">
        <f t="shared" si="69"/>
        <v>0</v>
      </c>
      <c r="BH204" s="25"/>
      <c r="BI204" s="24"/>
      <c r="BJ204" s="24"/>
      <c r="BK204" s="25"/>
      <c r="BL204" s="20" t="s">
        <v>123</v>
      </c>
      <c r="BM204" s="25"/>
      <c r="BN204" s="20" t="s">
        <v>341</v>
      </c>
      <c r="BO204" s="25"/>
      <c r="BP204" s="144"/>
      <c r="BQ204" s="25"/>
      <c r="BR204" s="25"/>
      <c r="BS204" s="25"/>
      <c r="BT204" s="25"/>
      <c r="BU204" s="23" t="s">
        <v>341</v>
      </c>
      <c r="BV204" s="20"/>
      <c r="BW204" s="25"/>
      <c r="BX204" s="25"/>
      <c r="BY204" s="20" t="s">
        <v>414</v>
      </c>
      <c r="CA204" s="54" t="e">
        <f>VLOOKUP(B204,'[1]KH2025 IN'!$B$4:$X$243,23,0)</f>
        <v>#N/A</v>
      </c>
      <c r="CB204" s="54">
        <v>1</v>
      </c>
      <c r="CC204" s="54">
        <f>VLOOKUP(B204,'[2]10QH'!$B$15:$BZ$665,77,0)</f>
        <v>1</v>
      </c>
      <c r="CJ204" s="54">
        <v>1</v>
      </c>
    </row>
    <row r="205" spans="1:89" s="39" customFormat="1" ht="31.5" x14ac:dyDescent="0.3">
      <c r="A205" s="29">
        <f>A204+1</f>
        <v>135</v>
      </c>
      <c r="B205" s="40" t="s">
        <v>1032</v>
      </c>
      <c r="C205" s="30">
        <f t="shared" si="74"/>
        <v>1.2</v>
      </c>
      <c r="D205" s="43">
        <v>1.2</v>
      </c>
      <c r="E205" s="32">
        <f t="shared" si="64"/>
        <v>0</v>
      </c>
      <c r="F205" s="32">
        <f t="shared" si="65"/>
        <v>0</v>
      </c>
      <c r="G205" s="32">
        <f t="shared" si="66"/>
        <v>0</v>
      </c>
      <c r="H205" s="33"/>
      <c r="I205" s="33"/>
      <c r="J205" s="33"/>
      <c r="K205" s="33"/>
      <c r="L205" s="33"/>
      <c r="M205" s="32">
        <f t="shared" si="67"/>
        <v>0</v>
      </c>
      <c r="N205" s="33"/>
      <c r="O205" s="33"/>
      <c r="P205" s="33"/>
      <c r="Q205" s="33"/>
      <c r="R205" s="33"/>
      <c r="S205" s="33"/>
      <c r="T205" s="33"/>
      <c r="U205" s="35">
        <f t="shared" si="73"/>
        <v>0</v>
      </c>
      <c r="V205" s="33"/>
      <c r="W205" s="33"/>
      <c r="X205" s="33"/>
      <c r="Y205" s="33"/>
      <c r="Z205" s="33"/>
      <c r="AA205" s="33"/>
      <c r="AB205" s="33"/>
      <c r="AC205" s="33"/>
      <c r="AD205" s="32">
        <f t="shared" ref="AD205:AD207" si="76">SUM(AE205:AT205)</f>
        <v>0</v>
      </c>
      <c r="AE205" s="33"/>
      <c r="AF205" s="33"/>
      <c r="AG205" s="36"/>
      <c r="AH205" s="36"/>
      <c r="AI205" s="33"/>
      <c r="AJ205" s="29"/>
      <c r="AK205" s="33"/>
      <c r="AL205" s="29"/>
      <c r="AM205" s="29"/>
      <c r="AN205" s="29"/>
      <c r="AO205" s="38"/>
      <c r="AP205" s="29"/>
      <c r="AQ205" s="33"/>
      <c r="AR205" s="38"/>
      <c r="AS205" s="38"/>
      <c r="AT205" s="38"/>
      <c r="AU205" s="38"/>
      <c r="AV205" s="38"/>
      <c r="AW205" s="38"/>
      <c r="AX205" s="33"/>
      <c r="AY205" s="33"/>
      <c r="AZ205" s="33"/>
      <c r="BA205" s="38"/>
      <c r="BB205" s="38"/>
      <c r="BC205" s="38"/>
      <c r="BD205" s="33"/>
      <c r="BE205" s="38"/>
      <c r="BF205" s="38"/>
      <c r="BG205" s="32">
        <f t="shared" si="69"/>
        <v>0</v>
      </c>
      <c r="BH205" s="38"/>
      <c r="BI205" s="33"/>
      <c r="BJ205" s="33"/>
      <c r="BK205" s="38"/>
      <c r="BL205" s="27" t="s">
        <v>105</v>
      </c>
      <c r="BM205" s="38"/>
      <c r="BN205" s="27" t="s">
        <v>341</v>
      </c>
      <c r="BO205" s="38">
        <v>2025</v>
      </c>
      <c r="BP205" s="144"/>
      <c r="BQ205" s="38"/>
      <c r="BR205" s="38"/>
      <c r="BS205" s="38"/>
      <c r="BT205" s="38"/>
      <c r="BU205" s="46"/>
      <c r="BV205" s="29"/>
      <c r="BW205" s="36"/>
      <c r="BX205" s="36"/>
      <c r="BY205" s="190"/>
      <c r="CA205" s="39">
        <f>VLOOKUP(B205,'[1]KH2025 IN'!$B$4:$X$243,23,0)</f>
        <v>1</v>
      </c>
      <c r="CB205" s="39">
        <v>1</v>
      </c>
      <c r="CC205" s="39" t="e">
        <f>VLOOKUP(B205,'[2]10QH'!$B$15:$BZ$665,77,0)</f>
        <v>#N/A</v>
      </c>
      <c r="CJ205" s="39">
        <v>1</v>
      </c>
      <c r="CK205" s="39">
        <f>VLOOKUP(B205,'[3]KH2025 IN'!$B$8:$X$241,23,0)</f>
        <v>1</v>
      </c>
    </row>
    <row r="206" spans="1:89" s="39" customFormat="1" x14ac:dyDescent="0.3">
      <c r="A206" s="207">
        <f>A205+1</f>
        <v>136</v>
      </c>
      <c r="B206" s="185" t="s">
        <v>1033</v>
      </c>
      <c r="C206" s="30">
        <f t="shared" si="74"/>
        <v>0.05</v>
      </c>
      <c r="D206" s="43">
        <v>0.05</v>
      </c>
      <c r="E206" s="32">
        <f t="shared" si="64"/>
        <v>0</v>
      </c>
      <c r="F206" s="32">
        <f t="shared" si="65"/>
        <v>0</v>
      </c>
      <c r="G206" s="32">
        <f t="shared" si="66"/>
        <v>0</v>
      </c>
      <c r="H206" s="33"/>
      <c r="I206" s="33"/>
      <c r="J206" s="33"/>
      <c r="K206" s="33"/>
      <c r="L206" s="33"/>
      <c r="M206" s="32">
        <f t="shared" si="67"/>
        <v>0</v>
      </c>
      <c r="N206" s="33"/>
      <c r="O206" s="33"/>
      <c r="P206" s="33"/>
      <c r="Q206" s="33"/>
      <c r="R206" s="33"/>
      <c r="S206" s="33"/>
      <c r="T206" s="33"/>
      <c r="U206" s="35">
        <f t="shared" si="73"/>
        <v>0</v>
      </c>
      <c r="V206" s="33"/>
      <c r="W206" s="33"/>
      <c r="X206" s="33"/>
      <c r="Y206" s="33"/>
      <c r="Z206" s="33"/>
      <c r="AA206" s="33"/>
      <c r="AB206" s="33"/>
      <c r="AC206" s="33"/>
      <c r="AD206" s="32">
        <f t="shared" si="76"/>
        <v>0</v>
      </c>
      <c r="AE206" s="33"/>
      <c r="AF206" s="33"/>
      <c r="AG206" s="36"/>
      <c r="AH206" s="36"/>
      <c r="AI206" s="33"/>
      <c r="AJ206" s="29"/>
      <c r="AK206" s="33"/>
      <c r="AL206" s="29"/>
      <c r="AM206" s="29"/>
      <c r="AN206" s="29"/>
      <c r="AO206" s="38"/>
      <c r="AP206" s="29"/>
      <c r="AQ206" s="33"/>
      <c r="AR206" s="38"/>
      <c r="AS206" s="38"/>
      <c r="AT206" s="38"/>
      <c r="AU206" s="38"/>
      <c r="AV206" s="38"/>
      <c r="AW206" s="38"/>
      <c r="AX206" s="33"/>
      <c r="AY206" s="33"/>
      <c r="AZ206" s="33"/>
      <c r="BA206" s="38"/>
      <c r="BB206" s="38"/>
      <c r="BC206" s="38"/>
      <c r="BD206" s="33"/>
      <c r="BE206" s="38"/>
      <c r="BF206" s="38"/>
      <c r="BG206" s="32">
        <f t="shared" si="69"/>
        <v>0</v>
      </c>
      <c r="BH206" s="38"/>
      <c r="BI206" s="33"/>
      <c r="BJ206" s="33"/>
      <c r="BK206" s="38"/>
      <c r="BL206" s="27" t="s">
        <v>99</v>
      </c>
      <c r="BM206" s="38"/>
      <c r="BN206" s="27" t="s">
        <v>245</v>
      </c>
      <c r="BO206" s="38">
        <v>2025</v>
      </c>
      <c r="BP206" s="144"/>
      <c r="BQ206" s="38"/>
      <c r="BR206" s="38"/>
      <c r="BS206" s="38"/>
      <c r="BT206" s="38"/>
      <c r="BU206" s="46"/>
      <c r="BV206" s="29"/>
      <c r="BW206" s="36"/>
      <c r="BX206" s="36"/>
      <c r="BY206" s="191"/>
      <c r="CA206" s="39">
        <f>VLOOKUP(B206,'[1]KH2025 IN'!$B$4:$X$243,23,0)</f>
        <v>1</v>
      </c>
      <c r="CB206" s="39">
        <v>1</v>
      </c>
      <c r="CC206" s="39" t="e">
        <f>VLOOKUP(B206,'[2]10QH'!$B$15:$BZ$665,77,0)</f>
        <v>#N/A</v>
      </c>
      <c r="CJ206" s="39">
        <v>1</v>
      </c>
      <c r="CK206" s="39">
        <f>VLOOKUP(B206,'[3]KH2025 IN'!$B$8:$X$241,23,0)</f>
        <v>1</v>
      </c>
    </row>
    <row r="207" spans="1:89" s="39" customFormat="1" ht="63" x14ac:dyDescent="0.3">
      <c r="A207" s="208"/>
      <c r="B207" s="186"/>
      <c r="C207" s="16">
        <f t="shared" si="74"/>
        <v>18.385000000000002</v>
      </c>
      <c r="D207" s="43">
        <v>0.39500000000000002</v>
      </c>
      <c r="E207" s="7">
        <f t="shared" si="64"/>
        <v>17.990000000000002</v>
      </c>
      <c r="F207" s="7">
        <f>G207+K207+L207+M207+R207+S207+T207</f>
        <v>17.400000000000002</v>
      </c>
      <c r="G207" s="7">
        <f t="shared" si="66"/>
        <v>0</v>
      </c>
      <c r="H207" s="22"/>
      <c r="I207" s="22"/>
      <c r="J207" s="22"/>
      <c r="K207" s="22">
        <v>0.66</v>
      </c>
      <c r="L207" s="22">
        <v>1.85</v>
      </c>
      <c r="M207" s="7">
        <f t="shared" si="67"/>
        <v>14.89</v>
      </c>
      <c r="N207" s="22"/>
      <c r="O207" s="22"/>
      <c r="P207" s="22">
        <v>14.89</v>
      </c>
      <c r="Q207" s="22">
        <v>13.85</v>
      </c>
      <c r="R207" s="22"/>
      <c r="S207" s="22"/>
      <c r="T207" s="22"/>
      <c r="U207" s="7">
        <f t="shared" si="73"/>
        <v>0.05</v>
      </c>
      <c r="V207" s="22"/>
      <c r="W207" s="22"/>
      <c r="X207" s="22"/>
      <c r="Y207" s="22"/>
      <c r="Z207" s="22"/>
      <c r="AA207" s="22"/>
      <c r="AB207" s="22"/>
      <c r="AC207" s="22"/>
      <c r="AD207" s="7">
        <f>SUM(AE207:AT207)</f>
        <v>0</v>
      </c>
      <c r="AE207" s="22"/>
      <c r="AF207" s="22"/>
      <c r="AG207" s="22"/>
      <c r="AH207" s="22"/>
      <c r="AI207" s="22"/>
      <c r="AJ207" s="22"/>
      <c r="AK207" s="22"/>
      <c r="AL207" s="22"/>
      <c r="AM207" s="22"/>
      <c r="AN207" s="22"/>
      <c r="AO207" s="22"/>
      <c r="AP207" s="22"/>
      <c r="AQ207" s="22"/>
      <c r="AR207" s="22"/>
      <c r="AS207" s="22">
        <f>AT207+AU207</f>
        <v>0</v>
      </c>
      <c r="AT207" s="22"/>
      <c r="AU207" s="22"/>
      <c r="AV207" s="22"/>
      <c r="AW207" s="22"/>
      <c r="AX207" s="22"/>
      <c r="AY207" s="22"/>
      <c r="AZ207" s="22"/>
      <c r="BA207" s="22"/>
      <c r="BB207" s="22"/>
      <c r="BC207" s="22"/>
      <c r="BD207" s="22">
        <v>0.05</v>
      </c>
      <c r="BE207" s="22"/>
      <c r="BF207" s="22"/>
      <c r="BG207" s="7">
        <f t="shared" si="69"/>
        <v>0.54</v>
      </c>
      <c r="BH207" s="22"/>
      <c r="BI207" s="22">
        <v>0.54</v>
      </c>
      <c r="BJ207" s="22"/>
      <c r="BK207" s="38"/>
      <c r="BL207" s="27" t="s">
        <v>99</v>
      </c>
      <c r="BM207" s="38"/>
      <c r="BN207" s="27" t="s">
        <v>341</v>
      </c>
      <c r="BO207" s="38">
        <v>2025</v>
      </c>
      <c r="BP207" s="144"/>
      <c r="BQ207" s="38"/>
      <c r="BR207" s="38"/>
      <c r="BS207" s="38"/>
      <c r="BT207" s="38"/>
      <c r="BU207" s="46" t="s">
        <v>265</v>
      </c>
      <c r="BV207" s="29"/>
      <c r="BW207" s="36"/>
      <c r="BX207" s="36"/>
      <c r="BY207" s="191" t="s">
        <v>1170</v>
      </c>
      <c r="CA207" s="39">
        <f>VLOOKUP(B207,'[1]KH2025 IN'!$B$4:$X$243,23,0)</f>
        <v>1</v>
      </c>
      <c r="CB207" s="39">
        <v>1</v>
      </c>
      <c r="CC207" s="39" t="e">
        <f>VLOOKUP(B207,'[2]10QH'!$B$15:$BZ$665,77,0)</f>
        <v>#N/A</v>
      </c>
      <c r="CJ207" s="39">
        <v>1</v>
      </c>
      <c r="CK207" s="39" t="e">
        <f>VLOOKUP(B207,'[3]KH2025 IN'!$B$8:$X$241,23,0)</f>
        <v>#N/A</v>
      </c>
    </row>
    <row r="208" spans="1:89" s="54" customFormat="1" ht="37.5" x14ac:dyDescent="0.3">
      <c r="A208" s="20">
        <f>A206+1</f>
        <v>137</v>
      </c>
      <c r="B208" s="21" t="s">
        <v>420</v>
      </c>
      <c r="C208" s="22">
        <f t="shared" si="74"/>
        <v>0.8</v>
      </c>
      <c r="D208" s="23">
        <v>0.8</v>
      </c>
      <c r="E208" s="7">
        <f t="shared" si="64"/>
        <v>0</v>
      </c>
      <c r="F208" s="7">
        <f t="shared" si="65"/>
        <v>0</v>
      </c>
      <c r="G208" s="7">
        <f t="shared" si="66"/>
        <v>0</v>
      </c>
      <c r="H208" s="24"/>
      <c r="I208" s="24"/>
      <c r="J208" s="24"/>
      <c r="K208" s="24"/>
      <c r="L208" s="24"/>
      <c r="M208" s="7">
        <f t="shared" si="67"/>
        <v>0</v>
      </c>
      <c r="N208" s="24"/>
      <c r="O208" s="24"/>
      <c r="P208" s="24"/>
      <c r="Q208" s="24"/>
      <c r="R208" s="24"/>
      <c r="S208" s="24"/>
      <c r="T208" s="24"/>
      <c r="U208" s="7">
        <f t="shared" si="73"/>
        <v>0</v>
      </c>
      <c r="V208" s="24"/>
      <c r="W208" s="24"/>
      <c r="X208" s="24"/>
      <c r="Y208" s="24"/>
      <c r="Z208" s="24"/>
      <c r="AA208" s="24"/>
      <c r="AB208" s="24"/>
      <c r="AC208" s="24"/>
      <c r="AD208" s="7">
        <f t="shared" si="68"/>
        <v>0</v>
      </c>
      <c r="AE208" s="24"/>
      <c r="AF208" s="24"/>
      <c r="AG208" s="25"/>
      <c r="AH208" s="25"/>
      <c r="AI208" s="24"/>
      <c r="AJ208" s="20"/>
      <c r="AK208" s="24"/>
      <c r="AL208" s="20"/>
      <c r="AM208" s="20"/>
      <c r="AN208" s="20"/>
      <c r="AO208" s="25"/>
      <c r="AP208" s="20"/>
      <c r="AQ208" s="24"/>
      <c r="AR208" s="25"/>
      <c r="AS208" s="25"/>
      <c r="AT208" s="25"/>
      <c r="AU208" s="25"/>
      <c r="AV208" s="25"/>
      <c r="AW208" s="25"/>
      <c r="AX208" s="24"/>
      <c r="AY208" s="24"/>
      <c r="AZ208" s="24"/>
      <c r="BA208" s="25"/>
      <c r="BB208" s="25"/>
      <c r="BC208" s="25"/>
      <c r="BD208" s="24"/>
      <c r="BE208" s="25"/>
      <c r="BF208" s="25"/>
      <c r="BG208" s="7">
        <f t="shared" si="69"/>
        <v>0</v>
      </c>
      <c r="BH208" s="25"/>
      <c r="BI208" s="24"/>
      <c r="BJ208" s="24"/>
      <c r="BK208" s="25"/>
      <c r="BL208" s="20" t="s">
        <v>123</v>
      </c>
      <c r="BM208" s="25"/>
      <c r="BN208" s="20" t="s">
        <v>341</v>
      </c>
      <c r="BO208" s="25"/>
      <c r="BP208" s="144"/>
      <c r="BQ208" s="25"/>
      <c r="BR208" s="25"/>
      <c r="BS208" s="25"/>
      <c r="BT208" s="25"/>
      <c r="BU208" s="23" t="s">
        <v>341</v>
      </c>
      <c r="BV208" s="20"/>
      <c r="BW208" s="25"/>
      <c r="BX208" s="25"/>
      <c r="BY208" s="20" t="s">
        <v>416</v>
      </c>
      <c r="CA208" s="54" t="e">
        <f>VLOOKUP(B208,'[1]KH2025 IN'!$B$4:$X$243,23,0)</f>
        <v>#N/A</v>
      </c>
      <c r="CB208" s="54">
        <v>1</v>
      </c>
      <c r="CC208" s="54">
        <f>VLOOKUP(B208,'[2]10QH'!$B$15:$BZ$665,77,0)</f>
        <v>1</v>
      </c>
      <c r="CJ208" s="54">
        <v>1</v>
      </c>
    </row>
    <row r="209" spans="1:88" s="54" customFormat="1" ht="75" x14ac:dyDescent="0.3">
      <c r="A209" s="20">
        <f t="shared" si="75"/>
        <v>138</v>
      </c>
      <c r="B209" s="21" t="s">
        <v>421</v>
      </c>
      <c r="C209" s="22">
        <f t="shared" si="74"/>
        <v>11.01</v>
      </c>
      <c r="D209" s="23"/>
      <c r="E209" s="7">
        <f t="shared" si="64"/>
        <v>11.01</v>
      </c>
      <c r="F209" s="7">
        <f t="shared" si="65"/>
        <v>11.01</v>
      </c>
      <c r="G209" s="7">
        <f t="shared" si="66"/>
        <v>0</v>
      </c>
      <c r="H209" s="24"/>
      <c r="I209" s="24"/>
      <c r="J209" s="24"/>
      <c r="K209" s="24">
        <v>5.41</v>
      </c>
      <c r="L209" s="24">
        <v>3.6</v>
      </c>
      <c r="M209" s="7">
        <f t="shared" si="67"/>
        <v>2</v>
      </c>
      <c r="N209" s="24"/>
      <c r="O209" s="24"/>
      <c r="P209" s="24">
        <v>2</v>
      </c>
      <c r="Q209" s="24"/>
      <c r="R209" s="24"/>
      <c r="S209" s="24"/>
      <c r="T209" s="24"/>
      <c r="U209" s="7">
        <f t="shared" si="73"/>
        <v>0</v>
      </c>
      <c r="V209" s="24"/>
      <c r="W209" s="24"/>
      <c r="X209" s="24"/>
      <c r="Y209" s="24"/>
      <c r="Z209" s="24"/>
      <c r="AA209" s="24"/>
      <c r="AB209" s="24"/>
      <c r="AC209" s="24"/>
      <c r="AD209" s="7">
        <f t="shared" si="68"/>
        <v>0</v>
      </c>
      <c r="AE209" s="24"/>
      <c r="AF209" s="24"/>
      <c r="AG209" s="25"/>
      <c r="AH209" s="25"/>
      <c r="AI209" s="24"/>
      <c r="AJ209" s="20"/>
      <c r="AK209" s="24"/>
      <c r="AL209" s="20"/>
      <c r="AM209" s="20"/>
      <c r="AN209" s="20"/>
      <c r="AO209" s="25"/>
      <c r="AP209" s="20"/>
      <c r="AQ209" s="24"/>
      <c r="AR209" s="25"/>
      <c r="AS209" s="25"/>
      <c r="AT209" s="25"/>
      <c r="AU209" s="25"/>
      <c r="AV209" s="25"/>
      <c r="AW209" s="25"/>
      <c r="AX209" s="24"/>
      <c r="AY209" s="24"/>
      <c r="AZ209" s="24"/>
      <c r="BA209" s="25"/>
      <c r="BB209" s="25"/>
      <c r="BC209" s="25"/>
      <c r="BD209" s="24"/>
      <c r="BE209" s="25"/>
      <c r="BF209" s="25"/>
      <c r="BG209" s="7">
        <f t="shared" si="69"/>
        <v>0</v>
      </c>
      <c r="BH209" s="25"/>
      <c r="BI209" s="24"/>
      <c r="BJ209" s="24"/>
      <c r="BK209" s="25"/>
      <c r="BL209" s="20" t="s">
        <v>123</v>
      </c>
      <c r="BM209" s="25"/>
      <c r="BN209" s="20" t="s">
        <v>341</v>
      </c>
      <c r="BO209" s="25"/>
      <c r="BP209" s="144"/>
      <c r="BQ209" s="25"/>
      <c r="BR209" s="25"/>
      <c r="BS209" s="25"/>
      <c r="BT209" s="25"/>
      <c r="BU209" s="23" t="s">
        <v>261</v>
      </c>
      <c r="BV209" s="20"/>
      <c r="BW209" s="25" t="s">
        <v>365</v>
      </c>
      <c r="BX209" s="25" t="s">
        <v>422</v>
      </c>
      <c r="BY209" s="20" t="s">
        <v>423</v>
      </c>
      <c r="CA209" s="54" t="e">
        <f>VLOOKUP(B209,'[1]KH2025 IN'!$B$4:$X$243,23,0)</f>
        <v>#N/A</v>
      </c>
      <c r="CB209" s="54">
        <v>1</v>
      </c>
      <c r="CC209" s="54">
        <f>VLOOKUP(B209,'[2]10QH'!$B$15:$BZ$665,77,0)</f>
        <v>1</v>
      </c>
      <c r="CJ209" s="54">
        <v>1</v>
      </c>
    </row>
    <row r="210" spans="1:88" s="54" customFormat="1" ht="67.5" customHeight="1" x14ac:dyDescent="0.3">
      <c r="A210" s="20">
        <f>A209+1</f>
        <v>139</v>
      </c>
      <c r="B210" s="21" t="s">
        <v>424</v>
      </c>
      <c r="C210" s="22">
        <f t="shared" si="74"/>
        <v>3.8000000000000003</v>
      </c>
      <c r="D210" s="23"/>
      <c r="E210" s="7">
        <f t="shared" si="64"/>
        <v>3.8000000000000003</v>
      </c>
      <c r="F210" s="7">
        <f t="shared" si="65"/>
        <v>3.6</v>
      </c>
      <c r="G210" s="7">
        <f t="shared" si="66"/>
        <v>0</v>
      </c>
      <c r="H210" s="24"/>
      <c r="I210" s="24"/>
      <c r="J210" s="24"/>
      <c r="K210" s="24">
        <v>1.6</v>
      </c>
      <c r="L210" s="24">
        <v>2</v>
      </c>
      <c r="M210" s="7">
        <f t="shared" si="67"/>
        <v>0</v>
      </c>
      <c r="N210" s="24"/>
      <c r="O210" s="24"/>
      <c r="P210" s="24"/>
      <c r="Q210" s="24"/>
      <c r="R210" s="24"/>
      <c r="S210" s="24"/>
      <c r="T210" s="24"/>
      <c r="U210" s="7">
        <f t="shared" si="73"/>
        <v>0.2</v>
      </c>
      <c r="V210" s="24"/>
      <c r="W210" s="24"/>
      <c r="X210" s="24"/>
      <c r="Y210" s="24"/>
      <c r="Z210" s="24"/>
      <c r="AA210" s="24"/>
      <c r="AB210" s="24"/>
      <c r="AC210" s="24"/>
      <c r="AD210" s="7">
        <f t="shared" si="68"/>
        <v>0</v>
      </c>
      <c r="AE210" s="24"/>
      <c r="AF210" s="24"/>
      <c r="AG210" s="25"/>
      <c r="AH210" s="25"/>
      <c r="AI210" s="24"/>
      <c r="AJ210" s="20"/>
      <c r="AK210" s="24"/>
      <c r="AL210" s="20"/>
      <c r="AM210" s="20"/>
      <c r="AN210" s="20"/>
      <c r="AO210" s="25"/>
      <c r="AP210" s="20"/>
      <c r="AQ210" s="24"/>
      <c r="AR210" s="25"/>
      <c r="AS210" s="25"/>
      <c r="AT210" s="25"/>
      <c r="AU210" s="25"/>
      <c r="AV210" s="25"/>
      <c r="AW210" s="25"/>
      <c r="AX210" s="24">
        <v>0.2</v>
      </c>
      <c r="AY210" s="24"/>
      <c r="AZ210" s="24"/>
      <c r="BA210" s="25"/>
      <c r="BB210" s="25"/>
      <c r="BC210" s="25"/>
      <c r="BD210" s="24"/>
      <c r="BE210" s="25"/>
      <c r="BF210" s="25"/>
      <c r="BG210" s="7">
        <f t="shared" si="69"/>
        <v>0</v>
      </c>
      <c r="BH210" s="25"/>
      <c r="BI210" s="24"/>
      <c r="BJ210" s="24"/>
      <c r="BK210" s="25"/>
      <c r="BL210" s="20" t="s">
        <v>142</v>
      </c>
      <c r="BM210" s="25"/>
      <c r="BN210" s="20" t="s">
        <v>341</v>
      </c>
      <c r="BO210" s="25"/>
      <c r="BP210" s="20" t="s">
        <v>106</v>
      </c>
      <c r="BQ210" s="25"/>
      <c r="BR210" s="25"/>
      <c r="BS210" s="25"/>
      <c r="BT210" s="25"/>
      <c r="BU210" s="23" t="s">
        <v>378</v>
      </c>
      <c r="BV210" s="20"/>
      <c r="BW210" s="25"/>
      <c r="BX210" s="25"/>
      <c r="BY210" s="20" t="s">
        <v>425</v>
      </c>
      <c r="CA210" s="54" t="e">
        <f>VLOOKUP(B210,'[1]KH2025 IN'!$B$4:$X$243,23,0)</f>
        <v>#N/A</v>
      </c>
      <c r="CB210" s="54">
        <v>1</v>
      </c>
      <c r="CC210" s="54">
        <f>VLOOKUP(B210,'[2]10QH'!$B$15:$BZ$665,77,0)</f>
        <v>1</v>
      </c>
      <c r="CJ210" s="54">
        <v>1</v>
      </c>
    </row>
    <row r="211" spans="1:88" s="54" customFormat="1" ht="187.5" customHeight="1" x14ac:dyDescent="0.3">
      <c r="A211" s="20">
        <f t="shared" si="75"/>
        <v>140</v>
      </c>
      <c r="B211" s="21" t="s">
        <v>426</v>
      </c>
      <c r="C211" s="22">
        <f t="shared" si="74"/>
        <v>2</v>
      </c>
      <c r="D211" s="23"/>
      <c r="E211" s="7">
        <f t="shared" si="64"/>
        <v>2</v>
      </c>
      <c r="F211" s="7">
        <f t="shared" si="65"/>
        <v>1.4</v>
      </c>
      <c r="G211" s="7">
        <f t="shared" si="66"/>
        <v>0</v>
      </c>
      <c r="H211" s="24"/>
      <c r="I211" s="24"/>
      <c r="J211" s="24"/>
      <c r="K211" s="24">
        <v>1</v>
      </c>
      <c r="L211" s="24">
        <v>0.4</v>
      </c>
      <c r="M211" s="7">
        <f t="shared" si="67"/>
        <v>0</v>
      </c>
      <c r="N211" s="24"/>
      <c r="O211" s="24"/>
      <c r="P211" s="24"/>
      <c r="Q211" s="24"/>
      <c r="R211" s="24"/>
      <c r="S211" s="24"/>
      <c r="T211" s="24"/>
      <c r="U211" s="7">
        <f t="shared" si="73"/>
        <v>0</v>
      </c>
      <c r="V211" s="24"/>
      <c r="W211" s="24"/>
      <c r="X211" s="24"/>
      <c r="Y211" s="24"/>
      <c r="Z211" s="24"/>
      <c r="AA211" s="24"/>
      <c r="AB211" s="24"/>
      <c r="AC211" s="24"/>
      <c r="AD211" s="7">
        <f t="shared" si="68"/>
        <v>0</v>
      </c>
      <c r="AE211" s="24"/>
      <c r="AF211" s="24"/>
      <c r="AG211" s="25"/>
      <c r="AH211" s="25"/>
      <c r="AI211" s="24"/>
      <c r="AJ211" s="20"/>
      <c r="AK211" s="24"/>
      <c r="AL211" s="20"/>
      <c r="AM211" s="20"/>
      <c r="AN211" s="20"/>
      <c r="AO211" s="25"/>
      <c r="AP211" s="20"/>
      <c r="AQ211" s="24"/>
      <c r="AR211" s="25"/>
      <c r="AS211" s="25"/>
      <c r="AT211" s="25"/>
      <c r="AU211" s="25"/>
      <c r="AV211" s="25"/>
      <c r="AW211" s="25"/>
      <c r="AX211" s="24"/>
      <c r="AY211" s="24"/>
      <c r="AZ211" s="24"/>
      <c r="BA211" s="25"/>
      <c r="BB211" s="25"/>
      <c r="BC211" s="25"/>
      <c r="BD211" s="24"/>
      <c r="BE211" s="25"/>
      <c r="BF211" s="25"/>
      <c r="BG211" s="7">
        <f t="shared" si="69"/>
        <v>0.6</v>
      </c>
      <c r="BH211" s="25"/>
      <c r="BI211" s="24">
        <v>0.6</v>
      </c>
      <c r="BJ211" s="24"/>
      <c r="BK211" s="25"/>
      <c r="BL211" s="20" t="s">
        <v>99</v>
      </c>
      <c r="BM211" s="25"/>
      <c r="BN211" s="20" t="s">
        <v>341</v>
      </c>
      <c r="BO211" s="25"/>
      <c r="BP211" s="20" t="s">
        <v>427</v>
      </c>
      <c r="BQ211" s="25"/>
      <c r="BR211" s="25"/>
      <c r="BS211" s="25"/>
      <c r="BT211" s="25"/>
      <c r="BU211" s="23" t="s">
        <v>213</v>
      </c>
      <c r="BV211" s="20" t="s">
        <v>428</v>
      </c>
      <c r="BW211" s="25" t="s">
        <v>429</v>
      </c>
      <c r="BX211" s="25"/>
      <c r="BY211" s="20" t="s">
        <v>430</v>
      </c>
      <c r="CA211" s="54" t="e">
        <f>VLOOKUP(B211,'[1]KH2025 IN'!$B$4:$X$243,23,0)</f>
        <v>#N/A</v>
      </c>
      <c r="CB211" s="54">
        <v>1</v>
      </c>
      <c r="CC211" s="54">
        <f>VLOOKUP(B211,'[2]10QH'!$B$15:$BZ$665,77,0)</f>
        <v>1</v>
      </c>
      <c r="CJ211" s="54">
        <v>1</v>
      </c>
    </row>
    <row r="212" spans="1:88" s="54" customFormat="1" ht="53.25" customHeight="1" x14ac:dyDescent="0.3">
      <c r="A212" s="144">
        <f>A211+1</f>
        <v>141</v>
      </c>
      <c r="B212" s="145" t="s">
        <v>431</v>
      </c>
      <c r="C212" s="22">
        <f t="shared" si="74"/>
        <v>8.5</v>
      </c>
      <c r="D212" s="23"/>
      <c r="E212" s="7">
        <v>8.5</v>
      </c>
      <c r="F212" s="7">
        <f t="shared" si="65"/>
        <v>3.2</v>
      </c>
      <c r="G212" s="7">
        <f t="shared" si="66"/>
        <v>0</v>
      </c>
      <c r="H212" s="24"/>
      <c r="I212" s="24"/>
      <c r="J212" s="24"/>
      <c r="K212" s="24">
        <v>2.7</v>
      </c>
      <c r="L212" s="24">
        <v>0.5</v>
      </c>
      <c r="M212" s="7">
        <f t="shared" si="67"/>
        <v>0</v>
      </c>
      <c r="N212" s="24"/>
      <c r="O212" s="24"/>
      <c r="P212" s="24"/>
      <c r="Q212" s="24"/>
      <c r="R212" s="24"/>
      <c r="S212" s="24"/>
      <c r="T212" s="24"/>
      <c r="U212" s="7">
        <f t="shared" si="73"/>
        <v>0</v>
      </c>
      <c r="V212" s="24"/>
      <c r="W212" s="24"/>
      <c r="X212" s="24"/>
      <c r="Y212" s="24"/>
      <c r="Z212" s="24"/>
      <c r="AA212" s="24"/>
      <c r="AB212" s="24"/>
      <c r="AC212" s="24"/>
      <c r="AD212" s="7">
        <f t="shared" si="68"/>
        <v>0</v>
      </c>
      <c r="AE212" s="24"/>
      <c r="AF212" s="24"/>
      <c r="AG212" s="25"/>
      <c r="AH212" s="25"/>
      <c r="AI212" s="24"/>
      <c r="AJ212" s="20"/>
      <c r="AK212" s="24"/>
      <c r="AL212" s="20"/>
      <c r="AM212" s="20"/>
      <c r="AN212" s="20"/>
      <c r="AO212" s="25"/>
      <c r="AP212" s="20"/>
      <c r="AQ212" s="24"/>
      <c r="AR212" s="25"/>
      <c r="AS212" s="25"/>
      <c r="AT212" s="25"/>
      <c r="AU212" s="25"/>
      <c r="AV212" s="25"/>
      <c r="AW212" s="25"/>
      <c r="AX212" s="24"/>
      <c r="AY212" s="24"/>
      <c r="AZ212" s="24"/>
      <c r="BA212" s="25"/>
      <c r="BB212" s="25"/>
      <c r="BC212" s="25"/>
      <c r="BD212" s="24"/>
      <c r="BE212" s="25"/>
      <c r="BF212" s="25"/>
      <c r="BG212" s="7">
        <f t="shared" si="69"/>
        <v>0</v>
      </c>
      <c r="BH212" s="25"/>
      <c r="BI212" s="24"/>
      <c r="BJ212" s="24"/>
      <c r="BK212" s="25"/>
      <c r="BL212" s="20" t="s">
        <v>123</v>
      </c>
      <c r="BM212" s="25"/>
      <c r="BN212" s="20" t="s">
        <v>341</v>
      </c>
      <c r="BO212" s="25"/>
      <c r="BP212" s="144" t="s">
        <v>432</v>
      </c>
      <c r="BQ212" s="25"/>
      <c r="BR212" s="25"/>
      <c r="BS212" s="25"/>
      <c r="BT212" s="25"/>
      <c r="BU212" s="23" t="s">
        <v>131</v>
      </c>
      <c r="BV212" s="20"/>
      <c r="BW212" s="25"/>
      <c r="BX212" s="25"/>
      <c r="BY212" s="20" t="s">
        <v>433</v>
      </c>
      <c r="CA212" s="54" t="e">
        <f>VLOOKUP(B212,'[1]KH2025 IN'!$B$4:$X$243,23,0)</f>
        <v>#N/A</v>
      </c>
      <c r="CB212" s="54">
        <v>1</v>
      </c>
      <c r="CC212" s="54" t="e">
        <f>VLOOKUP(B212,'[2]10QH'!$B$15:$BZ$665,77,0)</f>
        <v>#N/A</v>
      </c>
      <c r="CJ212" s="54">
        <v>1</v>
      </c>
    </row>
    <row r="213" spans="1:88" s="54" customFormat="1" ht="60.75" customHeight="1" x14ac:dyDescent="0.3">
      <c r="A213" s="144"/>
      <c r="B213" s="145"/>
      <c r="C213" s="22">
        <f t="shared" si="74"/>
        <v>4.5</v>
      </c>
      <c r="D213" s="23"/>
      <c r="E213" s="7">
        <v>4.5</v>
      </c>
      <c r="F213" s="7"/>
      <c r="G213" s="7"/>
      <c r="H213" s="24"/>
      <c r="I213" s="24"/>
      <c r="J213" s="24"/>
      <c r="K213" s="24"/>
      <c r="L213" s="24"/>
      <c r="M213" s="7"/>
      <c r="N213" s="24"/>
      <c r="O213" s="24"/>
      <c r="P213" s="24"/>
      <c r="Q213" s="24"/>
      <c r="R213" s="24"/>
      <c r="S213" s="24"/>
      <c r="T213" s="24"/>
      <c r="U213" s="7"/>
      <c r="V213" s="24"/>
      <c r="W213" s="24"/>
      <c r="X213" s="24"/>
      <c r="Y213" s="24"/>
      <c r="Z213" s="24"/>
      <c r="AA213" s="24"/>
      <c r="AB213" s="24"/>
      <c r="AC213" s="24"/>
      <c r="AD213" s="7"/>
      <c r="AE213" s="24"/>
      <c r="AF213" s="24"/>
      <c r="AG213" s="25"/>
      <c r="AH213" s="25"/>
      <c r="AI213" s="24"/>
      <c r="AJ213" s="20"/>
      <c r="AK213" s="24"/>
      <c r="AL213" s="20"/>
      <c r="AM213" s="20"/>
      <c r="AN213" s="20"/>
      <c r="AO213" s="25"/>
      <c r="AP213" s="20"/>
      <c r="AQ213" s="24"/>
      <c r="AR213" s="25"/>
      <c r="AS213" s="25"/>
      <c r="AT213" s="25"/>
      <c r="AU213" s="25"/>
      <c r="AV213" s="25"/>
      <c r="AW213" s="25"/>
      <c r="AX213" s="24"/>
      <c r="AY213" s="24"/>
      <c r="AZ213" s="24"/>
      <c r="BA213" s="25"/>
      <c r="BB213" s="25"/>
      <c r="BC213" s="25"/>
      <c r="BD213" s="24"/>
      <c r="BE213" s="25"/>
      <c r="BF213" s="25"/>
      <c r="BG213" s="7"/>
      <c r="BH213" s="25"/>
      <c r="BI213" s="24"/>
      <c r="BJ213" s="24"/>
      <c r="BK213" s="25"/>
      <c r="BL213" s="20" t="s">
        <v>105</v>
      </c>
      <c r="BM213" s="25"/>
      <c r="BN213" s="20" t="s">
        <v>341</v>
      </c>
      <c r="BO213" s="25"/>
      <c r="BP213" s="144"/>
      <c r="BQ213" s="25"/>
      <c r="BR213" s="25"/>
      <c r="BS213" s="25"/>
      <c r="BT213" s="25"/>
      <c r="BU213" s="23" t="s">
        <v>131</v>
      </c>
      <c r="BV213" s="20"/>
      <c r="BW213" s="25"/>
      <c r="BX213" s="25"/>
      <c r="BY213" s="20"/>
      <c r="CA213" s="54">
        <f>VLOOKUP(B213,'[1]KH2025 IN'!$B$4:$X$243,23,0)</f>
        <v>1</v>
      </c>
      <c r="CB213" s="54">
        <v>1</v>
      </c>
      <c r="CC213" s="54" t="e">
        <f>VLOOKUP(B213,'[2]10QH'!$B$15:$BZ$665,77,0)</f>
        <v>#N/A</v>
      </c>
      <c r="CJ213" s="54">
        <v>1</v>
      </c>
    </row>
    <row r="214" spans="1:88" s="54" customFormat="1" ht="56.25" x14ac:dyDescent="0.3">
      <c r="A214" s="144">
        <f>A212+1</f>
        <v>142</v>
      </c>
      <c r="B214" s="145" t="s">
        <v>434</v>
      </c>
      <c r="C214" s="22">
        <f t="shared" si="74"/>
        <v>6.12</v>
      </c>
      <c r="D214" s="23"/>
      <c r="E214" s="7">
        <f t="shared" si="64"/>
        <v>6.12</v>
      </c>
      <c r="F214" s="7">
        <f t="shared" si="65"/>
        <v>6.12</v>
      </c>
      <c r="G214" s="7">
        <f t="shared" si="66"/>
        <v>0</v>
      </c>
      <c r="H214" s="24"/>
      <c r="I214" s="24"/>
      <c r="J214" s="24"/>
      <c r="K214" s="24">
        <v>3.2</v>
      </c>
      <c r="L214" s="24">
        <v>1.62</v>
      </c>
      <c r="M214" s="7">
        <f t="shared" si="67"/>
        <v>1.3</v>
      </c>
      <c r="N214" s="24"/>
      <c r="O214" s="24"/>
      <c r="P214" s="24">
        <v>1.3</v>
      </c>
      <c r="Q214" s="24"/>
      <c r="R214" s="24"/>
      <c r="S214" s="24"/>
      <c r="T214" s="24"/>
      <c r="U214" s="7">
        <f t="shared" si="73"/>
        <v>0</v>
      </c>
      <c r="V214" s="24"/>
      <c r="W214" s="24"/>
      <c r="X214" s="24"/>
      <c r="Y214" s="24"/>
      <c r="Z214" s="24"/>
      <c r="AA214" s="24"/>
      <c r="AB214" s="24"/>
      <c r="AC214" s="24"/>
      <c r="AD214" s="7">
        <f t="shared" si="68"/>
        <v>0</v>
      </c>
      <c r="AE214" s="24"/>
      <c r="AF214" s="24"/>
      <c r="AG214" s="146"/>
      <c r="AH214" s="146"/>
      <c r="AI214" s="24"/>
      <c r="AJ214" s="20"/>
      <c r="AK214" s="24"/>
      <c r="AL214" s="20"/>
      <c r="AM214" s="20"/>
      <c r="AN214" s="20"/>
      <c r="AO214" s="25"/>
      <c r="AP214" s="20"/>
      <c r="AQ214" s="24"/>
      <c r="AR214" s="25"/>
      <c r="AS214" s="25"/>
      <c r="AT214" s="25"/>
      <c r="AU214" s="25"/>
      <c r="AV214" s="25"/>
      <c r="AW214" s="25"/>
      <c r="AX214" s="24"/>
      <c r="AY214" s="24"/>
      <c r="AZ214" s="24"/>
      <c r="BA214" s="25"/>
      <c r="BB214" s="25"/>
      <c r="BC214" s="25"/>
      <c r="BD214" s="24"/>
      <c r="BE214" s="25"/>
      <c r="BF214" s="25"/>
      <c r="BG214" s="7">
        <f t="shared" si="69"/>
        <v>0</v>
      </c>
      <c r="BH214" s="25"/>
      <c r="BI214" s="24"/>
      <c r="BJ214" s="24"/>
      <c r="BK214" s="25"/>
      <c r="BL214" s="20" t="s">
        <v>105</v>
      </c>
      <c r="BM214" s="25"/>
      <c r="BN214" s="20" t="s">
        <v>341</v>
      </c>
      <c r="BO214" s="25"/>
      <c r="BP214" s="144" t="s">
        <v>106</v>
      </c>
      <c r="BQ214" s="25"/>
      <c r="BR214" s="25"/>
      <c r="BS214" s="25"/>
      <c r="BT214" s="25"/>
      <c r="BU214" s="23" t="s">
        <v>261</v>
      </c>
      <c r="BV214" s="20"/>
      <c r="BW214" s="146" t="s">
        <v>365</v>
      </c>
      <c r="BX214" s="146" t="s">
        <v>435</v>
      </c>
      <c r="BY214" s="20" t="s">
        <v>436</v>
      </c>
      <c r="CA214" s="54" t="e">
        <f>VLOOKUP(B214,'[1]KH2025 IN'!$B$4:$X$243,23,0)</f>
        <v>#N/A</v>
      </c>
      <c r="CB214" s="54">
        <v>1</v>
      </c>
      <c r="CC214" s="54">
        <f>VLOOKUP(B214,'[2]10QH'!$B$15:$BZ$665,77,0)</f>
        <v>1</v>
      </c>
      <c r="CJ214" s="54">
        <v>1</v>
      </c>
    </row>
    <row r="215" spans="1:88" s="54" customFormat="1" ht="37.5" x14ac:dyDescent="0.3">
      <c r="A215" s="144"/>
      <c r="B215" s="145"/>
      <c r="C215" s="22">
        <f t="shared" si="74"/>
        <v>3</v>
      </c>
      <c r="D215" s="23"/>
      <c r="E215" s="7">
        <f t="shared" si="64"/>
        <v>3</v>
      </c>
      <c r="F215" s="7">
        <f t="shared" si="65"/>
        <v>3</v>
      </c>
      <c r="G215" s="7">
        <f t="shared" si="66"/>
        <v>0</v>
      </c>
      <c r="H215" s="24"/>
      <c r="I215" s="24"/>
      <c r="J215" s="24"/>
      <c r="K215" s="24">
        <v>0.9</v>
      </c>
      <c r="L215" s="24"/>
      <c r="M215" s="7">
        <f t="shared" si="67"/>
        <v>2.1</v>
      </c>
      <c r="N215" s="24"/>
      <c r="O215" s="24"/>
      <c r="P215" s="24">
        <v>2.1</v>
      </c>
      <c r="Q215" s="24"/>
      <c r="R215" s="24"/>
      <c r="S215" s="24"/>
      <c r="T215" s="24"/>
      <c r="U215" s="7">
        <f t="shared" si="73"/>
        <v>0</v>
      </c>
      <c r="V215" s="24"/>
      <c r="W215" s="24"/>
      <c r="X215" s="24"/>
      <c r="Y215" s="24"/>
      <c r="Z215" s="24"/>
      <c r="AA215" s="24"/>
      <c r="AB215" s="24"/>
      <c r="AC215" s="24"/>
      <c r="AD215" s="7">
        <f t="shared" si="68"/>
        <v>0</v>
      </c>
      <c r="AE215" s="24"/>
      <c r="AF215" s="24"/>
      <c r="AG215" s="146"/>
      <c r="AH215" s="146"/>
      <c r="AI215" s="24"/>
      <c r="AJ215" s="20"/>
      <c r="AK215" s="24"/>
      <c r="AL215" s="20"/>
      <c r="AM215" s="20"/>
      <c r="AN215" s="20"/>
      <c r="AO215" s="25"/>
      <c r="AP215" s="20"/>
      <c r="AQ215" s="24"/>
      <c r="AR215" s="25"/>
      <c r="AS215" s="25"/>
      <c r="AT215" s="25"/>
      <c r="AU215" s="25"/>
      <c r="AV215" s="25"/>
      <c r="AW215" s="25"/>
      <c r="AX215" s="24"/>
      <c r="AY215" s="24"/>
      <c r="AZ215" s="24"/>
      <c r="BA215" s="25"/>
      <c r="BB215" s="25"/>
      <c r="BC215" s="25"/>
      <c r="BD215" s="24"/>
      <c r="BE215" s="25"/>
      <c r="BF215" s="25"/>
      <c r="BG215" s="7">
        <f t="shared" si="69"/>
        <v>0</v>
      </c>
      <c r="BH215" s="25"/>
      <c r="BI215" s="24"/>
      <c r="BJ215" s="24"/>
      <c r="BK215" s="25"/>
      <c r="BL215" s="20" t="s">
        <v>112</v>
      </c>
      <c r="BM215" s="25"/>
      <c r="BN215" s="20" t="s">
        <v>341</v>
      </c>
      <c r="BO215" s="25"/>
      <c r="BP215" s="144"/>
      <c r="BQ215" s="25"/>
      <c r="BR215" s="25"/>
      <c r="BS215" s="25"/>
      <c r="BT215" s="25"/>
      <c r="BU215" s="23" t="s">
        <v>107</v>
      </c>
      <c r="BV215" s="20"/>
      <c r="BW215" s="146"/>
      <c r="BX215" s="146"/>
      <c r="BY215" s="20" t="s">
        <v>437</v>
      </c>
      <c r="CA215" s="54">
        <f>VLOOKUP(B215,'[1]KH2025 IN'!$B$4:$X$243,23,0)</f>
        <v>1</v>
      </c>
      <c r="CB215" s="54">
        <v>1</v>
      </c>
      <c r="CC215" s="54" t="e">
        <f>VLOOKUP(B215,'[2]10QH'!$B$15:$BZ$665,77,0)</f>
        <v>#N/A</v>
      </c>
      <c r="CJ215" s="54">
        <v>1</v>
      </c>
    </row>
    <row r="216" spans="1:88" s="54" customFormat="1" ht="56.25" x14ac:dyDescent="0.3">
      <c r="A216" s="144">
        <f>A214+1</f>
        <v>143</v>
      </c>
      <c r="B216" s="145" t="s">
        <v>438</v>
      </c>
      <c r="C216" s="22">
        <f t="shared" si="74"/>
        <v>16.200000000000003</v>
      </c>
      <c r="D216" s="23"/>
      <c r="E216" s="7">
        <f t="shared" si="64"/>
        <v>16.200000000000003</v>
      </c>
      <c r="F216" s="7">
        <f t="shared" si="65"/>
        <v>16.200000000000003</v>
      </c>
      <c r="G216" s="7">
        <f t="shared" si="66"/>
        <v>0</v>
      </c>
      <c r="H216" s="24"/>
      <c r="I216" s="24"/>
      <c r="J216" s="24"/>
      <c r="K216" s="24">
        <v>8.4</v>
      </c>
      <c r="L216" s="24">
        <v>1.4</v>
      </c>
      <c r="M216" s="7">
        <f t="shared" si="67"/>
        <v>6.4</v>
      </c>
      <c r="N216" s="24"/>
      <c r="O216" s="24"/>
      <c r="P216" s="24">
        <v>6.4</v>
      </c>
      <c r="Q216" s="24"/>
      <c r="R216" s="24"/>
      <c r="S216" s="24"/>
      <c r="T216" s="24"/>
      <c r="U216" s="7">
        <f t="shared" si="73"/>
        <v>0</v>
      </c>
      <c r="V216" s="24"/>
      <c r="W216" s="24"/>
      <c r="X216" s="24"/>
      <c r="Y216" s="24"/>
      <c r="Z216" s="24"/>
      <c r="AA216" s="24"/>
      <c r="AB216" s="24"/>
      <c r="AC216" s="24"/>
      <c r="AD216" s="7">
        <f t="shared" si="68"/>
        <v>0</v>
      </c>
      <c r="AE216" s="24"/>
      <c r="AF216" s="24"/>
      <c r="AG216" s="25"/>
      <c r="AH216" s="25"/>
      <c r="AI216" s="24"/>
      <c r="AJ216" s="20"/>
      <c r="AK216" s="24"/>
      <c r="AL216" s="20"/>
      <c r="AM216" s="20"/>
      <c r="AN216" s="20"/>
      <c r="AO216" s="25"/>
      <c r="AP216" s="20"/>
      <c r="AQ216" s="24"/>
      <c r="AR216" s="25"/>
      <c r="AS216" s="25"/>
      <c r="AT216" s="25"/>
      <c r="AU216" s="25"/>
      <c r="AV216" s="25"/>
      <c r="AW216" s="25"/>
      <c r="AX216" s="24"/>
      <c r="AY216" s="24"/>
      <c r="AZ216" s="24"/>
      <c r="BA216" s="25"/>
      <c r="BB216" s="25"/>
      <c r="BC216" s="25"/>
      <c r="BD216" s="24"/>
      <c r="BE216" s="25"/>
      <c r="BF216" s="25"/>
      <c r="BG216" s="7">
        <f t="shared" si="69"/>
        <v>0</v>
      </c>
      <c r="BH216" s="25"/>
      <c r="BI216" s="24"/>
      <c r="BJ216" s="24"/>
      <c r="BK216" s="25"/>
      <c r="BL216" s="20" t="s">
        <v>112</v>
      </c>
      <c r="BM216" s="25"/>
      <c r="BN216" s="20" t="s">
        <v>341</v>
      </c>
      <c r="BO216" s="25"/>
      <c r="BP216" s="144" t="s">
        <v>106</v>
      </c>
      <c r="BQ216" s="25"/>
      <c r="BR216" s="25"/>
      <c r="BS216" s="25"/>
      <c r="BT216" s="25"/>
      <c r="BU216" s="23" t="s">
        <v>261</v>
      </c>
      <c r="BV216" s="20"/>
      <c r="BW216" s="25"/>
      <c r="BX216" s="25"/>
      <c r="BY216" s="20" t="s">
        <v>439</v>
      </c>
      <c r="CA216" s="54" t="e">
        <f>VLOOKUP(B216,'[1]KH2025 IN'!$B$4:$X$243,23,0)</f>
        <v>#N/A</v>
      </c>
      <c r="CB216" s="54">
        <v>1</v>
      </c>
      <c r="CC216" s="54">
        <f>VLOOKUP(B216,'[2]10QH'!$B$15:$BZ$665,77,0)</f>
        <v>1</v>
      </c>
      <c r="CJ216" s="54">
        <v>1</v>
      </c>
    </row>
    <row r="217" spans="1:88" s="54" customFormat="1" ht="37.5" x14ac:dyDescent="0.3">
      <c r="A217" s="144"/>
      <c r="B217" s="145"/>
      <c r="C217" s="22">
        <f t="shared" si="74"/>
        <v>0.2</v>
      </c>
      <c r="D217" s="23">
        <v>0.2</v>
      </c>
      <c r="E217" s="7">
        <f t="shared" si="64"/>
        <v>0</v>
      </c>
      <c r="F217" s="7">
        <f t="shared" si="65"/>
        <v>0</v>
      </c>
      <c r="G217" s="7">
        <f t="shared" si="66"/>
        <v>0</v>
      </c>
      <c r="H217" s="24"/>
      <c r="I217" s="24"/>
      <c r="J217" s="24"/>
      <c r="K217" s="24"/>
      <c r="L217" s="24"/>
      <c r="M217" s="7">
        <f t="shared" si="67"/>
        <v>0</v>
      </c>
      <c r="N217" s="24"/>
      <c r="O217" s="24"/>
      <c r="P217" s="24"/>
      <c r="Q217" s="24"/>
      <c r="R217" s="24"/>
      <c r="S217" s="24"/>
      <c r="T217" s="24"/>
      <c r="U217" s="7">
        <f t="shared" si="73"/>
        <v>0</v>
      </c>
      <c r="V217" s="24"/>
      <c r="W217" s="24"/>
      <c r="X217" s="24"/>
      <c r="Y217" s="24"/>
      <c r="Z217" s="24"/>
      <c r="AA217" s="24"/>
      <c r="AB217" s="24"/>
      <c r="AC217" s="24"/>
      <c r="AD217" s="7">
        <f t="shared" si="68"/>
        <v>0</v>
      </c>
      <c r="AE217" s="24"/>
      <c r="AF217" s="24"/>
      <c r="AG217" s="25"/>
      <c r="AH217" s="25"/>
      <c r="AI217" s="24"/>
      <c r="AJ217" s="20"/>
      <c r="AK217" s="24"/>
      <c r="AL217" s="20"/>
      <c r="AM217" s="20"/>
      <c r="AN217" s="20"/>
      <c r="AO217" s="25"/>
      <c r="AP217" s="20"/>
      <c r="AQ217" s="24"/>
      <c r="AR217" s="25"/>
      <c r="AS217" s="25"/>
      <c r="AT217" s="25"/>
      <c r="AU217" s="25"/>
      <c r="AV217" s="25"/>
      <c r="AW217" s="25"/>
      <c r="AX217" s="24"/>
      <c r="AY217" s="24"/>
      <c r="AZ217" s="24"/>
      <c r="BA217" s="25"/>
      <c r="BB217" s="25"/>
      <c r="BC217" s="25"/>
      <c r="BD217" s="24"/>
      <c r="BE217" s="25"/>
      <c r="BF217" s="25"/>
      <c r="BG217" s="7">
        <f t="shared" si="69"/>
        <v>0</v>
      </c>
      <c r="BH217" s="25"/>
      <c r="BI217" s="24"/>
      <c r="BJ217" s="24"/>
      <c r="BK217" s="25"/>
      <c r="BL217" s="20" t="s">
        <v>112</v>
      </c>
      <c r="BM217" s="25"/>
      <c r="BN217" s="20" t="s">
        <v>245</v>
      </c>
      <c r="BO217" s="25"/>
      <c r="BP217" s="144"/>
      <c r="BQ217" s="25"/>
      <c r="BR217" s="25"/>
      <c r="BS217" s="25"/>
      <c r="BT217" s="25"/>
      <c r="BU217" s="20" t="s">
        <v>245</v>
      </c>
      <c r="BV217" s="20"/>
      <c r="BW217" s="25"/>
      <c r="BX217" s="25"/>
      <c r="BY217" s="20"/>
      <c r="CA217" s="54">
        <f>VLOOKUP(B217,'[1]KH2025 IN'!$B$4:$X$243,23,0)</f>
        <v>1</v>
      </c>
      <c r="CB217" s="54">
        <v>1</v>
      </c>
      <c r="CC217" s="54" t="e">
        <f>VLOOKUP(B217,'[2]10QH'!$B$15:$BZ$665,77,0)</f>
        <v>#N/A</v>
      </c>
      <c r="CJ217" s="54">
        <v>1</v>
      </c>
    </row>
    <row r="218" spans="1:88" s="54" customFormat="1" ht="54.6" customHeight="1" x14ac:dyDescent="0.3">
      <c r="A218" s="144"/>
      <c r="B218" s="145"/>
      <c r="C218" s="22">
        <f t="shared" si="74"/>
        <v>0.4</v>
      </c>
      <c r="D218" s="23">
        <v>0.4</v>
      </c>
      <c r="E218" s="7">
        <f t="shared" si="64"/>
        <v>0</v>
      </c>
      <c r="F218" s="7">
        <f t="shared" si="65"/>
        <v>0</v>
      </c>
      <c r="G218" s="7">
        <f t="shared" si="66"/>
        <v>0</v>
      </c>
      <c r="H218" s="24"/>
      <c r="I218" s="24"/>
      <c r="J218" s="24"/>
      <c r="K218" s="24"/>
      <c r="L218" s="24"/>
      <c r="M218" s="7">
        <f t="shared" si="67"/>
        <v>0</v>
      </c>
      <c r="N218" s="24"/>
      <c r="O218" s="24"/>
      <c r="P218" s="24"/>
      <c r="Q218" s="24"/>
      <c r="R218" s="24"/>
      <c r="S218" s="24"/>
      <c r="T218" s="24"/>
      <c r="U218" s="7">
        <f t="shared" si="73"/>
        <v>0</v>
      </c>
      <c r="V218" s="24"/>
      <c r="W218" s="24"/>
      <c r="X218" s="24"/>
      <c r="Y218" s="24"/>
      <c r="Z218" s="24"/>
      <c r="AA218" s="24"/>
      <c r="AB218" s="24"/>
      <c r="AC218" s="24"/>
      <c r="AD218" s="7">
        <f t="shared" si="68"/>
        <v>0</v>
      </c>
      <c r="AE218" s="24"/>
      <c r="AF218" s="24"/>
      <c r="AG218" s="25"/>
      <c r="AH218" s="25"/>
      <c r="AI218" s="24"/>
      <c r="AJ218" s="20"/>
      <c r="AK218" s="24"/>
      <c r="AL218" s="20"/>
      <c r="AM218" s="20"/>
      <c r="AN218" s="20"/>
      <c r="AO218" s="25"/>
      <c r="AP218" s="20"/>
      <c r="AQ218" s="24"/>
      <c r="AR218" s="25"/>
      <c r="AS218" s="25"/>
      <c r="AT218" s="25"/>
      <c r="AU218" s="25"/>
      <c r="AV218" s="25"/>
      <c r="AW218" s="25"/>
      <c r="AX218" s="24"/>
      <c r="AY218" s="24"/>
      <c r="AZ218" s="24"/>
      <c r="BA218" s="25"/>
      <c r="BB218" s="25"/>
      <c r="BC218" s="25"/>
      <c r="BD218" s="24"/>
      <c r="BE218" s="25"/>
      <c r="BF218" s="25"/>
      <c r="BG218" s="7">
        <f t="shared" si="69"/>
        <v>0</v>
      </c>
      <c r="BH218" s="25"/>
      <c r="BI218" s="24"/>
      <c r="BJ218" s="24"/>
      <c r="BK218" s="25"/>
      <c r="BL218" s="20" t="s">
        <v>87</v>
      </c>
      <c r="BM218" s="25"/>
      <c r="BN218" s="20" t="s">
        <v>245</v>
      </c>
      <c r="BO218" s="25"/>
      <c r="BP218" s="144"/>
      <c r="BQ218" s="25"/>
      <c r="BR218" s="25"/>
      <c r="BS218" s="25"/>
      <c r="BT218" s="25"/>
      <c r="BU218" s="20" t="s">
        <v>245</v>
      </c>
      <c r="BV218" s="20"/>
      <c r="BW218" s="25"/>
      <c r="BX218" s="25"/>
      <c r="BY218" s="20"/>
      <c r="CA218" s="54">
        <f>VLOOKUP(B218,'[1]KH2025 IN'!$B$4:$X$243,23,0)</f>
        <v>1</v>
      </c>
      <c r="CB218" s="54">
        <v>1</v>
      </c>
      <c r="CC218" s="54" t="e">
        <f>VLOOKUP(B218,'[2]10QH'!$B$15:$BZ$665,77,0)</f>
        <v>#N/A</v>
      </c>
      <c r="CJ218" s="54">
        <v>1</v>
      </c>
    </row>
    <row r="219" spans="1:88" s="54" customFormat="1" ht="56.25" x14ac:dyDescent="0.3">
      <c r="A219" s="144"/>
      <c r="B219" s="145"/>
      <c r="C219" s="22">
        <f t="shared" si="74"/>
        <v>13.18</v>
      </c>
      <c r="D219" s="23"/>
      <c r="E219" s="7">
        <f t="shared" si="64"/>
        <v>13.18</v>
      </c>
      <c r="F219" s="7">
        <f t="shared" si="65"/>
        <v>13.18</v>
      </c>
      <c r="G219" s="7">
        <f t="shared" si="66"/>
        <v>0.2</v>
      </c>
      <c r="H219" s="24">
        <v>0.2</v>
      </c>
      <c r="I219" s="24"/>
      <c r="J219" s="24"/>
      <c r="K219" s="24">
        <v>7</v>
      </c>
      <c r="L219" s="24"/>
      <c r="M219" s="7">
        <f t="shared" si="67"/>
        <v>5.98</v>
      </c>
      <c r="N219" s="24"/>
      <c r="O219" s="24"/>
      <c r="P219" s="24">
        <v>5.98</v>
      </c>
      <c r="Q219" s="24"/>
      <c r="R219" s="24"/>
      <c r="S219" s="24"/>
      <c r="T219" s="24"/>
      <c r="U219" s="7">
        <f t="shared" si="73"/>
        <v>0</v>
      </c>
      <c r="V219" s="24"/>
      <c r="W219" s="24"/>
      <c r="X219" s="24"/>
      <c r="Y219" s="24"/>
      <c r="Z219" s="24"/>
      <c r="AA219" s="24"/>
      <c r="AB219" s="24"/>
      <c r="AC219" s="24"/>
      <c r="AD219" s="7">
        <f t="shared" si="68"/>
        <v>0</v>
      </c>
      <c r="AE219" s="24"/>
      <c r="AF219" s="24"/>
      <c r="AG219" s="25"/>
      <c r="AH219" s="25"/>
      <c r="AI219" s="24"/>
      <c r="AJ219" s="20"/>
      <c r="AK219" s="24"/>
      <c r="AL219" s="20"/>
      <c r="AM219" s="20"/>
      <c r="AN219" s="20"/>
      <c r="AO219" s="25"/>
      <c r="AP219" s="20"/>
      <c r="AQ219" s="24"/>
      <c r="AR219" s="25"/>
      <c r="AS219" s="25"/>
      <c r="AT219" s="25"/>
      <c r="AU219" s="25"/>
      <c r="AV219" s="25"/>
      <c r="AW219" s="25"/>
      <c r="AX219" s="24"/>
      <c r="AY219" s="24"/>
      <c r="AZ219" s="24"/>
      <c r="BA219" s="25"/>
      <c r="BB219" s="25"/>
      <c r="BC219" s="25"/>
      <c r="BD219" s="24"/>
      <c r="BE219" s="25"/>
      <c r="BF219" s="25"/>
      <c r="BG219" s="7">
        <f t="shared" si="69"/>
        <v>0</v>
      </c>
      <c r="BH219" s="25"/>
      <c r="BI219" s="24"/>
      <c r="BJ219" s="24"/>
      <c r="BK219" s="25"/>
      <c r="BL219" s="20" t="s">
        <v>87</v>
      </c>
      <c r="BM219" s="25"/>
      <c r="BN219" s="20" t="s">
        <v>341</v>
      </c>
      <c r="BO219" s="25"/>
      <c r="BP219" s="144"/>
      <c r="BQ219" s="25"/>
      <c r="BR219" s="25"/>
      <c r="BS219" s="25"/>
      <c r="BT219" s="25"/>
      <c r="BU219" s="23" t="s">
        <v>440</v>
      </c>
      <c r="BV219" s="20"/>
      <c r="BW219" s="25"/>
      <c r="BX219" s="25"/>
      <c r="BY219" s="20" t="s">
        <v>441</v>
      </c>
      <c r="CA219" s="54">
        <f>VLOOKUP(B219,'[1]KH2025 IN'!$B$4:$X$243,23,0)</f>
        <v>1</v>
      </c>
      <c r="CB219" s="54">
        <v>1</v>
      </c>
      <c r="CC219" s="54" t="e">
        <f>VLOOKUP(B219,'[2]10QH'!$B$15:$BZ$665,77,0)</f>
        <v>#N/A</v>
      </c>
      <c r="CJ219" s="54">
        <v>1</v>
      </c>
    </row>
    <row r="220" spans="1:88" s="54" customFormat="1" ht="37.5" x14ac:dyDescent="0.3">
      <c r="A220" s="144">
        <f>A216+1</f>
        <v>144</v>
      </c>
      <c r="B220" s="145" t="s">
        <v>442</v>
      </c>
      <c r="C220" s="22">
        <f t="shared" si="74"/>
        <v>4.8</v>
      </c>
      <c r="D220" s="23"/>
      <c r="E220" s="7">
        <f t="shared" si="64"/>
        <v>4.8</v>
      </c>
      <c r="F220" s="7">
        <f t="shared" si="65"/>
        <v>4.8</v>
      </c>
      <c r="G220" s="7">
        <f t="shared" si="66"/>
        <v>0</v>
      </c>
      <c r="H220" s="24"/>
      <c r="I220" s="24"/>
      <c r="J220" s="24"/>
      <c r="K220" s="24">
        <v>2.8</v>
      </c>
      <c r="L220" s="24">
        <v>2</v>
      </c>
      <c r="M220" s="7">
        <f t="shared" si="67"/>
        <v>0</v>
      </c>
      <c r="N220" s="24"/>
      <c r="O220" s="24"/>
      <c r="P220" s="24"/>
      <c r="Q220" s="24"/>
      <c r="R220" s="24"/>
      <c r="S220" s="24"/>
      <c r="T220" s="24"/>
      <c r="U220" s="7">
        <f t="shared" si="73"/>
        <v>0</v>
      </c>
      <c r="V220" s="24"/>
      <c r="W220" s="24"/>
      <c r="X220" s="24"/>
      <c r="Y220" s="24"/>
      <c r="Z220" s="24"/>
      <c r="AA220" s="24"/>
      <c r="AB220" s="24"/>
      <c r="AC220" s="24"/>
      <c r="AD220" s="7">
        <f t="shared" si="68"/>
        <v>0</v>
      </c>
      <c r="AE220" s="24"/>
      <c r="AF220" s="24"/>
      <c r="AG220" s="25"/>
      <c r="AH220" s="25"/>
      <c r="AI220" s="24"/>
      <c r="AJ220" s="20"/>
      <c r="AK220" s="24"/>
      <c r="AL220" s="20"/>
      <c r="AM220" s="20"/>
      <c r="AN220" s="20"/>
      <c r="AO220" s="25"/>
      <c r="AP220" s="20"/>
      <c r="AQ220" s="24"/>
      <c r="AR220" s="25"/>
      <c r="AS220" s="25"/>
      <c r="AT220" s="25"/>
      <c r="AU220" s="25"/>
      <c r="AV220" s="25"/>
      <c r="AW220" s="25"/>
      <c r="AX220" s="24"/>
      <c r="AY220" s="24"/>
      <c r="AZ220" s="24"/>
      <c r="BA220" s="25"/>
      <c r="BB220" s="25"/>
      <c r="BC220" s="25"/>
      <c r="BD220" s="24"/>
      <c r="BE220" s="25"/>
      <c r="BF220" s="25"/>
      <c r="BG220" s="7">
        <f t="shared" si="69"/>
        <v>0</v>
      </c>
      <c r="BH220" s="25"/>
      <c r="BI220" s="24"/>
      <c r="BJ220" s="24"/>
      <c r="BK220" s="25"/>
      <c r="BL220" s="20" t="s">
        <v>87</v>
      </c>
      <c r="BM220" s="25"/>
      <c r="BN220" s="20" t="s">
        <v>341</v>
      </c>
      <c r="BO220" s="25"/>
      <c r="BP220" s="144" t="s">
        <v>106</v>
      </c>
      <c r="BQ220" s="25"/>
      <c r="BR220" s="25"/>
      <c r="BS220" s="25"/>
      <c r="BT220" s="25"/>
      <c r="BU220" s="23" t="s">
        <v>131</v>
      </c>
      <c r="BV220" s="20"/>
      <c r="BW220" s="25"/>
      <c r="BX220" s="25"/>
      <c r="BY220" s="20" t="s">
        <v>443</v>
      </c>
      <c r="CA220" s="54" t="e">
        <f>VLOOKUP(B220,'[1]KH2025 IN'!$B$4:$X$243,23,0)</f>
        <v>#N/A</v>
      </c>
      <c r="CB220" s="54">
        <v>1</v>
      </c>
      <c r="CC220" s="54">
        <f>VLOOKUP(B220,'[2]10QH'!$B$15:$BZ$665,77,0)</f>
        <v>1</v>
      </c>
      <c r="CJ220" s="54">
        <v>1</v>
      </c>
    </row>
    <row r="221" spans="1:88" s="54" customFormat="1" ht="37.5" x14ac:dyDescent="0.3">
      <c r="A221" s="144"/>
      <c r="B221" s="145"/>
      <c r="C221" s="22">
        <f t="shared" si="74"/>
        <v>2</v>
      </c>
      <c r="D221" s="23"/>
      <c r="E221" s="7">
        <f t="shared" si="64"/>
        <v>2</v>
      </c>
      <c r="F221" s="7">
        <f t="shared" si="65"/>
        <v>2</v>
      </c>
      <c r="G221" s="7">
        <f t="shared" si="66"/>
        <v>0</v>
      </c>
      <c r="H221" s="24"/>
      <c r="I221" s="24"/>
      <c r="J221" s="24"/>
      <c r="K221" s="24">
        <v>1.2</v>
      </c>
      <c r="L221" s="24">
        <v>0.8</v>
      </c>
      <c r="M221" s="7">
        <f t="shared" si="67"/>
        <v>0</v>
      </c>
      <c r="N221" s="24"/>
      <c r="O221" s="24"/>
      <c r="P221" s="24"/>
      <c r="Q221" s="24"/>
      <c r="R221" s="24"/>
      <c r="S221" s="24"/>
      <c r="T221" s="24"/>
      <c r="U221" s="7">
        <f t="shared" si="73"/>
        <v>0</v>
      </c>
      <c r="V221" s="24"/>
      <c r="W221" s="24"/>
      <c r="X221" s="24"/>
      <c r="Y221" s="24"/>
      <c r="Z221" s="24"/>
      <c r="AA221" s="24"/>
      <c r="AB221" s="24"/>
      <c r="AC221" s="24"/>
      <c r="AD221" s="7">
        <f t="shared" si="68"/>
        <v>0</v>
      </c>
      <c r="AE221" s="24"/>
      <c r="AF221" s="24"/>
      <c r="AG221" s="25"/>
      <c r="AH221" s="25"/>
      <c r="AI221" s="24"/>
      <c r="AJ221" s="20"/>
      <c r="AK221" s="24"/>
      <c r="AL221" s="20"/>
      <c r="AM221" s="20"/>
      <c r="AN221" s="20"/>
      <c r="AO221" s="25"/>
      <c r="AP221" s="20"/>
      <c r="AQ221" s="24"/>
      <c r="AR221" s="25"/>
      <c r="AS221" s="25"/>
      <c r="AT221" s="25"/>
      <c r="AU221" s="25"/>
      <c r="AV221" s="25"/>
      <c r="AW221" s="25"/>
      <c r="AX221" s="24"/>
      <c r="AY221" s="24"/>
      <c r="AZ221" s="24"/>
      <c r="BA221" s="25"/>
      <c r="BB221" s="25"/>
      <c r="BC221" s="25"/>
      <c r="BD221" s="24"/>
      <c r="BE221" s="25"/>
      <c r="BF221" s="25"/>
      <c r="BG221" s="7">
        <f t="shared" si="69"/>
        <v>0</v>
      </c>
      <c r="BH221" s="25"/>
      <c r="BI221" s="24"/>
      <c r="BJ221" s="24"/>
      <c r="BK221" s="25"/>
      <c r="BL221" s="20" t="s">
        <v>112</v>
      </c>
      <c r="BM221" s="25"/>
      <c r="BN221" s="20" t="s">
        <v>341</v>
      </c>
      <c r="BO221" s="25"/>
      <c r="BP221" s="144"/>
      <c r="BQ221" s="25"/>
      <c r="BR221" s="25"/>
      <c r="BS221" s="25"/>
      <c r="BT221" s="25"/>
      <c r="BU221" s="23" t="s">
        <v>131</v>
      </c>
      <c r="BV221" s="20"/>
      <c r="BW221" s="25"/>
      <c r="BX221" s="25"/>
      <c r="BY221" s="20" t="s">
        <v>444</v>
      </c>
      <c r="CA221" s="54">
        <f>VLOOKUP(B221,'[1]KH2025 IN'!$B$4:$X$243,23,0)</f>
        <v>1</v>
      </c>
      <c r="CB221" s="54">
        <v>1</v>
      </c>
      <c r="CC221" s="54" t="e">
        <f>VLOOKUP(B221,'[2]10QH'!$B$15:$BZ$665,77,0)</f>
        <v>#N/A</v>
      </c>
      <c r="CJ221" s="54">
        <v>1</v>
      </c>
    </row>
    <row r="222" spans="1:88" s="54" customFormat="1" ht="56.25" x14ac:dyDescent="0.3">
      <c r="A222" s="144"/>
      <c r="B222" s="145"/>
      <c r="C222" s="22">
        <f t="shared" si="74"/>
        <v>2.12</v>
      </c>
      <c r="D222" s="23"/>
      <c r="E222" s="7">
        <f t="shared" si="64"/>
        <v>2.12</v>
      </c>
      <c r="F222" s="7">
        <f t="shared" si="65"/>
        <v>1</v>
      </c>
      <c r="G222" s="7">
        <f t="shared" si="66"/>
        <v>0</v>
      </c>
      <c r="H222" s="24"/>
      <c r="I222" s="24"/>
      <c r="J222" s="24"/>
      <c r="K222" s="24">
        <v>0.7</v>
      </c>
      <c r="L222" s="24">
        <v>0.3</v>
      </c>
      <c r="M222" s="7">
        <f t="shared" si="67"/>
        <v>0</v>
      </c>
      <c r="N222" s="24"/>
      <c r="O222" s="24"/>
      <c r="P222" s="24"/>
      <c r="Q222" s="24"/>
      <c r="R222" s="24"/>
      <c r="S222" s="24"/>
      <c r="T222" s="24"/>
      <c r="U222" s="7">
        <f t="shared" si="73"/>
        <v>1.1200000000000001</v>
      </c>
      <c r="V222" s="24"/>
      <c r="W222" s="24"/>
      <c r="X222" s="24"/>
      <c r="Y222" s="24"/>
      <c r="Z222" s="24"/>
      <c r="AA222" s="24"/>
      <c r="AB222" s="24"/>
      <c r="AC222" s="24"/>
      <c r="AD222" s="7">
        <f t="shared" si="68"/>
        <v>0</v>
      </c>
      <c r="AE222" s="24"/>
      <c r="AF222" s="24"/>
      <c r="AG222" s="25"/>
      <c r="AH222" s="25"/>
      <c r="AI222" s="24"/>
      <c r="AJ222" s="20"/>
      <c r="AK222" s="24"/>
      <c r="AL222" s="20"/>
      <c r="AM222" s="20"/>
      <c r="AN222" s="20"/>
      <c r="AO222" s="25"/>
      <c r="AP222" s="20"/>
      <c r="AQ222" s="24"/>
      <c r="AR222" s="25"/>
      <c r="AS222" s="25"/>
      <c r="AT222" s="25"/>
      <c r="AU222" s="25"/>
      <c r="AV222" s="25"/>
      <c r="AW222" s="25"/>
      <c r="AX222" s="24">
        <v>1.1200000000000001</v>
      </c>
      <c r="AY222" s="24"/>
      <c r="AZ222" s="24"/>
      <c r="BA222" s="25"/>
      <c r="BB222" s="25"/>
      <c r="BC222" s="25"/>
      <c r="BD222" s="24"/>
      <c r="BE222" s="25"/>
      <c r="BF222" s="25"/>
      <c r="BG222" s="7">
        <f t="shared" si="69"/>
        <v>0</v>
      </c>
      <c r="BH222" s="25"/>
      <c r="BI222" s="24"/>
      <c r="BJ222" s="24"/>
      <c r="BK222" s="25"/>
      <c r="BL222" s="20" t="s">
        <v>105</v>
      </c>
      <c r="BM222" s="25"/>
      <c r="BN222" s="20" t="s">
        <v>341</v>
      </c>
      <c r="BO222" s="25"/>
      <c r="BP222" s="144"/>
      <c r="BQ222" s="25"/>
      <c r="BR222" s="25"/>
      <c r="BS222" s="25"/>
      <c r="BT222" s="25"/>
      <c r="BU222" s="23" t="s">
        <v>378</v>
      </c>
      <c r="BV222" s="20"/>
      <c r="BW222" s="25"/>
      <c r="BX222" s="25"/>
      <c r="BY222" s="20" t="s">
        <v>445</v>
      </c>
      <c r="CA222" s="54">
        <f>VLOOKUP(B222,'[1]KH2025 IN'!$B$4:$X$243,23,0)</f>
        <v>1</v>
      </c>
      <c r="CB222" s="54">
        <v>1</v>
      </c>
      <c r="CC222" s="54" t="e">
        <f>VLOOKUP(B222,'[2]10QH'!$B$15:$BZ$665,77,0)</f>
        <v>#N/A</v>
      </c>
      <c r="CJ222" s="54">
        <v>1</v>
      </c>
    </row>
    <row r="223" spans="1:88" s="54" customFormat="1" ht="37.5" x14ac:dyDescent="0.3">
      <c r="A223" s="144">
        <f>A220+1</f>
        <v>145</v>
      </c>
      <c r="B223" s="145" t="s">
        <v>446</v>
      </c>
      <c r="C223" s="22">
        <f t="shared" si="74"/>
        <v>14.030000000000001</v>
      </c>
      <c r="D223" s="23"/>
      <c r="E223" s="7">
        <f t="shared" si="64"/>
        <v>14.030000000000001</v>
      </c>
      <c r="F223" s="7">
        <f t="shared" si="65"/>
        <v>14.030000000000001</v>
      </c>
      <c r="G223" s="7">
        <f t="shared" si="66"/>
        <v>0</v>
      </c>
      <c r="H223" s="24"/>
      <c r="I223" s="24"/>
      <c r="J223" s="24"/>
      <c r="K223" s="24"/>
      <c r="L223" s="24"/>
      <c r="M223" s="7">
        <f t="shared" si="67"/>
        <v>14.030000000000001</v>
      </c>
      <c r="N223" s="24">
        <v>10.96</v>
      </c>
      <c r="O223" s="24"/>
      <c r="P223" s="24">
        <v>3.07</v>
      </c>
      <c r="Q223" s="24"/>
      <c r="R223" s="24"/>
      <c r="S223" s="24"/>
      <c r="T223" s="24"/>
      <c r="U223" s="7">
        <f t="shared" si="73"/>
        <v>0</v>
      </c>
      <c r="V223" s="24"/>
      <c r="W223" s="24"/>
      <c r="X223" s="24"/>
      <c r="Y223" s="24"/>
      <c r="Z223" s="24"/>
      <c r="AA223" s="24"/>
      <c r="AB223" s="24"/>
      <c r="AC223" s="24"/>
      <c r="AD223" s="7">
        <f t="shared" si="68"/>
        <v>0</v>
      </c>
      <c r="AE223" s="24"/>
      <c r="AF223" s="24"/>
      <c r="AG223" s="25"/>
      <c r="AH223" s="25"/>
      <c r="AI223" s="24"/>
      <c r="AJ223" s="20"/>
      <c r="AK223" s="24"/>
      <c r="AL223" s="20"/>
      <c r="AM223" s="20"/>
      <c r="AN223" s="20"/>
      <c r="AO223" s="25"/>
      <c r="AP223" s="20"/>
      <c r="AQ223" s="24"/>
      <c r="AR223" s="25"/>
      <c r="AS223" s="25"/>
      <c r="AT223" s="25"/>
      <c r="AU223" s="25"/>
      <c r="AV223" s="25"/>
      <c r="AW223" s="25"/>
      <c r="AX223" s="24"/>
      <c r="AY223" s="24"/>
      <c r="AZ223" s="24"/>
      <c r="BA223" s="25"/>
      <c r="BB223" s="25"/>
      <c r="BC223" s="25"/>
      <c r="BD223" s="24"/>
      <c r="BE223" s="25"/>
      <c r="BF223" s="25"/>
      <c r="BG223" s="7">
        <f t="shared" si="69"/>
        <v>0</v>
      </c>
      <c r="BH223" s="25"/>
      <c r="BI223" s="24"/>
      <c r="BJ223" s="24"/>
      <c r="BK223" s="25"/>
      <c r="BL223" s="20" t="s">
        <v>87</v>
      </c>
      <c r="BM223" s="25"/>
      <c r="BN223" s="20" t="s">
        <v>341</v>
      </c>
      <c r="BO223" s="25"/>
      <c r="BP223" s="144" t="s">
        <v>106</v>
      </c>
      <c r="BQ223" s="25"/>
      <c r="BR223" s="25"/>
      <c r="BS223" s="25"/>
      <c r="BT223" s="25"/>
      <c r="BU223" s="23" t="s">
        <v>447</v>
      </c>
      <c r="BV223" s="20"/>
      <c r="BW223" s="25"/>
      <c r="BX223" s="25"/>
      <c r="BY223" s="20" t="s">
        <v>448</v>
      </c>
      <c r="CA223" s="54" t="e">
        <f>VLOOKUP(B223,'[1]KH2025 IN'!$B$4:$X$243,23,0)</f>
        <v>#N/A</v>
      </c>
      <c r="CB223" s="54">
        <v>1</v>
      </c>
      <c r="CC223" s="54">
        <f>VLOOKUP(B223,'[2]10QH'!$B$15:$BZ$665,77,0)</f>
        <v>1</v>
      </c>
      <c r="CJ223" s="54">
        <v>1</v>
      </c>
    </row>
    <row r="224" spans="1:88" s="54" customFormat="1" ht="37.5" x14ac:dyDescent="0.3">
      <c r="A224" s="144"/>
      <c r="B224" s="145"/>
      <c r="C224" s="22">
        <f t="shared" si="74"/>
        <v>0.26</v>
      </c>
      <c r="D224" s="23">
        <v>0.26</v>
      </c>
      <c r="E224" s="7">
        <f t="shared" si="64"/>
        <v>0</v>
      </c>
      <c r="F224" s="7">
        <f t="shared" si="65"/>
        <v>0</v>
      </c>
      <c r="G224" s="7">
        <f t="shared" si="66"/>
        <v>0</v>
      </c>
      <c r="H224" s="24"/>
      <c r="I224" s="24"/>
      <c r="J224" s="24"/>
      <c r="K224" s="24"/>
      <c r="L224" s="24"/>
      <c r="M224" s="7">
        <f t="shared" si="67"/>
        <v>0</v>
      </c>
      <c r="N224" s="24"/>
      <c r="O224" s="24"/>
      <c r="P224" s="24"/>
      <c r="Q224" s="24"/>
      <c r="R224" s="24"/>
      <c r="S224" s="24"/>
      <c r="T224" s="24"/>
      <c r="U224" s="7">
        <f t="shared" si="73"/>
        <v>0</v>
      </c>
      <c r="V224" s="24"/>
      <c r="W224" s="24"/>
      <c r="X224" s="24"/>
      <c r="Y224" s="24"/>
      <c r="Z224" s="24"/>
      <c r="AA224" s="24"/>
      <c r="AB224" s="24"/>
      <c r="AC224" s="24"/>
      <c r="AD224" s="7">
        <f t="shared" si="68"/>
        <v>0</v>
      </c>
      <c r="AE224" s="24"/>
      <c r="AF224" s="24"/>
      <c r="AG224" s="25"/>
      <c r="AH224" s="25"/>
      <c r="AI224" s="24"/>
      <c r="AJ224" s="20"/>
      <c r="AK224" s="24"/>
      <c r="AL224" s="20"/>
      <c r="AM224" s="20"/>
      <c r="AN224" s="20"/>
      <c r="AO224" s="25"/>
      <c r="AP224" s="20"/>
      <c r="AQ224" s="24"/>
      <c r="AR224" s="25"/>
      <c r="AS224" s="25"/>
      <c r="AT224" s="25"/>
      <c r="AU224" s="25"/>
      <c r="AV224" s="25"/>
      <c r="AW224" s="25"/>
      <c r="AX224" s="24"/>
      <c r="AY224" s="24"/>
      <c r="AZ224" s="24"/>
      <c r="BA224" s="25"/>
      <c r="BB224" s="25"/>
      <c r="BC224" s="25"/>
      <c r="BD224" s="24"/>
      <c r="BE224" s="25"/>
      <c r="BF224" s="25"/>
      <c r="BG224" s="7">
        <f t="shared" si="69"/>
        <v>0</v>
      </c>
      <c r="BH224" s="25"/>
      <c r="BI224" s="24"/>
      <c r="BJ224" s="24"/>
      <c r="BK224" s="25"/>
      <c r="BL224" s="20" t="s">
        <v>112</v>
      </c>
      <c r="BM224" s="25"/>
      <c r="BN224" s="20"/>
      <c r="BO224" s="25"/>
      <c r="BP224" s="144"/>
      <c r="BQ224" s="25"/>
      <c r="BR224" s="25"/>
      <c r="BS224" s="25"/>
      <c r="BT224" s="25"/>
      <c r="BU224" s="23"/>
      <c r="BV224" s="20"/>
      <c r="BW224" s="25"/>
      <c r="BX224" s="25"/>
      <c r="BY224" s="20"/>
      <c r="CA224" s="54">
        <f>VLOOKUP(B224,'[1]KH2025 IN'!$B$4:$X$243,23,0)</f>
        <v>1</v>
      </c>
      <c r="CB224" s="54">
        <v>1</v>
      </c>
      <c r="CC224" s="54" t="e">
        <f>VLOOKUP(B224,'[2]10QH'!$B$15:$BZ$665,77,0)</f>
        <v>#N/A</v>
      </c>
      <c r="CJ224" s="54">
        <v>1</v>
      </c>
    </row>
    <row r="225" spans="1:88" s="54" customFormat="1" ht="56.25" x14ac:dyDescent="0.3">
      <c r="A225" s="144"/>
      <c r="B225" s="145"/>
      <c r="C225" s="22">
        <f t="shared" si="74"/>
        <v>15.71</v>
      </c>
      <c r="D225" s="23"/>
      <c r="E225" s="7">
        <f t="shared" si="64"/>
        <v>15.71</v>
      </c>
      <c r="F225" s="7">
        <f t="shared" si="65"/>
        <v>15.71</v>
      </c>
      <c r="G225" s="7">
        <f t="shared" si="66"/>
        <v>0</v>
      </c>
      <c r="H225" s="24"/>
      <c r="I225" s="24"/>
      <c r="J225" s="24"/>
      <c r="K225" s="24">
        <v>1.82</v>
      </c>
      <c r="L225" s="24">
        <v>1.3</v>
      </c>
      <c r="M225" s="7">
        <f t="shared" si="67"/>
        <v>12.59</v>
      </c>
      <c r="N225" s="24"/>
      <c r="O225" s="24"/>
      <c r="P225" s="24">
        <v>12.59</v>
      </c>
      <c r="Q225" s="24"/>
      <c r="R225" s="24"/>
      <c r="S225" s="24"/>
      <c r="T225" s="24"/>
      <c r="U225" s="7">
        <f t="shared" si="73"/>
        <v>0</v>
      </c>
      <c r="V225" s="24"/>
      <c r="W225" s="24"/>
      <c r="X225" s="24"/>
      <c r="Y225" s="24"/>
      <c r="Z225" s="24"/>
      <c r="AA225" s="24"/>
      <c r="AB225" s="24"/>
      <c r="AC225" s="24"/>
      <c r="AD225" s="7">
        <f t="shared" si="68"/>
        <v>0</v>
      </c>
      <c r="AE225" s="24"/>
      <c r="AF225" s="24"/>
      <c r="AG225" s="25"/>
      <c r="AH225" s="25"/>
      <c r="AI225" s="24"/>
      <c r="AJ225" s="20"/>
      <c r="AK225" s="24"/>
      <c r="AL225" s="20"/>
      <c r="AM225" s="20"/>
      <c r="AN225" s="20"/>
      <c r="AO225" s="25"/>
      <c r="AP225" s="20"/>
      <c r="AQ225" s="24"/>
      <c r="AR225" s="25"/>
      <c r="AS225" s="25"/>
      <c r="AT225" s="25"/>
      <c r="AU225" s="25"/>
      <c r="AV225" s="25"/>
      <c r="AW225" s="25"/>
      <c r="AX225" s="24"/>
      <c r="AY225" s="24"/>
      <c r="AZ225" s="24"/>
      <c r="BA225" s="25"/>
      <c r="BB225" s="25"/>
      <c r="BC225" s="25"/>
      <c r="BD225" s="24"/>
      <c r="BE225" s="25"/>
      <c r="BF225" s="25"/>
      <c r="BG225" s="7">
        <f t="shared" si="69"/>
        <v>0</v>
      </c>
      <c r="BH225" s="25"/>
      <c r="BI225" s="24"/>
      <c r="BJ225" s="24"/>
      <c r="BK225" s="25"/>
      <c r="BL225" s="20" t="s">
        <v>112</v>
      </c>
      <c r="BM225" s="25"/>
      <c r="BN225" s="20" t="s">
        <v>341</v>
      </c>
      <c r="BO225" s="25"/>
      <c r="BP225" s="144"/>
      <c r="BQ225" s="25"/>
      <c r="BR225" s="25"/>
      <c r="BS225" s="25"/>
      <c r="BT225" s="25"/>
      <c r="BU225" s="23" t="s">
        <v>261</v>
      </c>
      <c r="BV225" s="20"/>
      <c r="BW225" s="25"/>
      <c r="BX225" s="25"/>
      <c r="BY225" s="20" t="s">
        <v>449</v>
      </c>
      <c r="CA225" s="54">
        <f>VLOOKUP(B225,'[1]KH2025 IN'!$B$4:$X$243,23,0)</f>
        <v>1</v>
      </c>
      <c r="CB225" s="54">
        <v>1</v>
      </c>
      <c r="CC225" s="54" t="e">
        <f>VLOOKUP(B225,'[2]10QH'!$B$15:$BZ$665,77,0)</f>
        <v>#N/A</v>
      </c>
      <c r="CJ225" s="54">
        <v>1</v>
      </c>
    </row>
    <row r="226" spans="1:88" s="54" customFormat="1" ht="18.75" customHeight="1" x14ac:dyDescent="0.3">
      <c r="A226" s="144">
        <f>A223+1</f>
        <v>146</v>
      </c>
      <c r="B226" s="145" t="s">
        <v>450</v>
      </c>
      <c r="C226" s="80">
        <v>6.4</v>
      </c>
      <c r="D226" s="23"/>
      <c r="E226" s="7"/>
      <c r="F226" s="7"/>
      <c r="G226" s="7"/>
      <c r="H226" s="24"/>
      <c r="I226" s="24"/>
      <c r="J226" s="24"/>
      <c r="K226" s="24"/>
      <c r="L226" s="24"/>
      <c r="M226" s="7"/>
      <c r="N226" s="24"/>
      <c r="O226" s="24"/>
      <c r="P226" s="24"/>
      <c r="Q226" s="24"/>
      <c r="R226" s="24"/>
      <c r="S226" s="24"/>
      <c r="T226" s="24"/>
      <c r="U226" s="7"/>
      <c r="V226" s="24"/>
      <c r="W226" s="24"/>
      <c r="X226" s="24"/>
      <c r="Y226" s="24"/>
      <c r="Z226" s="24"/>
      <c r="AA226" s="24"/>
      <c r="AB226" s="24"/>
      <c r="AC226" s="24"/>
      <c r="AD226" s="7"/>
      <c r="AE226" s="24"/>
      <c r="AF226" s="24"/>
      <c r="AG226" s="25"/>
      <c r="AH226" s="25"/>
      <c r="AI226" s="24"/>
      <c r="AJ226" s="20"/>
      <c r="AK226" s="24"/>
      <c r="AL226" s="20"/>
      <c r="AM226" s="20"/>
      <c r="AN226" s="20"/>
      <c r="AO226" s="25"/>
      <c r="AP226" s="20"/>
      <c r="AQ226" s="24"/>
      <c r="AR226" s="25"/>
      <c r="AS226" s="25"/>
      <c r="AT226" s="25"/>
      <c r="AU226" s="25"/>
      <c r="AV226" s="25"/>
      <c r="AW226" s="25"/>
      <c r="AX226" s="24"/>
      <c r="AY226" s="24"/>
      <c r="AZ226" s="24"/>
      <c r="BA226" s="25"/>
      <c r="BB226" s="25"/>
      <c r="BC226" s="25"/>
      <c r="BD226" s="24"/>
      <c r="BE226" s="25"/>
      <c r="BF226" s="25"/>
      <c r="BG226" s="7"/>
      <c r="BH226" s="25"/>
      <c r="BI226" s="24"/>
      <c r="BJ226" s="24"/>
      <c r="BK226" s="25"/>
      <c r="BL226" s="81" t="s">
        <v>123</v>
      </c>
      <c r="BM226" s="25"/>
      <c r="BN226" s="20" t="s">
        <v>341</v>
      </c>
      <c r="BO226" s="25"/>
      <c r="BP226" s="144" t="s">
        <v>451</v>
      </c>
      <c r="BQ226" s="25"/>
      <c r="BR226" s="25"/>
      <c r="BS226" s="25"/>
      <c r="BT226" s="25"/>
      <c r="BU226" s="10" t="s">
        <v>341</v>
      </c>
      <c r="BV226" s="20"/>
      <c r="BW226" s="25"/>
      <c r="BX226" s="25"/>
      <c r="BY226" s="76" t="s">
        <v>452</v>
      </c>
      <c r="BZ226" s="159" t="s">
        <v>453</v>
      </c>
      <c r="CA226" s="54" t="e">
        <f>VLOOKUP(B226,'[1]KH2025 IN'!$B$4:$X$243,23,0)</f>
        <v>#N/A</v>
      </c>
      <c r="CB226" s="54">
        <v>1</v>
      </c>
      <c r="CC226" s="54">
        <f>VLOOKUP(B226,'[2]10QH'!$B$15:$BZ$665,77,0)</f>
        <v>1</v>
      </c>
      <c r="CJ226" s="54">
        <v>1</v>
      </c>
    </row>
    <row r="227" spans="1:88" s="54" customFormat="1" ht="39.6" customHeight="1" x14ac:dyDescent="0.3">
      <c r="A227" s="144"/>
      <c r="B227" s="145"/>
      <c r="C227" s="80">
        <v>5.6</v>
      </c>
      <c r="D227" s="23"/>
      <c r="E227" s="7"/>
      <c r="F227" s="7"/>
      <c r="G227" s="7"/>
      <c r="H227" s="24"/>
      <c r="I227" s="24"/>
      <c r="J227" s="24"/>
      <c r="K227" s="24"/>
      <c r="L227" s="24"/>
      <c r="M227" s="7"/>
      <c r="N227" s="24"/>
      <c r="O227" s="24"/>
      <c r="P227" s="24"/>
      <c r="Q227" s="24"/>
      <c r="R227" s="24"/>
      <c r="S227" s="24"/>
      <c r="T227" s="24"/>
      <c r="U227" s="7"/>
      <c r="V227" s="24"/>
      <c r="W227" s="24"/>
      <c r="X227" s="24"/>
      <c r="Y227" s="24"/>
      <c r="Z227" s="24"/>
      <c r="AA227" s="24"/>
      <c r="AB227" s="24"/>
      <c r="AC227" s="24"/>
      <c r="AD227" s="7"/>
      <c r="AE227" s="24"/>
      <c r="AF227" s="24"/>
      <c r="AG227" s="25"/>
      <c r="AH227" s="25"/>
      <c r="AI227" s="24"/>
      <c r="AJ227" s="20"/>
      <c r="AK227" s="24"/>
      <c r="AL227" s="20"/>
      <c r="AM227" s="20"/>
      <c r="AN227" s="20"/>
      <c r="AO227" s="25"/>
      <c r="AP227" s="20"/>
      <c r="AQ227" s="24"/>
      <c r="AR227" s="25"/>
      <c r="AS227" s="25"/>
      <c r="AT227" s="25"/>
      <c r="AU227" s="25"/>
      <c r="AV227" s="25"/>
      <c r="AW227" s="25"/>
      <c r="AX227" s="24"/>
      <c r="AY227" s="24"/>
      <c r="AZ227" s="24"/>
      <c r="BA227" s="25"/>
      <c r="BB227" s="25"/>
      <c r="BC227" s="25"/>
      <c r="BD227" s="24"/>
      <c r="BE227" s="25"/>
      <c r="BF227" s="25"/>
      <c r="BG227" s="7"/>
      <c r="BH227" s="25"/>
      <c r="BI227" s="24"/>
      <c r="BJ227" s="24"/>
      <c r="BK227" s="25"/>
      <c r="BL227" s="81" t="s">
        <v>105</v>
      </c>
      <c r="BM227" s="25"/>
      <c r="BN227" s="20" t="s">
        <v>341</v>
      </c>
      <c r="BO227" s="25"/>
      <c r="BP227" s="144"/>
      <c r="BQ227" s="25"/>
      <c r="BR227" s="25"/>
      <c r="BS227" s="25"/>
      <c r="BT227" s="25"/>
      <c r="BU227" s="25" t="s">
        <v>341</v>
      </c>
      <c r="BV227" s="20"/>
      <c r="BW227" s="25"/>
      <c r="BX227" s="25"/>
      <c r="BY227" s="20" t="s">
        <v>454</v>
      </c>
      <c r="BZ227" s="159"/>
      <c r="CA227" s="54">
        <f>VLOOKUP(B227,'[1]KH2025 IN'!$B$4:$X$243,23,0)</f>
        <v>1</v>
      </c>
      <c r="CB227" s="54">
        <v>1</v>
      </c>
      <c r="CC227" s="54" t="e">
        <f>VLOOKUP(B227,'[2]10QH'!$B$15:$BZ$665,77,0)</f>
        <v>#N/A</v>
      </c>
      <c r="CJ227" s="54">
        <v>1</v>
      </c>
    </row>
    <row r="228" spans="1:88" s="54" customFormat="1" x14ac:dyDescent="0.3">
      <c r="A228" s="144"/>
      <c r="B228" s="145"/>
      <c r="C228" s="80">
        <v>1</v>
      </c>
      <c r="D228" s="23"/>
      <c r="E228" s="7"/>
      <c r="F228" s="7"/>
      <c r="G228" s="7"/>
      <c r="H228" s="24"/>
      <c r="I228" s="24"/>
      <c r="J228" s="24"/>
      <c r="K228" s="24"/>
      <c r="L228" s="24"/>
      <c r="M228" s="7"/>
      <c r="N228" s="24"/>
      <c r="O228" s="24"/>
      <c r="P228" s="24"/>
      <c r="Q228" s="24"/>
      <c r="R228" s="24"/>
      <c r="S228" s="24"/>
      <c r="T228" s="24"/>
      <c r="U228" s="7"/>
      <c r="V228" s="24"/>
      <c r="W228" s="24"/>
      <c r="X228" s="24"/>
      <c r="Y228" s="24"/>
      <c r="Z228" s="24"/>
      <c r="AA228" s="24"/>
      <c r="AB228" s="24"/>
      <c r="AC228" s="24"/>
      <c r="AD228" s="7"/>
      <c r="AE228" s="24"/>
      <c r="AF228" s="24"/>
      <c r="AG228" s="25"/>
      <c r="AH228" s="25"/>
      <c r="AI228" s="24"/>
      <c r="AJ228" s="20"/>
      <c r="AK228" s="24"/>
      <c r="AL228" s="20"/>
      <c r="AM228" s="20"/>
      <c r="AN228" s="20"/>
      <c r="AO228" s="25"/>
      <c r="AP228" s="20"/>
      <c r="AQ228" s="24"/>
      <c r="AR228" s="25"/>
      <c r="AS228" s="25"/>
      <c r="AT228" s="25"/>
      <c r="AU228" s="25"/>
      <c r="AV228" s="25"/>
      <c r="AW228" s="25"/>
      <c r="AX228" s="24"/>
      <c r="AY228" s="24"/>
      <c r="AZ228" s="24"/>
      <c r="BA228" s="25"/>
      <c r="BB228" s="25"/>
      <c r="BC228" s="25"/>
      <c r="BD228" s="24"/>
      <c r="BE228" s="25"/>
      <c r="BF228" s="25"/>
      <c r="BG228" s="7"/>
      <c r="BH228" s="25"/>
      <c r="BI228" s="24"/>
      <c r="BJ228" s="24"/>
      <c r="BK228" s="25"/>
      <c r="BL228" s="81" t="s">
        <v>142</v>
      </c>
      <c r="BM228" s="25"/>
      <c r="BN228" s="20" t="s">
        <v>341</v>
      </c>
      <c r="BO228" s="25"/>
      <c r="BP228" s="144"/>
      <c r="BQ228" s="25"/>
      <c r="BR228" s="25"/>
      <c r="BS228" s="25"/>
      <c r="BT228" s="25"/>
      <c r="BU228" s="25" t="s">
        <v>341</v>
      </c>
      <c r="BV228" s="20"/>
      <c r="BW228" s="25"/>
      <c r="BX228" s="25"/>
      <c r="BY228" s="20" t="s">
        <v>455</v>
      </c>
      <c r="BZ228" s="159"/>
      <c r="CA228" s="54">
        <f>VLOOKUP(B228,'[1]KH2025 IN'!$B$4:$X$243,23,0)</f>
        <v>1</v>
      </c>
      <c r="CB228" s="54">
        <v>1</v>
      </c>
      <c r="CC228" s="54" t="e">
        <f>VLOOKUP(B228,'[2]10QH'!$B$15:$BZ$665,77,0)</f>
        <v>#N/A</v>
      </c>
      <c r="CJ228" s="54">
        <v>1</v>
      </c>
    </row>
    <row r="229" spans="1:88" s="54" customFormat="1" x14ac:dyDescent="0.3">
      <c r="A229" s="144"/>
      <c r="B229" s="145"/>
      <c r="C229" s="80">
        <v>1</v>
      </c>
      <c r="D229" s="23"/>
      <c r="E229" s="7"/>
      <c r="F229" s="7"/>
      <c r="G229" s="7"/>
      <c r="H229" s="24"/>
      <c r="I229" s="24"/>
      <c r="J229" s="24"/>
      <c r="K229" s="24"/>
      <c r="L229" s="24"/>
      <c r="M229" s="7"/>
      <c r="N229" s="24"/>
      <c r="O229" s="24"/>
      <c r="P229" s="24"/>
      <c r="Q229" s="24"/>
      <c r="R229" s="24"/>
      <c r="S229" s="24"/>
      <c r="T229" s="24"/>
      <c r="U229" s="7"/>
      <c r="V229" s="24"/>
      <c r="W229" s="24"/>
      <c r="X229" s="24"/>
      <c r="Y229" s="24"/>
      <c r="Z229" s="24"/>
      <c r="AA229" s="24"/>
      <c r="AB229" s="24"/>
      <c r="AC229" s="24"/>
      <c r="AD229" s="7"/>
      <c r="AE229" s="24"/>
      <c r="AF229" s="24"/>
      <c r="AG229" s="25"/>
      <c r="AH229" s="25"/>
      <c r="AI229" s="24"/>
      <c r="AJ229" s="20"/>
      <c r="AK229" s="24"/>
      <c r="AL229" s="20"/>
      <c r="AM229" s="20"/>
      <c r="AN229" s="20"/>
      <c r="AO229" s="25"/>
      <c r="AP229" s="20"/>
      <c r="AQ229" s="24"/>
      <c r="AR229" s="25"/>
      <c r="AS229" s="25"/>
      <c r="AT229" s="25"/>
      <c r="AU229" s="25"/>
      <c r="AV229" s="25"/>
      <c r="AW229" s="25"/>
      <c r="AX229" s="24"/>
      <c r="AY229" s="24"/>
      <c r="AZ229" s="24"/>
      <c r="BA229" s="25"/>
      <c r="BB229" s="25"/>
      <c r="BC229" s="25"/>
      <c r="BD229" s="24"/>
      <c r="BE229" s="25"/>
      <c r="BF229" s="25"/>
      <c r="BG229" s="7"/>
      <c r="BH229" s="25"/>
      <c r="BI229" s="24"/>
      <c r="BJ229" s="24"/>
      <c r="BK229" s="25"/>
      <c r="BL229" s="81" t="s">
        <v>142</v>
      </c>
      <c r="BM229" s="25"/>
      <c r="BN229" s="20" t="s">
        <v>341</v>
      </c>
      <c r="BO229" s="25"/>
      <c r="BP229" s="144"/>
      <c r="BQ229" s="25"/>
      <c r="BR229" s="25"/>
      <c r="BS229" s="25"/>
      <c r="BT229" s="25"/>
      <c r="BU229" s="25" t="s">
        <v>245</v>
      </c>
      <c r="BV229" s="20"/>
      <c r="BW229" s="25"/>
      <c r="BX229" s="25"/>
      <c r="BY229" s="20"/>
      <c r="BZ229" s="159"/>
      <c r="CA229" s="54">
        <f>VLOOKUP(B229,'[1]KH2025 IN'!$B$4:$X$243,23,0)</f>
        <v>1</v>
      </c>
      <c r="CB229" s="54">
        <v>1</v>
      </c>
      <c r="CC229" s="54" t="e">
        <f>VLOOKUP(B229,'[2]10QH'!$B$15:$BZ$665,77,0)</f>
        <v>#N/A</v>
      </c>
      <c r="CJ229" s="54">
        <v>1</v>
      </c>
    </row>
    <row r="230" spans="1:88" s="54" customFormat="1" x14ac:dyDescent="0.3">
      <c r="A230" s="144"/>
      <c r="B230" s="145"/>
      <c r="C230" s="22">
        <v>1</v>
      </c>
      <c r="D230" s="23"/>
      <c r="E230" s="7"/>
      <c r="F230" s="7"/>
      <c r="G230" s="7"/>
      <c r="H230" s="24"/>
      <c r="I230" s="24"/>
      <c r="J230" s="24"/>
      <c r="K230" s="24"/>
      <c r="L230" s="24"/>
      <c r="M230" s="7"/>
      <c r="N230" s="24"/>
      <c r="O230" s="24"/>
      <c r="P230" s="24"/>
      <c r="Q230" s="24"/>
      <c r="R230" s="24"/>
      <c r="S230" s="24"/>
      <c r="T230" s="24"/>
      <c r="U230" s="7"/>
      <c r="V230" s="24"/>
      <c r="W230" s="24"/>
      <c r="X230" s="24"/>
      <c r="Y230" s="24"/>
      <c r="Z230" s="24"/>
      <c r="AA230" s="24"/>
      <c r="AB230" s="24"/>
      <c r="AC230" s="24"/>
      <c r="AD230" s="7"/>
      <c r="AE230" s="24"/>
      <c r="AF230" s="24"/>
      <c r="AG230" s="25"/>
      <c r="AH230" s="25"/>
      <c r="AI230" s="24"/>
      <c r="AJ230" s="20"/>
      <c r="AK230" s="24"/>
      <c r="AL230" s="20"/>
      <c r="AM230" s="20"/>
      <c r="AN230" s="20"/>
      <c r="AO230" s="25"/>
      <c r="AP230" s="20"/>
      <c r="AQ230" s="24"/>
      <c r="AR230" s="25"/>
      <c r="AS230" s="25"/>
      <c r="AT230" s="25"/>
      <c r="AU230" s="25"/>
      <c r="AV230" s="25"/>
      <c r="AW230" s="25"/>
      <c r="AX230" s="24"/>
      <c r="AY230" s="24"/>
      <c r="AZ230" s="24"/>
      <c r="BA230" s="25"/>
      <c r="BB230" s="25"/>
      <c r="BC230" s="25"/>
      <c r="BD230" s="24"/>
      <c r="BE230" s="25"/>
      <c r="BF230" s="25"/>
      <c r="BG230" s="7"/>
      <c r="BH230" s="25"/>
      <c r="BI230" s="24"/>
      <c r="BJ230" s="24"/>
      <c r="BK230" s="25"/>
      <c r="BL230" s="81" t="s">
        <v>198</v>
      </c>
      <c r="BM230" s="25"/>
      <c r="BN230" s="20" t="s">
        <v>341</v>
      </c>
      <c r="BO230" s="25"/>
      <c r="BP230" s="144"/>
      <c r="BQ230" s="25"/>
      <c r="BR230" s="25"/>
      <c r="BS230" s="25"/>
      <c r="BT230" s="25"/>
      <c r="BU230" s="25" t="s">
        <v>341</v>
      </c>
      <c r="BV230" s="20"/>
      <c r="BW230" s="25"/>
      <c r="BX230" s="25"/>
      <c r="BY230" s="20" t="s">
        <v>456</v>
      </c>
      <c r="BZ230" s="159"/>
      <c r="CA230" s="54">
        <f>VLOOKUP(B230,'[1]KH2025 IN'!$B$4:$X$243,23,0)</f>
        <v>1</v>
      </c>
      <c r="CB230" s="54">
        <v>1</v>
      </c>
      <c r="CC230" s="54" t="e">
        <f>VLOOKUP(B230,'[2]10QH'!$B$15:$BZ$665,77,0)</f>
        <v>#N/A</v>
      </c>
      <c r="CJ230" s="54">
        <v>1</v>
      </c>
    </row>
    <row r="231" spans="1:88" s="54" customFormat="1" ht="37.5" x14ac:dyDescent="0.3">
      <c r="A231" s="144">
        <f>A226+1</f>
        <v>147</v>
      </c>
      <c r="B231" s="145" t="s">
        <v>457</v>
      </c>
      <c r="C231" s="22">
        <f t="shared" si="74"/>
        <v>0.2</v>
      </c>
      <c r="D231" s="23"/>
      <c r="E231" s="7">
        <f t="shared" si="64"/>
        <v>0.2</v>
      </c>
      <c r="F231" s="7">
        <f t="shared" si="65"/>
        <v>0.2</v>
      </c>
      <c r="G231" s="7">
        <f t="shared" si="66"/>
        <v>0.1</v>
      </c>
      <c r="H231" s="24">
        <v>0.1</v>
      </c>
      <c r="I231" s="24"/>
      <c r="J231" s="24"/>
      <c r="K231" s="24"/>
      <c r="L231" s="24">
        <v>0.1</v>
      </c>
      <c r="M231" s="7">
        <f t="shared" si="67"/>
        <v>0</v>
      </c>
      <c r="N231" s="24"/>
      <c r="O231" s="24"/>
      <c r="P231" s="24"/>
      <c r="Q231" s="24"/>
      <c r="R231" s="24"/>
      <c r="S231" s="24"/>
      <c r="T231" s="24"/>
      <c r="U231" s="7">
        <f t="shared" si="73"/>
        <v>0</v>
      </c>
      <c r="V231" s="24"/>
      <c r="W231" s="24"/>
      <c r="X231" s="24"/>
      <c r="Y231" s="24"/>
      <c r="Z231" s="24"/>
      <c r="AA231" s="24"/>
      <c r="AB231" s="24"/>
      <c r="AC231" s="24"/>
      <c r="AD231" s="7">
        <f t="shared" si="68"/>
        <v>0</v>
      </c>
      <c r="AE231" s="24"/>
      <c r="AF231" s="24"/>
      <c r="AG231" s="25"/>
      <c r="AH231" s="25"/>
      <c r="AI231" s="24"/>
      <c r="AJ231" s="20"/>
      <c r="AK231" s="24"/>
      <c r="AL231" s="20"/>
      <c r="AM231" s="20"/>
      <c r="AN231" s="20"/>
      <c r="AO231" s="25"/>
      <c r="AP231" s="20"/>
      <c r="AQ231" s="24"/>
      <c r="AR231" s="25"/>
      <c r="AS231" s="25"/>
      <c r="AT231" s="25"/>
      <c r="AU231" s="25"/>
      <c r="AV231" s="25"/>
      <c r="AW231" s="25"/>
      <c r="AX231" s="24"/>
      <c r="AY231" s="24"/>
      <c r="AZ231" s="24"/>
      <c r="BA231" s="25"/>
      <c r="BB231" s="25"/>
      <c r="BC231" s="25"/>
      <c r="BD231" s="24"/>
      <c r="BE231" s="25"/>
      <c r="BF231" s="25"/>
      <c r="BG231" s="7">
        <f t="shared" si="69"/>
        <v>0</v>
      </c>
      <c r="BH231" s="25"/>
      <c r="BI231" s="24"/>
      <c r="BJ231" s="24"/>
      <c r="BK231" s="25"/>
      <c r="BL231" s="20" t="s">
        <v>105</v>
      </c>
      <c r="BM231" s="25"/>
      <c r="BN231" s="20" t="s">
        <v>341</v>
      </c>
      <c r="BO231" s="25"/>
      <c r="BP231" s="144" t="s">
        <v>451</v>
      </c>
      <c r="BQ231" s="25"/>
      <c r="BR231" s="25"/>
      <c r="BS231" s="25"/>
      <c r="BT231" s="25"/>
      <c r="BU231" s="23" t="s">
        <v>458</v>
      </c>
      <c r="BV231" s="20"/>
      <c r="BW231" s="25"/>
      <c r="BX231" s="25"/>
      <c r="BY231" s="20"/>
      <c r="CA231" s="54" t="e">
        <f>VLOOKUP(B231,'[1]KH2025 IN'!$B$4:$X$243,23,0)</f>
        <v>#N/A</v>
      </c>
      <c r="CB231" s="54">
        <v>1</v>
      </c>
      <c r="CC231" s="54">
        <f>VLOOKUP(B231,'[2]10QH'!$B$15:$BZ$665,77,0)</f>
        <v>1</v>
      </c>
      <c r="CJ231" s="54">
        <v>1</v>
      </c>
    </row>
    <row r="232" spans="1:88" s="54" customFormat="1" ht="37.5" x14ac:dyDescent="0.3">
      <c r="A232" s="144"/>
      <c r="B232" s="145"/>
      <c r="C232" s="22">
        <f t="shared" si="74"/>
        <v>0.25</v>
      </c>
      <c r="D232" s="23">
        <v>0.25</v>
      </c>
      <c r="E232" s="7">
        <f t="shared" si="64"/>
        <v>0</v>
      </c>
      <c r="F232" s="7">
        <f t="shared" si="65"/>
        <v>0</v>
      </c>
      <c r="G232" s="7">
        <f t="shared" si="66"/>
        <v>0</v>
      </c>
      <c r="H232" s="24"/>
      <c r="I232" s="24"/>
      <c r="J232" s="24"/>
      <c r="K232" s="24"/>
      <c r="L232" s="24"/>
      <c r="M232" s="7">
        <f t="shared" si="67"/>
        <v>0</v>
      </c>
      <c r="N232" s="24"/>
      <c r="O232" s="24"/>
      <c r="P232" s="24"/>
      <c r="Q232" s="24"/>
      <c r="R232" s="24"/>
      <c r="S232" s="24"/>
      <c r="T232" s="24"/>
      <c r="U232" s="7">
        <f t="shared" si="73"/>
        <v>0</v>
      </c>
      <c r="V232" s="24"/>
      <c r="W232" s="24"/>
      <c r="X232" s="24"/>
      <c r="Y232" s="24"/>
      <c r="Z232" s="24"/>
      <c r="AA232" s="24"/>
      <c r="AB232" s="24"/>
      <c r="AC232" s="24"/>
      <c r="AD232" s="7">
        <f t="shared" si="68"/>
        <v>0</v>
      </c>
      <c r="AE232" s="24"/>
      <c r="AF232" s="24"/>
      <c r="AG232" s="25"/>
      <c r="AH232" s="25"/>
      <c r="AI232" s="24"/>
      <c r="AJ232" s="20"/>
      <c r="AK232" s="24"/>
      <c r="AL232" s="20"/>
      <c r="AM232" s="20"/>
      <c r="AN232" s="20"/>
      <c r="AO232" s="25"/>
      <c r="AP232" s="20"/>
      <c r="AQ232" s="24"/>
      <c r="AR232" s="25"/>
      <c r="AS232" s="25"/>
      <c r="AT232" s="25"/>
      <c r="AU232" s="25"/>
      <c r="AV232" s="25"/>
      <c r="AW232" s="25"/>
      <c r="AX232" s="24"/>
      <c r="AY232" s="24"/>
      <c r="AZ232" s="24"/>
      <c r="BA232" s="25"/>
      <c r="BB232" s="25"/>
      <c r="BC232" s="25"/>
      <c r="BD232" s="24"/>
      <c r="BE232" s="25"/>
      <c r="BF232" s="25"/>
      <c r="BG232" s="7">
        <f t="shared" si="69"/>
        <v>0</v>
      </c>
      <c r="BH232" s="25"/>
      <c r="BI232" s="24"/>
      <c r="BJ232" s="24"/>
      <c r="BK232" s="25"/>
      <c r="BL232" s="20" t="s">
        <v>105</v>
      </c>
      <c r="BM232" s="25"/>
      <c r="BN232" s="20" t="s">
        <v>245</v>
      </c>
      <c r="BO232" s="25"/>
      <c r="BP232" s="144"/>
      <c r="BQ232" s="25"/>
      <c r="BR232" s="25"/>
      <c r="BS232" s="25"/>
      <c r="BT232" s="25"/>
      <c r="BU232" s="20" t="s">
        <v>245</v>
      </c>
      <c r="BV232" s="20"/>
      <c r="BW232" s="25"/>
      <c r="BX232" s="25"/>
      <c r="BY232" s="20"/>
      <c r="CA232" s="54">
        <f>VLOOKUP(B232,'[1]KH2025 IN'!$B$4:$X$243,23,0)</f>
        <v>1</v>
      </c>
      <c r="CB232" s="54">
        <v>1</v>
      </c>
      <c r="CC232" s="54" t="e">
        <f>VLOOKUP(B232,'[2]10QH'!$B$15:$BZ$665,77,0)</f>
        <v>#N/A</v>
      </c>
      <c r="CJ232" s="54">
        <v>1</v>
      </c>
    </row>
    <row r="233" spans="1:88" s="54" customFormat="1" x14ac:dyDescent="0.3">
      <c r="A233" s="144"/>
      <c r="B233" s="145"/>
      <c r="C233" s="22">
        <f t="shared" si="74"/>
        <v>0.25</v>
      </c>
      <c r="D233" s="23">
        <v>0.25</v>
      </c>
      <c r="E233" s="7">
        <f t="shared" si="64"/>
        <v>0</v>
      </c>
      <c r="F233" s="7">
        <f t="shared" si="65"/>
        <v>0</v>
      </c>
      <c r="G233" s="7">
        <f t="shared" si="66"/>
        <v>0</v>
      </c>
      <c r="H233" s="24"/>
      <c r="I233" s="24"/>
      <c r="J233" s="24"/>
      <c r="K233" s="24"/>
      <c r="L233" s="24"/>
      <c r="M233" s="7">
        <f t="shared" si="67"/>
        <v>0</v>
      </c>
      <c r="N233" s="24"/>
      <c r="O233" s="24"/>
      <c r="P233" s="24"/>
      <c r="Q233" s="24"/>
      <c r="R233" s="24"/>
      <c r="S233" s="24"/>
      <c r="T233" s="24"/>
      <c r="U233" s="7">
        <f t="shared" si="73"/>
        <v>0</v>
      </c>
      <c r="V233" s="24"/>
      <c r="W233" s="24"/>
      <c r="X233" s="24"/>
      <c r="Y233" s="24"/>
      <c r="Z233" s="24"/>
      <c r="AA233" s="24"/>
      <c r="AB233" s="24"/>
      <c r="AC233" s="24"/>
      <c r="AD233" s="7">
        <f t="shared" ref="AD233:AD234" si="77">SUM(AE233:AT233)</f>
        <v>0</v>
      </c>
      <c r="AE233" s="24"/>
      <c r="AF233" s="24"/>
      <c r="AG233" s="25"/>
      <c r="AH233" s="25"/>
      <c r="AI233" s="24"/>
      <c r="AJ233" s="20"/>
      <c r="AK233" s="24"/>
      <c r="AL233" s="20"/>
      <c r="AM233" s="20"/>
      <c r="AN233" s="20"/>
      <c r="AO233" s="25"/>
      <c r="AP233" s="20"/>
      <c r="AQ233" s="24"/>
      <c r="AR233" s="25"/>
      <c r="AS233" s="25"/>
      <c r="AT233" s="25"/>
      <c r="AU233" s="25"/>
      <c r="AV233" s="25"/>
      <c r="AW233" s="25"/>
      <c r="AX233" s="24"/>
      <c r="AY233" s="24"/>
      <c r="AZ233" s="24"/>
      <c r="BA233" s="25"/>
      <c r="BB233" s="25"/>
      <c r="BC233" s="25"/>
      <c r="BD233" s="24"/>
      <c r="BE233" s="25"/>
      <c r="BF233" s="25"/>
      <c r="BG233" s="7">
        <f t="shared" si="69"/>
        <v>0</v>
      </c>
      <c r="BH233" s="25"/>
      <c r="BI233" s="24"/>
      <c r="BJ233" s="24"/>
      <c r="BK233" s="25"/>
      <c r="BL233" s="20" t="s">
        <v>142</v>
      </c>
      <c r="BM233" s="25"/>
      <c r="BN233" s="20" t="s">
        <v>245</v>
      </c>
      <c r="BO233" s="25"/>
      <c r="BP233" s="144"/>
      <c r="BQ233" s="25"/>
      <c r="BR233" s="25"/>
      <c r="BS233" s="25"/>
      <c r="BT233" s="25"/>
      <c r="BU233" s="20" t="s">
        <v>245</v>
      </c>
      <c r="BV233" s="20"/>
      <c r="BW233" s="25"/>
      <c r="BX233" s="25"/>
      <c r="BY233" s="20"/>
      <c r="CA233" s="54">
        <f>VLOOKUP(B233,'[1]KH2025 IN'!$B$4:$X$243,23,0)</f>
        <v>1</v>
      </c>
      <c r="CB233" s="54">
        <v>1</v>
      </c>
      <c r="CC233" s="54" t="e">
        <f>VLOOKUP(B233,'[2]10QH'!$B$15:$BZ$665,77,0)</f>
        <v>#N/A</v>
      </c>
      <c r="CJ233" s="54">
        <v>1</v>
      </c>
    </row>
    <row r="234" spans="1:88" s="54" customFormat="1" x14ac:dyDescent="0.3">
      <c r="A234" s="144"/>
      <c r="B234" s="145"/>
      <c r="C234" s="22">
        <f t="shared" si="74"/>
        <v>0.1</v>
      </c>
      <c r="D234" s="23"/>
      <c r="E234" s="7">
        <f t="shared" si="64"/>
        <v>0.1</v>
      </c>
      <c r="F234" s="7">
        <f t="shared" si="65"/>
        <v>0.1</v>
      </c>
      <c r="G234" s="7">
        <f t="shared" si="66"/>
        <v>0</v>
      </c>
      <c r="H234" s="24"/>
      <c r="I234" s="24"/>
      <c r="J234" s="24"/>
      <c r="K234" s="24"/>
      <c r="L234" s="24">
        <v>0.1</v>
      </c>
      <c r="M234" s="7">
        <f t="shared" si="67"/>
        <v>0</v>
      </c>
      <c r="N234" s="24"/>
      <c r="O234" s="24"/>
      <c r="P234" s="24"/>
      <c r="Q234" s="24"/>
      <c r="R234" s="24"/>
      <c r="S234" s="24"/>
      <c r="T234" s="24"/>
      <c r="U234" s="7">
        <f t="shared" si="73"/>
        <v>0</v>
      </c>
      <c r="V234" s="24"/>
      <c r="W234" s="24"/>
      <c r="X234" s="24"/>
      <c r="Y234" s="24"/>
      <c r="Z234" s="24"/>
      <c r="AA234" s="24"/>
      <c r="AB234" s="24"/>
      <c r="AC234" s="24"/>
      <c r="AD234" s="7">
        <f t="shared" si="77"/>
        <v>0</v>
      </c>
      <c r="AE234" s="24"/>
      <c r="AF234" s="24"/>
      <c r="AG234" s="25"/>
      <c r="AH234" s="25"/>
      <c r="AI234" s="24"/>
      <c r="AJ234" s="20"/>
      <c r="AK234" s="24"/>
      <c r="AL234" s="20"/>
      <c r="AM234" s="20"/>
      <c r="AN234" s="20"/>
      <c r="AO234" s="25"/>
      <c r="AP234" s="20"/>
      <c r="AQ234" s="24"/>
      <c r="AR234" s="25"/>
      <c r="AS234" s="25"/>
      <c r="AT234" s="25"/>
      <c r="AU234" s="25"/>
      <c r="AV234" s="25"/>
      <c r="AW234" s="25"/>
      <c r="AX234" s="24"/>
      <c r="AY234" s="24"/>
      <c r="AZ234" s="24"/>
      <c r="BA234" s="25"/>
      <c r="BB234" s="25"/>
      <c r="BC234" s="25"/>
      <c r="BD234" s="24"/>
      <c r="BE234" s="25"/>
      <c r="BF234" s="25"/>
      <c r="BG234" s="7">
        <f t="shared" si="69"/>
        <v>0</v>
      </c>
      <c r="BH234" s="25"/>
      <c r="BI234" s="24"/>
      <c r="BJ234" s="24"/>
      <c r="BK234" s="25"/>
      <c r="BL234" s="20" t="s">
        <v>142</v>
      </c>
      <c r="BM234" s="25"/>
      <c r="BN234" s="20" t="s">
        <v>341</v>
      </c>
      <c r="BO234" s="25"/>
      <c r="BP234" s="144"/>
      <c r="BQ234" s="25"/>
      <c r="BR234" s="25"/>
      <c r="BS234" s="25"/>
      <c r="BT234" s="25"/>
      <c r="BU234" s="23" t="s">
        <v>90</v>
      </c>
      <c r="BV234" s="20"/>
      <c r="BW234" s="25"/>
      <c r="BX234" s="25"/>
      <c r="BY234" s="20"/>
      <c r="CA234" s="54">
        <f>VLOOKUP(B234,'[1]KH2025 IN'!$B$4:$X$243,23,0)</f>
        <v>1</v>
      </c>
      <c r="CB234" s="54">
        <v>1</v>
      </c>
      <c r="CC234" s="54" t="e">
        <f>VLOOKUP(B234,'[2]10QH'!$B$15:$BZ$665,77,0)</f>
        <v>#N/A</v>
      </c>
      <c r="CJ234" s="54">
        <v>1</v>
      </c>
    </row>
    <row r="235" spans="1:88" s="54" customFormat="1" ht="37.5" x14ac:dyDescent="0.3">
      <c r="A235" s="144">
        <f>A231+1</f>
        <v>148</v>
      </c>
      <c r="B235" s="145" t="s">
        <v>459</v>
      </c>
      <c r="C235" s="22">
        <f>D235+E235</f>
        <v>0.2</v>
      </c>
      <c r="D235" s="23"/>
      <c r="E235" s="7">
        <f>F235+U235+BG235</f>
        <v>0.2</v>
      </c>
      <c r="F235" s="7">
        <f>G235+K235+L235+M235+R235+S235+T235</f>
        <v>0.2</v>
      </c>
      <c r="G235" s="7">
        <f>H235+I235+J235</f>
        <v>0.1</v>
      </c>
      <c r="H235" s="24">
        <v>0.1</v>
      </c>
      <c r="I235" s="24"/>
      <c r="J235" s="24"/>
      <c r="K235" s="24"/>
      <c r="L235" s="24">
        <v>0.1</v>
      </c>
      <c r="M235" s="7">
        <f>+N235+O235+P235</f>
        <v>0</v>
      </c>
      <c r="N235" s="24"/>
      <c r="O235" s="24"/>
      <c r="P235" s="24"/>
      <c r="Q235" s="24"/>
      <c r="R235" s="24"/>
      <c r="S235" s="24"/>
      <c r="T235" s="24"/>
      <c r="U235" s="7">
        <f>V235+W235+X235+Y235+Z235+AA235+AB235+AC235+AD235+AU235+AV235+AW235+AX235+AY235+AZ235+BA235+BB235+BC235+BD235+BE235+BF235</f>
        <v>0</v>
      </c>
      <c r="V235" s="24"/>
      <c r="W235" s="24"/>
      <c r="X235" s="24"/>
      <c r="Y235" s="24"/>
      <c r="Z235" s="24"/>
      <c r="AA235" s="24"/>
      <c r="AB235" s="24"/>
      <c r="AC235" s="24"/>
      <c r="AD235" s="7">
        <f>SUM(AE235:AT235)</f>
        <v>0</v>
      </c>
      <c r="AE235" s="24"/>
      <c r="AF235" s="24"/>
      <c r="AG235" s="25"/>
      <c r="AH235" s="25"/>
      <c r="AI235" s="24"/>
      <c r="AJ235" s="20"/>
      <c r="AK235" s="24"/>
      <c r="AL235" s="20"/>
      <c r="AM235" s="20"/>
      <c r="AN235" s="20"/>
      <c r="AO235" s="25"/>
      <c r="AP235" s="20"/>
      <c r="AQ235" s="24"/>
      <c r="AR235" s="25"/>
      <c r="AS235" s="25"/>
      <c r="AT235" s="25"/>
      <c r="AU235" s="25"/>
      <c r="AV235" s="25"/>
      <c r="AW235" s="25"/>
      <c r="AX235" s="24"/>
      <c r="AY235" s="24"/>
      <c r="AZ235" s="24"/>
      <c r="BA235" s="25"/>
      <c r="BB235" s="25"/>
      <c r="BC235" s="25"/>
      <c r="BD235" s="24"/>
      <c r="BE235" s="25"/>
      <c r="BF235" s="25"/>
      <c r="BG235" s="7">
        <f>BH235+BI235+BJ235</f>
        <v>0</v>
      </c>
      <c r="BH235" s="25"/>
      <c r="BI235" s="24"/>
      <c r="BJ235" s="24"/>
      <c r="BK235" s="25"/>
      <c r="BL235" s="20" t="s">
        <v>105</v>
      </c>
      <c r="BM235" s="25"/>
      <c r="BN235" s="20" t="s">
        <v>341</v>
      </c>
      <c r="BO235" s="25"/>
      <c r="BP235" s="144" t="s">
        <v>451</v>
      </c>
      <c r="BQ235" s="25"/>
      <c r="BR235" s="25"/>
      <c r="BS235" s="25"/>
      <c r="BT235" s="25"/>
      <c r="BU235" s="23" t="s">
        <v>458</v>
      </c>
      <c r="BV235" s="20"/>
      <c r="BW235" s="25"/>
      <c r="BX235" s="25"/>
      <c r="BY235" s="20" t="s">
        <v>460</v>
      </c>
      <c r="CA235" s="54" t="e">
        <f>VLOOKUP(B235,'[1]KH2025 IN'!$B$4:$X$243,23,0)</f>
        <v>#N/A</v>
      </c>
      <c r="CB235" s="54">
        <v>1</v>
      </c>
      <c r="CC235" s="54">
        <f>VLOOKUP(B235,'[2]10QH'!$B$15:$BZ$665,77,0)</f>
        <v>1</v>
      </c>
      <c r="CJ235" s="54">
        <v>1</v>
      </c>
    </row>
    <row r="236" spans="1:88" s="54" customFormat="1" ht="37.5" x14ac:dyDescent="0.3">
      <c r="A236" s="144"/>
      <c r="B236" s="145"/>
      <c r="C236" s="22">
        <f>D236+E236</f>
        <v>0.25</v>
      </c>
      <c r="D236" s="23">
        <v>0.25</v>
      </c>
      <c r="E236" s="7">
        <f>F236+U236+BG236</f>
        <v>0</v>
      </c>
      <c r="F236" s="7">
        <f>G236+K236+L236+M236+R236+S236+T236</f>
        <v>0</v>
      </c>
      <c r="G236" s="7">
        <f>H236+I236+J236</f>
        <v>0</v>
      </c>
      <c r="H236" s="24"/>
      <c r="I236" s="24"/>
      <c r="J236" s="24"/>
      <c r="K236" s="24"/>
      <c r="L236" s="24"/>
      <c r="M236" s="7">
        <f>+N236+O236+P236</f>
        <v>0</v>
      </c>
      <c r="N236" s="24"/>
      <c r="O236" s="24"/>
      <c r="P236" s="24"/>
      <c r="Q236" s="24"/>
      <c r="R236" s="24"/>
      <c r="S236" s="24"/>
      <c r="T236" s="24"/>
      <c r="U236" s="7">
        <f>V236+W236+X236+Y236+Z236+AA236+AB236+AC236+AD236+AU236+AV236+AW236+AX236+AY236+AZ236+BA236+BB236+BC236+BD236+BE236+BF236</f>
        <v>0</v>
      </c>
      <c r="V236" s="24"/>
      <c r="W236" s="24"/>
      <c r="X236" s="24"/>
      <c r="Y236" s="24"/>
      <c r="Z236" s="24"/>
      <c r="AA236" s="24"/>
      <c r="AB236" s="24"/>
      <c r="AC236" s="24"/>
      <c r="AD236" s="7">
        <f>SUM(AE236:AT236)</f>
        <v>0</v>
      </c>
      <c r="AE236" s="24"/>
      <c r="AF236" s="24"/>
      <c r="AG236" s="25"/>
      <c r="AH236" s="25"/>
      <c r="AI236" s="24"/>
      <c r="AJ236" s="20"/>
      <c r="AK236" s="24"/>
      <c r="AL236" s="20"/>
      <c r="AM236" s="20"/>
      <c r="AN236" s="20"/>
      <c r="AO236" s="25"/>
      <c r="AP236" s="20"/>
      <c r="AQ236" s="24"/>
      <c r="AR236" s="25"/>
      <c r="AS236" s="25"/>
      <c r="AT236" s="25"/>
      <c r="AU236" s="25"/>
      <c r="AV236" s="25"/>
      <c r="AW236" s="25"/>
      <c r="AX236" s="24"/>
      <c r="AY236" s="24"/>
      <c r="AZ236" s="24"/>
      <c r="BA236" s="25"/>
      <c r="BB236" s="25"/>
      <c r="BC236" s="25"/>
      <c r="BD236" s="24"/>
      <c r="BE236" s="25"/>
      <c r="BF236" s="25"/>
      <c r="BG236" s="7">
        <f>BH236+BI236+BJ236</f>
        <v>0</v>
      </c>
      <c r="BH236" s="25"/>
      <c r="BI236" s="24"/>
      <c r="BJ236" s="24"/>
      <c r="BK236" s="25"/>
      <c r="BL236" s="20" t="s">
        <v>105</v>
      </c>
      <c r="BM236" s="25"/>
      <c r="BN236" s="20" t="s">
        <v>245</v>
      </c>
      <c r="BO236" s="25"/>
      <c r="BP236" s="144"/>
      <c r="BQ236" s="25"/>
      <c r="BR236" s="25"/>
      <c r="BS236" s="25"/>
      <c r="BT236" s="25"/>
      <c r="BU236" s="20" t="s">
        <v>245</v>
      </c>
      <c r="BV236" s="20"/>
      <c r="BW236" s="25"/>
      <c r="BX236" s="25"/>
      <c r="BY236" s="20"/>
      <c r="CA236" s="54">
        <f>VLOOKUP(B236,'[1]KH2025 IN'!$B$4:$X$243,23,0)</f>
        <v>1</v>
      </c>
      <c r="CB236" s="54">
        <v>1</v>
      </c>
      <c r="CC236" s="54" t="e">
        <f>VLOOKUP(B236,'[2]10QH'!$B$15:$BZ$665,77,0)</f>
        <v>#N/A</v>
      </c>
      <c r="CJ236" s="54">
        <v>1</v>
      </c>
    </row>
    <row r="237" spans="1:88" s="54" customFormat="1" x14ac:dyDescent="0.3">
      <c r="A237" s="144"/>
      <c r="B237" s="145"/>
      <c r="C237" s="22">
        <f>D237+E237</f>
        <v>0.25</v>
      </c>
      <c r="D237" s="23">
        <v>0.25</v>
      </c>
      <c r="E237" s="7">
        <f>F237+U237+BG237</f>
        <v>0</v>
      </c>
      <c r="F237" s="7">
        <f>G237+K237+L237+M237+R237+S237+T237</f>
        <v>0</v>
      </c>
      <c r="G237" s="7">
        <f>H237+I237+J237</f>
        <v>0</v>
      </c>
      <c r="H237" s="24"/>
      <c r="I237" s="24"/>
      <c r="J237" s="24"/>
      <c r="K237" s="24"/>
      <c r="L237" s="24"/>
      <c r="M237" s="7">
        <f>+N237+O237+P237</f>
        <v>0</v>
      </c>
      <c r="N237" s="24"/>
      <c r="O237" s="24"/>
      <c r="P237" s="24"/>
      <c r="Q237" s="24"/>
      <c r="R237" s="24"/>
      <c r="S237" s="24"/>
      <c r="T237" s="24"/>
      <c r="U237" s="7">
        <f>V237+W237+X237+Y237+Z237+AA237+AB237+AC237+AD237+AU237+AV237+AW237+AX237+AY237+AZ237+BA237+BB237+BC237+BD237+BE237+BF237</f>
        <v>0</v>
      </c>
      <c r="V237" s="24"/>
      <c r="W237" s="24"/>
      <c r="X237" s="24"/>
      <c r="Y237" s="24"/>
      <c r="Z237" s="24"/>
      <c r="AA237" s="24"/>
      <c r="AB237" s="24"/>
      <c r="AC237" s="24"/>
      <c r="AD237" s="7">
        <f>SUM(AE237:AT237)</f>
        <v>0</v>
      </c>
      <c r="AE237" s="24"/>
      <c r="AF237" s="24"/>
      <c r="AG237" s="25"/>
      <c r="AH237" s="25"/>
      <c r="AI237" s="24"/>
      <c r="AJ237" s="20"/>
      <c r="AK237" s="24"/>
      <c r="AL237" s="20"/>
      <c r="AM237" s="20"/>
      <c r="AN237" s="20"/>
      <c r="AO237" s="25"/>
      <c r="AP237" s="20"/>
      <c r="AQ237" s="24"/>
      <c r="AR237" s="25"/>
      <c r="AS237" s="25"/>
      <c r="AT237" s="25"/>
      <c r="AU237" s="25"/>
      <c r="AV237" s="25"/>
      <c r="AW237" s="25"/>
      <c r="AX237" s="24"/>
      <c r="AY237" s="24"/>
      <c r="AZ237" s="24"/>
      <c r="BA237" s="25"/>
      <c r="BB237" s="25"/>
      <c r="BC237" s="25"/>
      <c r="BD237" s="24"/>
      <c r="BE237" s="25"/>
      <c r="BF237" s="25"/>
      <c r="BG237" s="7">
        <f>BH237+BI237+BJ237</f>
        <v>0</v>
      </c>
      <c r="BH237" s="25"/>
      <c r="BI237" s="24"/>
      <c r="BJ237" s="24"/>
      <c r="BK237" s="25"/>
      <c r="BL237" s="20" t="s">
        <v>142</v>
      </c>
      <c r="BM237" s="25"/>
      <c r="BN237" s="20" t="s">
        <v>245</v>
      </c>
      <c r="BO237" s="25"/>
      <c r="BP237" s="144"/>
      <c r="BQ237" s="25"/>
      <c r="BR237" s="25"/>
      <c r="BS237" s="25"/>
      <c r="BT237" s="25"/>
      <c r="BU237" s="20" t="s">
        <v>245</v>
      </c>
      <c r="BV237" s="20"/>
      <c r="BW237" s="25"/>
      <c r="BX237" s="25"/>
      <c r="BY237" s="20"/>
      <c r="CA237" s="54">
        <f>VLOOKUP(B237,'[1]KH2025 IN'!$B$4:$X$243,23,0)</f>
        <v>1</v>
      </c>
      <c r="CB237" s="54">
        <v>1</v>
      </c>
      <c r="CC237" s="54" t="e">
        <f>VLOOKUP(B237,'[2]10QH'!$B$15:$BZ$665,77,0)</f>
        <v>#N/A</v>
      </c>
      <c r="CJ237" s="54">
        <v>1</v>
      </c>
    </row>
    <row r="238" spans="1:88" s="54" customFormat="1" x14ac:dyDescent="0.3">
      <c r="A238" s="144"/>
      <c r="B238" s="145"/>
      <c r="C238" s="22">
        <f>D238+E238</f>
        <v>0.1</v>
      </c>
      <c r="D238" s="23"/>
      <c r="E238" s="7">
        <f>F238+U238+BG238</f>
        <v>0.1</v>
      </c>
      <c r="F238" s="7">
        <f>G238+K238+L238+M238+R238+S238+T238</f>
        <v>0.1</v>
      </c>
      <c r="G238" s="7">
        <f>H238+I238+J238</f>
        <v>0</v>
      </c>
      <c r="H238" s="24"/>
      <c r="I238" s="24"/>
      <c r="J238" s="24"/>
      <c r="K238" s="24"/>
      <c r="L238" s="24">
        <v>0.1</v>
      </c>
      <c r="M238" s="7">
        <f>+N238+O238+P238</f>
        <v>0</v>
      </c>
      <c r="N238" s="24"/>
      <c r="O238" s="24"/>
      <c r="P238" s="24"/>
      <c r="Q238" s="24"/>
      <c r="R238" s="24"/>
      <c r="S238" s="24"/>
      <c r="T238" s="24"/>
      <c r="U238" s="7">
        <f>V238+W238+X238+Y238+Z238+AA238+AB238+AC238+AD238+AU238+AV238+AW238+AX238+AY238+AZ238+BA238+BB238+BC238+BD238+BE238+BF238</f>
        <v>0</v>
      </c>
      <c r="V238" s="24"/>
      <c r="W238" s="24"/>
      <c r="X238" s="24"/>
      <c r="Y238" s="24"/>
      <c r="Z238" s="24"/>
      <c r="AA238" s="24"/>
      <c r="AB238" s="24"/>
      <c r="AC238" s="24"/>
      <c r="AD238" s="7">
        <f>SUM(AE238:AT238)</f>
        <v>0</v>
      </c>
      <c r="AE238" s="24"/>
      <c r="AF238" s="24"/>
      <c r="AG238" s="25"/>
      <c r="AH238" s="25"/>
      <c r="AI238" s="24"/>
      <c r="AJ238" s="20"/>
      <c r="AK238" s="24"/>
      <c r="AL238" s="20"/>
      <c r="AM238" s="20"/>
      <c r="AN238" s="20"/>
      <c r="AO238" s="25"/>
      <c r="AP238" s="20"/>
      <c r="AQ238" s="24"/>
      <c r="AR238" s="25"/>
      <c r="AS238" s="25"/>
      <c r="AT238" s="25"/>
      <c r="AU238" s="25"/>
      <c r="AV238" s="25"/>
      <c r="AW238" s="25"/>
      <c r="AX238" s="24"/>
      <c r="AY238" s="24"/>
      <c r="AZ238" s="24"/>
      <c r="BA238" s="25"/>
      <c r="BB238" s="25"/>
      <c r="BC238" s="25"/>
      <c r="BD238" s="24"/>
      <c r="BE238" s="25"/>
      <c r="BF238" s="25"/>
      <c r="BG238" s="7">
        <f>BH238+BI238+BJ238</f>
        <v>0</v>
      </c>
      <c r="BH238" s="25"/>
      <c r="BI238" s="24"/>
      <c r="BJ238" s="24"/>
      <c r="BK238" s="25"/>
      <c r="BL238" s="20" t="s">
        <v>142</v>
      </c>
      <c r="BM238" s="25"/>
      <c r="BN238" s="20" t="s">
        <v>341</v>
      </c>
      <c r="BO238" s="25"/>
      <c r="BP238" s="144"/>
      <c r="BQ238" s="25"/>
      <c r="BR238" s="25"/>
      <c r="BS238" s="25"/>
      <c r="BT238" s="25"/>
      <c r="BU238" s="23" t="s">
        <v>90</v>
      </c>
      <c r="BV238" s="20"/>
      <c r="BW238" s="25"/>
      <c r="BX238" s="25"/>
      <c r="BY238" s="20" t="s">
        <v>461</v>
      </c>
      <c r="CA238" s="54">
        <f>VLOOKUP(B238,'[1]KH2025 IN'!$B$4:$X$243,23,0)</f>
        <v>1</v>
      </c>
      <c r="CB238" s="54">
        <v>1</v>
      </c>
      <c r="CC238" s="54" t="e">
        <f>VLOOKUP(B238,'[2]10QH'!$B$15:$BZ$665,77,0)</f>
        <v>#N/A</v>
      </c>
      <c r="CJ238" s="54">
        <v>1</v>
      </c>
    </row>
    <row r="239" spans="1:88" ht="37.5" x14ac:dyDescent="0.3">
      <c r="A239" s="10" t="s">
        <v>147</v>
      </c>
      <c r="B239" s="15" t="s">
        <v>148</v>
      </c>
      <c r="C239" s="16">
        <f t="shared" ref="C239:C322" si="78">D239+E239</f>
        <v>0</v>
      </c>
      <c r="D239" s="24"/>
      <c r="E239" s="7">
        <f t="shared" ref="E239:E280" si="79">F239+U239+BG239</f>
        <v>0</v>
      </c>
      <c r="F239" s="7">
        <f t="shared" ref="F239:F280" si="80">G239+K239+L239+M239+R239+S239+T239</f>
        <v>0</v>
      </c>
      <c r="G239" s="7">
        <f t="shared" ref="G239:G280" si="81">H239+I239+J239</f>
        <v>0</v>
      </c>
      <c r="H239" s="10"/>
      <c r="I239" s="10"/>
      <c r="J239" s="10"/>
      <c r="K239" s="10"/>
      <c r="L239" s="10"/>
      <c r="M239" s="7">
        <f t="shared" ref="M239:M280" si="82">+N239+O239+P239</f>
        <v>0</v>
      </c>
      <c r="N239" s="10"/>
      <c r="O239" s="10"/>
      <c r="P239" s="10"/>
      <c r="Q239" s="10"/>
      <c r="R239" s="24"/>
      <c r="S239" s="10"/>
      <c r="T239" s="10"/>
      <c r="U239" s="7">
        <f t="shared" ref="U239:U322" si="83">V239+W239+X239+Y239+Z239+AA239+AB239+AC239+AD239+AU239+AV239+AW239+AX239+AY239+AZ239+BA239+BB239+BC239+BD239+BE239+BF239</f>
        <v>0</v>
      </c>
      <c r="V239" s="10"/>
      <c r="W239" s="10"/>
      <c r="X239" s="10"/>
      <c r="Y239" s="10"/>
      <c r="Z239" s="10"/>
      <c r="AA239" s="10"/>
      <c r="AB239" s="10"/>
      <c r="AC239" s="10"/>
      <c r="AD239" s="7">
        <f t="shared" ref="AD239:AD280" si="84">SUM(AE239:AT239)</f>
        <v>0</v>
      </c>
      <c r="AE239" s="10"/>
      <c r="AF239" s="10"/>
      <c r="AG239" s="10"/>
      <c r="AH239" s="10"/>
      <c r="AI239" s="10"/>
      <c r="AJ239" s="10"/>
      <c r="AK239" s="10"/>
      <c r="AL239" s="10"/>
      <c r="AM239" s="10"/>
      <c r="AN239" s="10"/>
      <c r="AO239" s="25"/>
      <c r="AP239" s="10"/>
      <c r="AQ239" s="10"/>
      <c r="AR239" s="25"/>
      <c r="AS239" s="25"/>
      <c r="AT239" s="25"/>
      <c r="AU239" s="25"/>
      <c r="AV239" s="25"/>
      <c r="AW239" s="25"/>
      <c r="AX239" s="10"/>
      <c r="AY239" s="10"/>
      <c r="AZ239" s="10"/>
      <c r="BA239" s="25"/>
      <c r="BB239" s="25"/>
      <c r="BC239" s="25"/>
      <c r="BD239" s="10"/>
      <c r="BE239" s="25"/>
      <c r="BF239" s="25"/>
      <c r="BG239" s="7">
        <f t="shared" ref="BG239:BG280" si="85">BH239+BI239+BJ239</f>
        <v>0</v>
      </c>
      <c r="BH239" s="25"/>
      <c r="BI239" s="10"/>
      <c r="BJ239" s="10"/>
      <c r="BK239" s="25"/>
      <c r="BL239" s="10"/>
      <c r="BM239" s="25"/>
      <c r="BN239" s="25"/>
      <c r="BO239" s="25"/>
      <c r="BP239" s="10"/>
      <c r="BQ239" s="25"/>
      <c r="BR239" s="25"/>
      <c r="BS239" s="25"/>
      <c r="BT239" s="25"/>
      <c r="BU239" s="24"/>
      <c r="BV239" s="10"/>
      <c r="BW239" s="10"/>
      <c r="BX239" s="10"/>
      <c r="BY239" s="25"/>
      <c r="CA239" s="54" t="e">
        <f>VLOOKUP(B239,'[1]KH2025 IN'!$B$4:$X$243,23,0)</f>
        <v>#N/A</v>
      </c>
      <c r="CB239" s="54">
        <v>1</v>
      </c>
      <c r="CC239" s="54" t="e">
        <f>VLOOKUP(B239,'[2]10QH'!$B$15:$BZ$665,77,0)</f>
        <v>#REF!</v>
      </c>
    </row>
    <row r="240" spans="1:88" s="54" customFormat="1" x14ac:dyDescent="0.3">
      <c r="A240" s="20">
        <f>A235+1</f>
        <v>149</v>
      </c>
      <c r="B240" s="21" t="s">
        <v>462</v>
      </c>
      <c r="C240" s="22">
        <f t="shared" si="78"/>
        <v>0.5</v>
      </c>
      <c r="D240" s="23">
        <v>0.5</v>
      </c>
      <c r="E240" s="7">
        <f t="shared" si="79"/>
        <v>0</v>
      </c>
      <c r="F240" s="7">
        <f t="shared" si="80"/>
        <v>0</v>
      </c>
      <c r="G240" s="7">
        <f t="shared" si="81"/>
        <v>0</v>
      </c>
      <c r="H240" s="25"/>
      <c r="I240" s="25"/>
      <c r="J240" s="25"/>
      <c r="K240" s="25"/>
      <c r="L240" s="25"/>
      <c r="M240" s="7">
        <f t="shared" si="82"/>
        <v>0</v>
      </c>
      <c r="N240" s="25"/>
      <c r="O240" s="25"/>
      <c r="P240" s="25"/>
      <c r="Q240" s="25"/>
      <c r="R240" s="24"/>
      <c r="S240" s="25"/>
      <c r="T240" s="25"/>
      <c r="U240" s="7">
        <f t="shared" si="83"/>
        <v>0</v>
      </c>
      <c r="V240" s="25"/>
      <c r="W240" s="25"/>
      <c r="X240" s="25"/>
      <c r="Y240" s="25"/>
      <c r="Z240" s="25"/>
      <c r="AA240" s="25"/>
      <c r="AB240" s="25"/>
      <c r="AC240" s="25"/>
      <c r="AD240" s="7">
        <f t="shared" si="84"/>
        <v>0</v>
      </c>
      <c r="AE240" s="25"/>
      <c r="AF240" s="25"/>
      <c r="AG240" s="25"/>
      <c r="AH240" s="25"/>
      <c r="AI240" s="25"/>
      <c r="AJ240" s="25"/>
      <c r="AK240" s="25"/>
      <c r="AL240" s="25"/>
      <c r="AM240" s="25"/>
      <c r="AN240" s="25"/>
      <c r="AO240" s="25"/>
      <c r="AP240" s="25"/>
      <c r="AQ240" s="25"/>
      <c r="AR240" s="25"/>
      <c r="AS240" s="25"/>
      <c r="AT240" s="25"/>
      <c r="AU240" s="25"/>
      <c r="AV240" s="25"/>
      <c r="AW240" s="25"/>
      <c r="AX240" s="25"/>
      <c r="AY240" s="25"/>
      <c r="AZ240" s="25"/>
      <c r="BA240" s="25"/>
      <c r="BB240" s="25"/>
      <c r="BC240" s="25"/>
      <c r="BD240" s="25"/>
      <c r="BE240" s="25"/>
      <c r="BF240" s="25"/>
      <c r="BG240" s="7">
        <f t="shared" si="85"/>
        <v>0</v>
      </c>
      <c r="BH240" s="25"/>
      <c r="BI240" s="25"/>
      <c r="BJ240" s="25"/>
      <c r="BK240" s="25"/>
      <c r="BL240" s="20" t="s">
        <v>142</v>
      </c>
      <c r="BM240" s="25"/>
      <c r="BN240" s="20" t="s">
        <v>341</v>
      </c>
      <c r="BO240" s="25"/>
      <c r="BP240" s="144" t="s">
        <v>342</v>
      </c>
      <c r="BQ240" s="25"/>
      <c r="BR240" s="25"/>
      <c r="BS240" s="25"/>
      <c r="BT240" s="25"/>
      <c r="BU240" s="23" t="s">
        <v>341</v>
      </c>
      <c r="BV240" s="25"/>
      <c r="BW240" s="25"/>
      <c r="BX240" s="25"/>
      <c r="BY240" s="20"/>
      <c r="CA240" s="54" t="e">
        <f>VLOOKUP(B240,'[1]KH2025 IN'!$B$4:$X$243,23,0)</f>
        <v>#N/A</v>
      </c>
      <c r="CB240" s="54">
        <v>1</v>
      </c>
      <c r="CC240" s="54">
        <f>VLOOKUP(B240,'[2]10QH'!$B$15:$BZ$665,77,0)</f>
        <v>1</v>
      </c>
      <c r="CJ240" s="54">
        <v>1</v>
      </c>
    </row>
    <row r="241" spans="1:88" s="54" customFormat="1" x14ac:dyDescent="0.3">
      <c r="A241" s="20">
        <f>A240+1</f>
        <v>150</v>
      </c>
      <c r="B241" s="21" t="s">
        <v>463</v>
      </c>
      <c r="C241" s="22">
        <f t="shared" si="78"/>
        <v>0.7</v>
      </c>
      <c r="D241" s="23">
        <v>0.7</v>
      </c>
      <c r="E241" s="7">
        <f t="shared" si="79"/>
        <v>0</v>
      </c>
      <c r="F241" s="7">
        <f t="shared" si="80"/>
        <v>0</v>
      </c>
      <c r="G241" s="7">
        <f t="shared" si="81"/>
        <v>0</v>
      </c>
      <c r="H241" s="25"/>
      <c r="I241" s="25"/>
      <c r="J241" s="25"/>
      <c r="K241" s="25"/>
      <c r="L241" s="25"/>
      <c r="M241" s="7">
        <f t="shared" si="82"/>
        <v>0</v>
      </c>
      <c r="N241" s="25"/>
      <c r="O241" s="25"/>
      <c r="P241" s="25"/>
      <c r="Q241" s="25"/>
      <c r="R241" s="24"/>
      <c r="S241" s="25"/>
      <c r="T241" s="25"/>
      <c r="U241" s="7">
        <f t="shared" si="83"/>
        <v>0</v>
      </c>
      <c r="V241" s="25"/>
      <c r="W241" s="25"/>
      <c r="X241" s="25"/>
      <c r="Y241" s="25"/>
      <c r="Z241" s="25"/>
      <c r="AA241" s="25"/>
      <c r="AB241" s="25"/>
      <c r="AC241" s="25"/>
      <c r="AD241" s="7">
        <f t="shared" si="84"/>
        <v>0</v>
      </c>
      <c r="AE241" s="25"/>
      <c r="AF241" s="25"/>
      <c r="AG241" s="25"/>
      <c r="AH241" s="25"/>
      <c r="AI241" s="25"/>
      <c r="AJ241" s="25"/>
      <c r="AK241" s="25"/>
      <c r="AL241" s="25"/>
      <c r="AM241" s="25"/>
      <c r="AN241" s="25"/>
      <c r="AO241" s="25"/>
      <c r="AP241" s="25"/>
      <c r="AQ241" s="25"/>
      <c r="AR241" s="25"/>
      <c r="AS241" s="25"/>
      <c r="AT241" s="25"/>
      <c r="AU241" s="25"/>
      <c r="AV241" s="25"/>
      <c r="AW241" s="25"/>
      <c r="AX241" s="25"/>
      <c r="AY241" s="25"/>
      <c r="AZ241" s="25"/>
      <c r="BA241" s="25"/>
      <c r="BB241" s="25"/>
      <c r="BC241" s="25"/>
      <c r="BD241" s="25"/>
      <c r="BE241" s="25"/>
      <c r="BF241" s="25"/>
      <c r="BG241" s="7">
        <f t="shared" si="85"/>
        <v>0</v>
      </c>
      <c r="BH241" s="25"/>
      <c r="BI241" s="25"/>
      <c r="BJ241" s="25"/>
      <c r="BK241" s="25"/>
      <c r="BL241" s="20" t="s">
        <v>142</v>
      </c>
      <c r="BM241" s="25"/>
      <c r="BN241" s="20" t="s">
        <v>341</v>
      </c>
      <c r="BO241" s="25">
        <v>2025</v>
      </c>
      <c r="BP241" s="144"/>
      <c r="BQ241" s="25"/>
      <c r="BR241" s="25"/>
      <c r="BS241" s="25"/>
      <c r="BT241" s="25"/>
      <c r="BU241" s="23" t="s">
        <v>341</v>
      </c>
      <c r="BV241" s="25"/>
      <c r="BW241" s="25"/>
      <c r="BX241" s="25"/>
      <c r="BY241" s="20"/>
      <c r="CA241" s="54">
        <f>VLOOKUP(B241,'[1]KH2025 IN'!$B$4:$X$243,23,0)</f>
        <v>1</v>
      </c>
      <c r="CB241" s="54">
        <v>1</v>
      </c>
      <c r="CC241" s="54">
        <f>VLOOKUP(B241,'[2]10QH'!$B$15:$BZ$665,77,0)</f>
        <v>1</v>
      </c>
      <c r="CJ241" s="54">
        <v>1</v>
      </c>
    </row>
    <row r="242" spans="1:88" s="54" customFormat="1" ht="37.5" x14ac:dyDescent="0.3">
      <c r="A242" s="20">
        <f t="shared" ref="A242:A256" si="86">A241+1</f>
        <v>151</v>
      </c>
      <c r="B242" s="21" t="s">
        <v>464</v>
      </c>
      <c r="C242" s="22">
        <f t="shared" si="78"/>
        <v>1.2</v>
      </c>
      <c r="D242" s="23">
        <v>1.2</v>
      </c>
      <c r="E242" s="7">
        <f t="shared" si="79"/>
        <v>0</v>
      </c>
      <c r="F242" s="7">
        <f t="shared" si="80"/>
        <v>0</v>
      </c>
      <c r="G242" s="7">
        <f t="shared" si="81"/>
        <v>0</v>
      </c>
      <c r="H242" s="25"/>
      <c r="I242" s="25"/>
      <c r="J242" s="25"/>
      <c r="K242" s="25"/>
      <c r="L242" s="25"/>
      <c r="M242" s="7">
        <f t="shared" si="82"/>
        <v>0</v>
      </c>
      <c r="N242" s="25"/>
      <c r="O242" s="25"/>
      <c r="P242" s="25"/>
      <c r="Q242" s="25"/>
      <c r="R242" s="10"/>
      <c r="S242" s="25"/>
      <c r="T242" s="25"/>
      <c r="U242" s="7">
        <f t="shared" si="83"/>
        <v>0</v>
      </c>
      <c r="V242" s="25"/>
      <c r="W242" s="25"/>
      <c r="X242" s="25"/>
      <c r="Y242" s="25"/>
      <c r="Z242" s="25"/>
      <c r="AA242" s="25"/>
      <c r="AB242" s="25"/>
      <c r="AC242" s="25"/>
      <c r="AD242" s="7">
        <f t="shared" si="84"/>
        <v>0</v>
      </c>
      <c r="AE242" s="25"/>
      <c r="AF242" s="25"/>
      <c r="AG242" s="25"/>
      <c r="AH242" s="25"/>
      <c r="AI242" s="25"/>
      <c r="AJ242" s="25"/>
      <c r="AK242" s="25"/>
      <c r="AL242" s="25"/>
      <c r="AM242" s="25"/>
      <c r="AN242" s="25"/>
      <c r="AO242" s="25"/>
      <c r="AP242" s="25"/>
      <c r="AQ242" s="25"/>
      <c r="AR242" s="25"/>
      <c r="AS242" s="25"/>
      <c r="AT242" s="25"/>
      <c r="AU242" s="25"/>
      <c r="AV242" s="25"/>
      <c r="AW242" s="25"/>
      <c r="AX242" s="25"/>
      <c r="AY242" s="25"/>
      <c r="AZ242" s="25"/>
      <c r="BA242" s="25"/>
      <c r="BB242" s="25"/>
      <c r="BC242" s="25"/>
      <c r="BD242" s="25"/>
      <c r="BE242" s="25"/>
      <c r="BF242" s="25"/>
      <c r="BG242" s="7">
        <f t="shared" si="85"/>
        <v>0</v>
      </c>
      <c r="BH242" s="25"/>
      <c r="BI242" s="25"/>
      <c r="BJ242" s="25"/>
      <c r="BK242" s="25"/>
      <c r="BL242" s="20" t="s">
        <v>142</v>
      </c>
      <c r="BM242" s="25"/>
      <c r="BN242" s="20" t="s">
        <v>341</v>
      </c>
      <c r="BO242" s="25"/>
      <c r="BP242" s="144"/>
      <c r="BQ242" s="25"/>
      <c r="BR242" s="25"/>
      <c r="BS242" s="25"/>
      <c r="BT242" s="25"/>
      <c r="BU242" s="23" t="s">
        <v>341</v>
      </c>
      <c r="BV242" s="25"/>
      <c r="BW242" s="25"/>
      <c r="BX242" s="25"/>
      <c r="BY242" s="20"/>
      <c r="CA242" s="54" t="e">
        <f>VLOOKUP(B242,'[1]KH2025 IN'!$B$4:$X$243,23,0)</f>
        <v>#N/A</v>
      </c>
      <c r="CB242" s="54">
        <v>1</v>
      </c>
      <c r="CC242" s="54">
        <f>VLOOKUP(B242,'[2]10QH'!$B$15:$BZ$665,77,0)</f>
        <v>1</v>
      </c>
      <c r="CJ242" s="54">
        <v>1</v>
      </c>
    </row>
    <row r="243" spans="1:88" s="54" customFormat="1" ht="56.25" x14ac:dyDescent="0.3">
      <c r="A243" s="20">
        <f t="shared" si="86"/>
        <v>152</v>
      </c>
      <c r="B243" s="21" t="s">
        <v>465</v>
      </c>
      <c r="C243" s="22">
        <f t="shared" si="78"/>
        <v>1.5</v>
      </c>
      <c r="D243" s="23">
        <v>1.5</v>
      </c>
      <c r="E243" s="7">
        <f t="shared" si="79"/>
        <v>0</v>
      </c>
      <c r="F243" s="7">
        <f t="shared" si="80"/>
        <v>0</v>
      </c>
      <c r="G243" s="7">
        <f t="shared" si="81"/>
        <v>0</v>
      </c>
      <c r="H243" s="25"/>
      <c r="I243" s="25"/>
      <c r="J243" s="25"/>
      <c r="K243" s="25"/>
      <c r="L243" s="25"/>
      <c r="M243" s="7">
        <f t="shared" si="82"/>
        <v>0</v>
      </c>
      <c r="N243" s="25"/>
      <c r="O243" s="25"/>
      <c r="P243" s="25"/>
      <c r="Q243" s="25"/>
      <c r="R243" s="25"/>
      <c r="S243" s="25"/>
      <c r="T243" s="25"/>
      <c r="U243" s="7">
        <f t="shared" si="83"/>
        <v>0</v>
      </c>
      <c r="V243" s="25"/>
      <c r="W243" s="25"/>
      <c r="X243" s="25"/>
      <c r="Y243" s="25"/>
      <c r="Z243" s="25"/>
      <c r="AA243" s="25"/>
      <c r="AB243" s="25"/>
      <c r="AC243" s="25"/>
      <c r="AD243" s="7">
        <f t="shared" si="84"/>
        <v>0</v>
      </c>
      <c r="AE243" s="25"/>
      <c r="AF243" s="25"/>
      <c r="AG243" s="25"/>
      <c r="AH243" s="25"/>
      <c r="AI243" s="25"/>
      <c r="AJ243" s="25"/>
      <c r="AK243" s="25"/>
      <c r="AL243" s="25"/>
      <c r="AM243" s="25"/>
      <c r="AN243" s="25"/>
      <c r="AO243" s="25"/>
      <c r="AP243" s="25"/>
      <c r="AQ243" s="25"/>
      <c r="AR243" s="25"/>
      <c r="AS243" s="25"/>
      <c r="AT243" s="25"/>
      <c r="AU243" s="25"/>
      <c r="AV243" s="25"/>
      <c r="AW243" s="25"/>
      <c r="AX243" s="25"/>
      <c r="AY243" s="25"/>
      <c r="AZ243" s="25"/>
      <c r="BA243" s="25"/>
      <c r="BB243" s="25"/>
      <c r="BC243" s="25"/>
      <c r="BD243" s="25"/>
      <c r="BE243" s="25"/>
      <c r="BF243" s="25"/>
      <c r="BG243" s="7">
        <f t="shared" si="85"/>
        <v>0</v>
      </c>
      <c r="BH243" s="25"/>
      <c r="BI243" s="25"/>
      <c r="BJ243" s="25"/>
      <c r="BK243" s="25"/>
      <c r="BL243" s="20" t="s">
        <v>142</v>
      </c>
      <c r="BM243" s="25"/>
      <c r="BN243" s="20" t="s">
        <v>341</v>
      </c>
      <c r="BO243" s="25">
        <v>2025</v>
      </c>
      <c r="BP243" s="144"/>
      <c r="BQ243" s="25"/>
      <c r="BR243" s="25"/>
      <c r="BS243" s="25"/>
      <c r="BT243" s="25"/>
      <c r="BU243" s="23" t="s">
        <v>341</v>
      </c>
      <c r="BV243" s="25"/>
      <c r="BW243" s="25"/>
      <c r="BX243" s="25"/>
      <c r="BY243" s="20"/>
      <c r="CA243" s="54">
        <f>VLOOKUP(B243,'[1]KH2025 IN'!$B$4:$X$243,23,0)</f>
        <v>1</v>
      </c>
      <c r="CB243" s="54">
        <v>1</v>
      </c>
      <c r="CC243" s="54">
        <f>VLOOKUP(B243,'[2]10QH'!$B$15:$BZ$665,77,0)</f>
        <v>1</v>
      </c>
      <c r="CJ243" s="54">
        <v>1</v>
      </c>
    </row>
    <row r="244" spans="1:88" s="54" customFormat="1" ht="56.25" x14ac:dyDescent="0.3">
      <c r="A244" s="20">
        <f t="shared" si="86"/>
        <v>153</v>
      </c>
      <c r="B244" s="21" t="s">
        <v>466</v>
      </c>
      <c r="C244" s="22">
        <f t="shared" si="78"/>
        <v>2</v>
      </c>
      <c r="D244" s="23">
        <v>2</v>
      </c>
      <c r="E244" s="7">
        <f t="shared" si="79"/>
        <v>0</v>
      </c>
      <c r="F244" s="7">
        <f t="shared" si="80"/>
        <v>0</v>
      </c>
      <c r="G244" s="7">
        <f t="shared" si="81"/>
        <v>0</v>
      </c>
      <c r="H244" s="25"/>
      <c r="I244" s="25"/>
      <c r="J244" s="25"/>
      <c r="K244" s="25"/>
      <c r="L244" s="25"/>
      <c r="M244" s="7">
        <f t="shared" si="82"/>
        <v>0</v>
      </c>
      <c r="N244" s="25"/>
      <c r="O244" s="25"/>
      <c r="P244" s="25"/>
      <c r="Q244" s="25"/>
      <c r="R244" s="25"/>
      <c r="S244" s="25"/>
      <c r="T244" s="25"/>
      <c r="U244" s="7">
        <f t="shared" si="83"/>
        <v>0</v>
      </c>
      <c r="V244" s="25"/>
      <c r="W244" s="25"/>
      <c r="X244" s="25"/>
      <c r="Y244" s="25"/>
      <c r="Z244" s="25"/>
      <c r="AA244" s="25"/>
      <c r="AB244" s="25"/>
      <c r="AC244" s="25"/>
      <c r="AD244" s="7">
        <f t="shared" si="84"/>
        <v>0</v>
      </c>
      <c r="AE244" s="25"/>
      <c r="AF244" s="25"/>
      <c r="AG244" s="25"/>
      <c r="AH244" s="25"/>
      <c r="AI244" s="25"/>
      <c r="AJ244" s="25"/>
      <c r="AK244" s="25"/>
      <c r="AL244" s="25"/>
      <c r="AM244" s="25"/>
      <c r="AN244" s="25"/>
      <c r="AO244" s="25"/>
      <c r="AP244" s="25"/>
      <c r="AQ244" s="25"/>
      <c r="AR244" s="25"/>
      <c r="AS244" s="25"/>
      <c r="AT244" s="25"/>
      <c r="AU244" s="25"/>
      <c r="AV244" s="25"/>
      <c r="AW244" s="25"/>
      <c r="AX244" s="25"/>
      <c r="AY244" s="25"/>
      <c r="AZ244" s="25"/>
      <c r="BA244" s="25"/>
      <c r="BB244" s="25"/>
      <c r="BC244" s="25"/>
      <c r="BD244" s="25"/>
      <c r="BE244" s="25"/>
      <c r="BF244" s="25"/>
      <c r="BG244" s="7">
        <f t="shared" si="85"/>
        <v>0</v>
      </c>
      <c r="BH244" s="25"/>
      <c r="BI244" s="25"/>
      <c r="BJ244" s="25"/>
      <c r="BK244" s="25"/>
      <c r="BL244" s="20" t="s">
        <v>142</v>
      </c>
      <c r="BM244" s="25"/>
      <c r="BN244" s="20" t="s">
        <v>341</v>
      </c>
      <c r="BO244" s="25">
        <v>2025</v>
      </c>
      <c r="BP244" s="144"/>
      <c r="BQ244" s="25"/>
      <c r="BR244" s="25"/>
      <c r="BS244" s="25"/>
      <c r="BT244" s="25"/>
      <c r="BU244" s="23" t="s">
        <v>341</v>
      </c>
      <c r="BV244" s="25"/>
      <c r="BW244" s="25"/>
      <c r="BX244" s="25"/>
      <c r="BY244" s="20"/>
      <c r="CA244" s="54">
        <f>VLOOKUP(B244,'[1]KH2025 IN'!$B$4:$X$243,23,0)</f>
        <v>1</v>
      </c>
      <c r="CB244" s="54">
        <v>1</v>
      </c>
      <c r="CC244" s="54">
        <f>VLOOKUP(B244,'[2]10QH'!$B$15:$BZ$665,77,0)</f>
        <v>1</v>
      </c>
      <c r="CJ244" s="54">
        <v>1</v>
      </c>
    </row>
    <row r="245" spans="1:88" s="54" customFormat="1" x14ac:dyDescent="0.3">
      <c r="A245" s="20">
        <f t="shared" si="86"/>
        <v>154</v>
      </c>
      <c r="B245" s="21" t="s">
        <v>467</v>
      </c>
      <c r="C245" s="22">
        <f t="shared" si="78"/>
        <v>0.5</v>
      </c>
      <c r="D245" s="23">
        <v>0.5</v>
      </c>
      <c r="E245" s="7">
        <f t="shared" si="79"/>
        <v>0</v>
      </c>
      <c r="F245" s="7">
        <f t="shared" si="80"/>
        <v>0</v>
      </c>
      <c r="G245" s="7">
        <f t="shared" si="81"/>
        <v>0</v>
      </c>
      <c r="H245" s="25"/>
      <c r="I245" s="25"/>
      <c r="J245" s="25"/>
      <c r="K245" s="25"/>
      <c r="L245" s="25"/>
      <c r="M245" s="7">
        <f t="shared" si="82"/>
        <v>0</v>
      </c>
      <c r="N245" s="25"/>
      <c r="O245" s="25"/>
      <c r="P245" s="25"/>
      <c r="Q245" s="25"/>
      <c r="R245" s="25"/>
      <c r="S245" s="25"/>
      <c r="T245" s="25"/>
      <c r="U245" s="7">
        <f t="shared" si="83"/>
        <v>0</v>
      </c>
      <c r="V245" s="25"/>
      <c r="W245" s="25"/>
      <c r="X245" s="25"/>
      <c r="Y245" s="25"/>
      <c r="Z245" s="25"/>
      <c r="AA245" s="25"/>
      <c r="AB245" s="25"/>
      <c r="AC245" s="25"/>
      <c r="AD245" s="7">
        <f t="shared" si="84"/>
        <v>0</v>
      </c>
      <c r="AE245" s="25"/>
      <c r="AF245" s="25"/>
      <c r="AG245" s="25"/>
      <c r="AH245" s="25"/>
      <c r="AI245" s="25"/>
      <c r="AJ245" s="25"/>
      <c r="AK245" s="25"/>
      <c r="AL245" s="25"/>
      <c r="AM245" s="25"/>
      <c r="AN245" s="25"/>
      <c r="AO245" s="25"/>
      <c r="AP245" s="25"/>
      <c r="AQ245" s="25"/>
      <c r="AR245" s="25"/>
      <c r="AS245" s="25"/>
      <c r="AT245" s="25"/>
      <c r="AU245" s="25"/>
      <c r="AV245" s="25"/>
      <c r="AW245" s="25"/>
      <c r="AX245" s="25"/>
      <c r="AY245" s="25"/>
      <c r="AZ245" s="25"/>
      <c r="BA245" s="25"/>
      <c r="BB245" s="25"/>
      <c r="BC245" s="25"/>
      <c r="BD245" s="25"/>
      <c r="BE245" s="25"/>
      <c r="BF245" s="25"/>
      <c r="BG245" s="7">
        <f t="shared" si="85"/>
        <v>0</v>
      </c>
      <c r="BH245" s="25"/>
      <c r="BI245" s="25"/>
      <c r="BJ245" s="25"/>
      <c r="BK245" s="25"/>
      <c r="BL245" s="20" t="s">
        <v>142</v>
      </c>
      <c r="BM245" s="25"/>
      <c r="BN245" s="20" t="s">
        <v>341</v>
      </c>
      <c r="BO245" s="25"/>
      <c r="BP245" s="144" t="s">
        <v>468</v>
      </c>
      <c r="BQ245" s="25"/>
      <c r="BR245" s="25"/>
      <c r="BS245" s="25"/>
      <c r="BT245" s="25"/>
      <c r="BU245" s="23" t="s">
        <v>341</v>
      </c>
      <c r="BV245" s="25"/>
      <c r="BW245" s="25"/>
      <c r="BX245" s="25"/>
      <c r="BY245" s="20"/>
      <c r="CA245" s="54" t="e">
        <f>VLOOKUP(B245,'[1]KH2025 IN'!$B$4:$X$243,23,0)</f>
        <v>#N/A</v>
      </c>
      <c r="CB245" s="54">
        <v>1</v>
      </c>
      <c r="CC245" s="54">
        <f>VLOOKUP(B245,'[2]10QH'!$B$15:$BZ$665,77,0)</f>
        <v>1</v>
      </c>
      <c r="CJ245" s="54">
        <v>1</v>
      </c>
    </row>
    <row r="246" spans="1:88" s="54" customFormat="1" ht="56.25" x14ac:dyDescent="0.3">
      <c r="A246" s="20">
        <f t="shared" si="86"/>
        <v>155</v>
      </c>
      <c r="B246" s="21" t="s">
        <v>469</v>
      </c>
      <c r="C246" s="22">
        <f t="shared" si="78"/>
        <v>1</v>
      </c>
      <c r="D246" s="23">
        <v>1</v>
      </c>
      <c r="E246" s="7">
        <f t="shared" si="79"/>
        <v>0</v>
      </c>
      <c r="F246" s="7">
        <f t="shared" si="80"/>
        <v>0</v>
      </c>
      <c r="G246" s="7">
        <f t="shared" si="81"/>
        <v>0</v>
      </c>
      <c r="H246" s="25"/>
      <c r="I246" s="25"/>
      <c r="J246" s="25"/>
      <c r="K246" s="25"/>
      <c r="L246" s="25"/>
      <c r="M246" s="7">
        <f t="shared" si="82"/>
        <v>0</v>
      </c>
      <c r="N246" s="25"/>
      <c r="O246" s="25"/>
      <c r="P246" s="25"/>
      <c r="Q246" s="25"/>
      <c r="R246" s="25"/>
      <c r="S246" s="25"/>
      <c r="T246" s="25"/>
      <c r="U246" s="7">
        <f t="shared" si="83"/>
        <v>0</v>
      </c>
      <c r="V246" s="25"/>
      <c r="W246" s="25"/>
      <c r="X246" s="25"/>
      <c r="Y246" s="25"/>
      <c r="Z246" s="25"/>
      <c r="AA246" s="25"/>
      <c r="AB246" s="25"/>
      <c r="AC246" s="25"/>
      <c r="AD246" s="7">
        <f t="shared" si="84"/>
        <v>0</v>
      </c>
      <c r="AE246" s="25"/>
      <c r="AF246" s="25"/>
      <c r="AG246" s="25"/>
      <c r="AH246" s="25"/>
      <c r="AI246" s="25"/>
      <c r="AJ246" s="25"/>
      <c r="AK246" s="25"/>
      <c r="AL246" s="25"/>
      <c r="AM246" s="25"/>
      <c r="AN246" s="25"/>
      <c r="AO246" s="25"/>
      <c r="AP246" s="25"/>
      <c r="AQ246" s="25"/>
      <c r="AR246" s="25"/>
      <c r="AS246" s="25"/>
      <c r="AT246" s="25"/>
      <c r="AU246" s="25"/>
      <c r="AV246" s="25"/>
      <c r="AW246" s="25"/>
      <c r="AX246" s="25"/>
      <c r="AY246" s="25"/>
      <c r="AZ246" s="25"/>
      <c r="BA246" s="25"/>
      <c r="BB246" s="25"/>
      <c r="BC246" s="25"/>
      <c r="BD246" s="25"/>
      <c r="BE246" s="25"/>
      <c r="BF246" s="25"/>
      <c r="BG246" s="7">
        <f t="shared" si="85"/>
        <v>0</v>
      </c>
      <c r="BH246" s="25"/>
      <c r="BI246" s="25"/>
      <c r="BJ246" s="25"/>
      <c r="BK246" s="25"/>
      <c r="BL246" s="20" t="s">
        <v>142</v>
      </c>
      <c r="BM246" s="25"/>
      <c r="BN246" s="20" t="s">
        <v>341</v>
      </c>
      <c r="BO246" s="25">
        <v>2025</v>
      </c>
      <c r="BP246" s="144"/>
      <c r="BQ246" s="25"/>
      <c r="BR246" s="25"/>
      <c r="BS246" s="25"/>
      <c r="BT246" s="25"/>
      <c r="BU246" s="23" t="s">
        <v>341</v>
      </c>
      <c r="BV246" s="25"/>
      <c r="BW246" s="25"/>
      <c r="BX246" s="25"/>
      <c r="BY246" s="20"/>
      <c r="CA246" s="54">
        <f>VLOOKUP(B246,'[1]KH2025 IN'!$B$4:$X$243,23,0)</f>
        <v>1</v>
      </c>
      <c r="CB246" s="54">
        <v>1</v>
      </c>
      <c r="CC246" s="54">
        <f>VLOOKUP(B246,'[2]10QH'!$B$15:$BZ$665,77,0)</f>
        <v>1</v>
      </c>
      <c r="CJ246" s="54">
        <v>1</v>
      </c>
    </row>
    <row r="247" spans="1:88" s="54" customFormat="1" ht="75" x14ac:dyDescent="0.3">
      <c r="A247" s="20">
        <f t="shared" si="86"/>
        <v>156</v>
      </c>
      <c r="B247" s="21" t="s">
        <v>470</v>
      </c>
      <c r="C247" s="22">
        <f t="shared" si="78"/>
        <v>1.4</v>
      </c>
      <c r="D247" s="23">
        <v>1.4</v>
      </c>
      <c r="E247" s="7">
        <f t="shared" si="79"/>
        <v>0</v>
      </c>
      <c r="F247" s="7">
        <f t="shared" si="80"/>
        <v>0</v>
      </c>
      <c r="G247" s="7">
        <f t="shared" si="81"/>
        <v>0</v>
      </c>
      <c r="H247" s="25"/>
      <c r="I247" s="25"/>
      <c r="J247" s="25"/>
      <c r="K247" s="25"/>
      <c r="L247" s="25"/>
      <c r="M247" s="7">
        <f t="shared" si="82"/>
        <v>0</v>
      </c>
      <c r="N247" s="25"/>
      <c r="O247" s="25"/>
      <c r="P247" s="25"/>
      <c r="Q247" s="25"/>
      <c r="R247" s="25"/>
      <c r="S247" s="25"/>
      <c r="T247" s="25"/>
      <c r="U247" s="7">
        <f t="shared" si="83"/>
        <v>0</v>
      </c>
      <c r="V247" s="25"/>
      <c r="W247" s="25"/>
      <c r="X247" s="25"/>
      <c r="Y247" s="25"/>
      <c r="Z247" s="25"/>
      <c r="AA247" s="25"/>
      <c r="AB247" s="25"/>
      <c r="AC247" s="25"/>
      <c r="AD247" s="7">
        <f t="shared" si="84"/>
        <v>0</v>
      </c>
      <c r="AE247" s="25"/>
      <c r="AF247" s="25"/>
      <c r="AG247" s="25"/>
      <c r="AH247" s="25"/>
      <c r="AI247" s="25"/>
      <c r="AJ247" s="25"/>
      <c r="AK247" s="25"/>
      <c r="AL247" s="25"/>
      <c r="AM247" s="25"/>
      <c r="AN247" s="25"/>
      <c r="AO247" s="25"/>
      <c r="AP247" s="25"/>
      <c r="AQ247" s="25"/>
      <c r="AR247" s="25"/>
      <c r="AS247" s="25"/>
      <c r="AT247" s="25"/>
      <c r="AU247" s="25"/>
      <c r="AV247" s="25"/>
      <c r="AW247" s="25"/>
      <c r="AX247" s="25"/>
      <c r="AY247" s="25"/>
      <c r="AZ247" s="25"/>
      <c r="BA247" s="25"/>
      <c r="BB247" s="25"/>
      <c r="BC247" s="25"/>
      <c r="BD247" s="25"/>
      <c r="BE247" s="25"/>
      <c r="BF247" s="25"/>
      <c r="BG247" s="7">
        <f t="shared" si="85"/>
        <v>0</v>
      </c>
      <c r="BH247" s="25"/>
      <c r="BI247" s="25"/>
      <c r="BJ247" s="25"/>
      <c r="BK247" s="25"/>
      <c r="BL247" s="20" t="s">
        <v>142</v>
      </c>
      <c r="BM247" s="25"/>
      <c r="BN247" s="20" t="s">
        <v>341</v>
      </c>
      <c r="BO247" s="25">
        <v>2025</v>
      </c>
      <c r="BP247" s="144"/>
      <c r="BQ247" s="25"/>
      <c r="BR247" s="25"/>
      <c r="BS247" s="25"/>
      <c r="BT247" s="25"/>
      <c r="BU247" s="23" t="s">
        <v>341</v>
      </c>
      <c r="BV247" s="25"/>
      <c r="BW247" s="25"/>
      <c r="BX247" s="25"/>
      <c r="BY247" s="20"/>
      <c r="CA247" s="54">
        <f>VLOOKUP(B247,'[1]KH2025 IN'!$B$4:$X$243,23,0)</f>
        <v>1</v>
      </c>
      <c r="CB247" s="54">
        <v>1</v>
      </c>
      <c r="CC247" s="54">
        <f>VLOOKUP(B247,'[2]10QH'!$B$15:$BZ$665,77,0)</f>
        <v>1</v>
      </c>
      <c r="CJ247" s="54">
        <v>1</v>
      </c>
    </row>
    <row r="248" spans="1:88" s="54" customFormat="1" ht="37.5" x14ac:dyDescent="0.3">
      <c r="A248" s="20">
        <f t="shared" si="86"/>
        <v>157</v>
      </c>
      <c r="B248" s="21" t="s">
        <v>471</v>
      </c>
      <c r="C248" s="22">
        <f t="shared" si="78"/>
        <v>1.2</v>
      </c>
      <c r="D248" s="23">
        <v>1.2</v>
      </c>
      <c r="E248" s="7">
        <f t="shared" si="79"/>
        <v>0</v>
      </c>
      <c r="F248" s="7">
        <f t="shared" si="80"/>
        <v>0</v>
      </c>
      <c r="G248" s="7">
        <f t="shared" si="81"/>
        <v>0</v>
      </c>
      <c r="H248" s="25"/>
      <c r="I248" s="25"/>
      <c r="J248" s="25"/>
      <c r="K248" s="25"/>
      <c r="L248" s="25"/>
      <c r="M248" s="7">
        <f t="shared" si="82"/>
        <v>0</v>
      </c>
      <c r="N248" s="25"/>
      <c r="O248" s="25"/>
      <c r="P248" s="25"/>
      <c r="Q248" s="25"/>
      <c r="R248" s="25"/>
      <c r="S248" s="25"/>
      <c r="T248" s="25"/>
      <c r="U248" s="7">
        <f t="shared" si="83"/>
        <v>0</v>
      </c>
      <c r="V248" s="25"/>
      <c r="W248" s="25"/>
      <c r="X248" s="25"/>
      <c r="Y248" s="25"/>
      <c r="Z248" s="25"/>
      <c r="AA248" s="25"/>
      <c r="AB248" s="25"/>
      <c r="AC248" s="25"/>
      <c r="AD248" s="7">
        <f t="shared" si="84"/>
        <v>0</v>
      </c>
      <c r="AE248" s="25"/>
      <c r="AF248" s="25"/>
      <c r="AG248" s="25"/>
      <c r="AH248" s="25"/>
      <c r="AI248" s="25"/>
      <c r="AJ248" s="25"/>
      <c r="AK248" s="25"/>
      <c r="AL248" s="25"/>
      <c r="AM248" s="25"/>
      <c r="AN248" s="25"/>
      <c r="AO248" s="25"/>
      <c r="AP248" s="25"/>
      <c r="AQ248" s="25"/>
      <c r="AR248" s="25"/>
      <c r="AS248" s="25"/>
      <c r="AT248" s="25"/>
      <c r="AU248" s="25"/>
      <c r="AV248" s="25"/>
      <c r="AW248" s="25"/>
      <c r="AX248" s="25"/>
      <c r="AY248" s="25"/>
      <c r="AZ248" s="25"/>
      <c r="BA248" s="25"/>
      <c r="BB248" s="25"/>
      <c r="BC248" s="25"/>
      <c r="BD248" s="25"/>
      <c r="BE248" s="25"/>
      <c r="BF248" s="25"/>
      <c r="BG248" s="7">
        <f t="shared" si="85"/>
        <v>0</v>
      </c>
      <c r="BH248" s="25"/>
      <c r="BI248" s="25"/>
      <c r="BJ248" s="25"/>
      <c r="BK248" s="25"/>
      <c r="BL248" s="20" t="s">
        <v>105</v>
      </c>
      <c r="BM248" s="25"/>
      <c r="BN248" s="20" t="s">
        <v>341</v>
      </c>
      <c r="BO248" s="25"/>
      <c r="BP248" s="144" t="s">
        <v>342</v>
      </c>
      <c r="BQ248" s="25"/>
      <c r="BR248" s="25"/>
      <c r="BS248" s="25"/>
      <c r="BT248" s="25"/>
      <c r="BU248" s="23" t="s">
        <v>341</v>
      </c>
      <c r="BV248" s="25">
        <v>2023.2023999999999</v>
      </c>
      <c r="BW248" s="25"/>
      <c r="BX248" s="25"/>
      <c r="BY248" s="20"/>
      <c r="CA248" s="54" t="e">
        <f>VLOOKUP(B248,'[1]KH2025 IN'!$B$4:$X$243,23,0)</f>
        <v>#N/A</v>
      </c>
      <c r="CB248" s="54">
        <v>1</v>
      </c>
      <c r="CC248" s="54">
        <f>VLOOKUP(B248,'[2]10QH'!$B$15:$BZ$665,77,0)</f>
        <v>1</v>
      </c>
      <c r="CJ248" s="54">
        <v>1</v>
      </c>
    </row>
    <row r="249" spans="1:88" s="54" customFormat="1" ht="56.25" x14ac:dyDescent="0.3">
      <c r="A249" s="20">
        <f t="shared" si="86"/>
        <v>158</v>
      </c>
      <c r="B249" s="21" t="s">
        <v>472</v>
      </c>
      <c r="C249" s="22">
        <f t="shared" si="78"/>
        <v>1.1000000000000001</v>
      </c>
      <c r="D249" s="23">
        <v>1.1000000000000001</v>
      </c>
      <c r="E249" s="7">
        <f t="shared" si="79"/>
        <v>0</v>
      </c>
      <c r="F249" s="7">
        <f t="shared" si="80"/>
        <v>0</v>
      </c>
      <c r="G249" s="7">
        <f t="shared" si="81"/>
        <v>0</v>
      </c>
      <c r="H249" s="25"/>
      <c r="I249" s="25"/>
      <c r="J249" s="25"/>
      <c r="K249" s="25"/>
      <c r="L249" s="25"/>
      <c r="M249" s="7">
        <f t="shared" si="82"/>
        <v>0</v>
      </c>
      <c r="N249" s="25"/>
      <c r="O249" s="25"/>
      <c r="P249" s="25"/>
      <c r="Q249" s="25"/>
      <c r="R249" s="25"/>
      <c r="S249" s="25"/>
      <c r="T249" s="25"/>
      <c r="U249" s="7">
        <f t="shared" si="83"/>
        <v>0</v>
      </c>
      <c r="V249" s="25"/>
      <c r="W249" s="25"/>
      <c r="X249" s="25"/>
      <c r="Y249" s="25"/>
      <c r="Z249" s="25"/>
      <c r="AA249" s="25"/>
      <c r="AB249" s="25"/>
      <c r="AC249" s="25"/>
      <c r="AD249" s="7">
        <f t="shared" si="84"/>
        <v>0</v>
      </c>
      <c r="AE249" s="25"/>
      <c r="AF249" s="25"/>
      <c r="AG249" s="25"/>
      <c r="AH249" s="25"/>
      <c r="AI249" s="25"/>
      <c r="AJ249" s="25"/>
      <c r="AK249" s="25"/>
      <c r="AL249" s="25"/>
      <c r="AM249" s="25"/>
      <c r="AN249" s="25"/>
      <c r="AO249" s="25"/>
      <c r="AP249" s="25"/>
      <c r="AQ249" s="25"/>
      <c r="AR249" s="25"/>
      <c r="AS249" s="25"/>
      <c r="AT249" s="25"/>
      <c r="AU249" s="25"/>
      <c r="AV249" s="25"/>
      <c r="AW249" s="25"/>
      <c r="AX249" s="25"/>
      <c r="AY249" s="25"/>
      <c r="AZ249" s="25"/>
      <c r="BA249" s="25"/>
      <c r="BB249" s="25"/>
      <c r="BC249" s="25"/>
      <c r="BD249" s="25"/>
      <c r="BE249" s="25"/>
      <c r="BF249" s="25"/>
      <c r="BG249" s="7">
        <f t="shared" si="85"/>
        <v>0</v>
      </c>
      <c r="BH249" s="25"/>
      <c r="BI249" s="25"/>
      <c r="BJ249" s="25"/>
      <c r="BK249" s="25"/>
      <c r="BL249" s="20" t="s">
        <v>105</v>
      </c>
      <c r="BM249" s="25"/>
      <c r="BN249" s="20" t="s">
        <v>341</v>
      </c>
      <c r="BO249" s="25">
        <v>2025</v>
      </c>
      <c r="BP249" s="144"/>
      <c r="BQ249" s="25"/>
      <c r="BR249" s="25"/>
      <c r="BS249" s="25"/>
      <c r="BT249" s="25"/>
      <c r="BU249" s="23" t="s">
        <v>341</v>
      </c>
      <c r="BV249" s="25"/>
      <c r="BW249" s="25"/>
      <c r="BX249" s="25"/>
      <c r="BY249" s="20"/>
      <c r="CA249" s="54">
        <f>VLOOKUP(B249,'[1]KH2025 IN'!$B$4:$X$243,23,0)</f>
        <v>1</v>
      </c>
      <c r="CB249" s="54">
        <v>1</v>
      </c>
      <c r="CC249" s="54">
        <f>VLOOKUP(B249,'[2]10QH'!$B$15:$BZ$665,77,0)</f>
        <v>1</v>
      </c>
      <c r="CJ249" s="54">
        <v>1</v>
      </c>
    </row>
    <row r="250" spans="1:88" s="54" customFormat="1" ht="75" x14ac:dyDescent="0.3">
      <c r="A250" s="20">
        <f t="shared" si="86"/>
        <v>159</v>
      </c>
      <c r="B250" s="21" t="s">
        <v>473</v>
      </c>
      <c r="C250" s="22">
        <f t="shared" si="78"/>
        <v>1.1000000000000001</v>
      </c>
      <c r="D250" s="23">
        <v>1.1000000000000001</v>
      </c>
      <c r="E250" s="7">
        <f t="shared" si="79"/>
        <v>0</v>
      </c>
      <c r="F250" s="7">
        <f t="shared" si="80"/>
        <v>0</v>
      </c>
      <c r="G250" s="7">
        <f t="shared" si="81"/>
        <v>0</v>
      </c>
      <c r="H250" s="25"/>
      <c r="I250" s="25"/>
      <c r="J250" s="25"/>
      <c r="K250" s="25"/>
      <c r="L250" s="25"/>
      <c r="M250" s="7">
        <f t="shared" si="82"/>
        <v>0</v>
      </c>
      <c r="N250" s="25"/>
      <c r="O250" s="25"/>
      <c r="P250" s="25"/>
      <c r="Q250" s="25"/>
      <c r="R250" s="25"/>
      <c r="S250" s="25"/>
      <c r="T250" s="25"/>
      <c r="U250" s="7">
        <f t="shared" si="83"/>
        <v>0</v>
      </c>
      <c r="V250" s="25"/>
      <c r="W250" s="25"/>
      <c r="X250" s="25"/>
      <c r="Y250" s="25"/>
      <c r="Z250" s="25"/>
      <c r="AA250" s="25"/>
      <c r="AB250" s="25"/>
      <c r="AC250" s="25"/>
      <c r="AD250" s="7">
        <f t="shared" si="84"/>
        <v>0</v>
      </c>
      <c r="AE250" s="25"/>
      <c r="AF250" s="25"/>
      <c r="AG250" s="25"/>
      <c r="AH250" s="25"/>
      <c r="AI250" s="25"/>
      <c r="AJ250" s="25"/>
      <c r="AK250" s="25"/>
      <c r="AL250" s="25"/>
      <c r="AM250" s="25"/>
      <c r="AN250" s="25"/>
      <c r="AO250" s="25"/>
      <c r="AP250" s="25"/>
      <c r="AQ250" s="25"/>
      <c r="AR250" s="25"/>
      <c r="AS250" s="25"/>
      <c r="AT250" s="25"/>
      <c r="AU250" s="25"/>
      <c r="AV250" s="25"/>
      <c r="AW250" s="25"/>
      <c r="AX250" s="25"/>
      <c r="AY250" s="25"/>
      <c r="AZ250" s="25"/>
      <c r="BA250" s="25"/>
      <c r="BB250" s="25"/>
      <c r="BC250" s="25"/>
      <c r="BD250" s="25"/>
      <c r="BE250" s="25"/>
      <c r="BF250" s="25"/>
      <c r="BG250" s="7">
        <f t="shared" si="85"/>
        <v>0</v>
      </c>
      <c r="BH250" s="25"/>
      <c r="BI250" s="25"/>
      <c r="BJ250" s="25"/>
      <c r="BK250" s="25"/>
      <c r="BL250" s="20" t="s">
        <v>105</v>
      </c>
      <c r="BM250" s="25"/>
      <c r="BN250" s="20" t="s">
        <v>341</v>
      </c>
      <c r="BO250" s="25"/>
      <c r="BP250" s="144"/>
      <c r="BQ250" s="25"/>
      <c r="BR250" s="25"/>
      <c r="BS250" s="25"/>
      <c r="BT250" s="25"/>
      <c r="BU250" s="23" t="s">
        <v>341</v>
      </c>
      <c r="BV250" s="25"/>
      <c r="BW250" s="25"/>
      <c r="BX250" s="25"/>
      <c r="BY250" s="20"/>
      <c r="CA250" s="54" t="e">
        <f>VLOOKUP(B250,'[1]KH2025 IN'!$B$4:$X$243,23,0)</f>
        <v>#N/A</v>
      </c>
      <c r="CB250" s="54">
        <v>1</v>
      </c>
      <c r="CC250" s="54">
        <f>VLOOKUP(B250,'[2]10QH'!$B$15:$BZ$665,77,0)</f>
        <v>1</v>
      </c>
      <c r="CJ250" s="54">
        <v>1</v>
      </c>
    </row>
    <row r="251" spans="1:88" s="54" customFormat="1" ht="37.5" x14ac:dyDescent="0.3">
      <c r="A251" s="20">
        <f t="shared" si="86"/>
        <v>160</v>
      </c>
      <c r="B251" s="21" t="s">
        <v>474</v>
      </c>
      <c r="C251" s="22">
        <f t="shared" si="78"/>
        <v>1.2</v>
      </c>
      <c r="D251" s="23">
        <v>1.2</v>
      </c>
      <c r="E251" s="7">
        <f t="shared" si="79"/>
        <v>0</v>
      </c>
      <c r="F251" s="7">
        <f t="shared" si="80"/>
        <v>0</v>
      </c>
      <c r="G251" s="7">
        <f t="shared" si="81"/>
        <v>0</v>
      </c>
      <c r="H251" s="25"/>
      <c r="I251" s="25"/>
      <c r="J251" s="25"/>
      <c r="K251" s="25"/>
      <c r="L251" s="25"/>
      <c r="M251" s="7">
        <f t="shared" si="82"/>
        <v>0</v>
      </c>
      <c r="N251" s="25"/>
      <c r="O251" s="25"/>
      <c r="P251" s="25"/>
      <c r="Q251" s="25"/>
      <c r="R251" s="25"/>
      <c r="S251" s="25"/>
      <c r="T251" s="25"/>
      <c r="U251" s="7">
        <f t="shared" si="83"/>
        <v>0</v>
      </c>
      <c r="V251" s="25"/>
      <c r="W251" s="25"/>
      <c r="X251" s="25"/>
      <c r="Y251" s="25"/>
      <c r="Z251" s="25"/>
      <c r="AA251" s="25"/>
      <c r="AB251" s="25"/>
      <c r="AC251" s="25"/>
      <c r="AD251" s="7">
        <f t="shared" si="84"/>
        <v>0</v>
      </c>
      <c r="AE251" s="25"/>
      <c r="AF251" s="25"/>
      <c r="AG251" s="25"/>
      <c r="AH251" s="25"/>
      <c r="AI251" s="25"/>
      <c r="AJ251" s="25"/>
      <c r="AK251" s="25"/>
      <c r="AL251" s="25"/>
      <c r="AM251" s="25"/>
      <c r="AN251" s="25"/>
      <c r="AO251" s="25"/>
      <c r="AP251" s="25"/>
      <c r="AQ251" s="25"/>
      <c r="AR251" s="25"/>
      <c r="AS251" s="25"/>
      <c r="AT251" s="25"/>
      <c r="AU251" s="25"/>
      <c r="AV251" s="25"/>
      <c r="AW251" s="25"/>
      <c r="AX251" s="25"/>
      <c r="AY251" s="25"/>
      <c r="AZ251" s="25"/>
      <c r="BA251" s="25"/>
      <c r="BB251" s="25"/>
      <c r="BC251" s="25"/>
      <c r="BD251" s="25"/>
      <c r="BE251" s="25"/>
      <c r="BF251" s="25"/>
      <c r="BG251" s="7">
        <f t="shared" si="85"/>
        <v>0</v>
      </c>
      <c r="BH251" s="25"/>
      <c r="BI251" s="25"/>
      <c r="BJ251" s="25"/>
      <c r="BK251" s="25"/>
      <c r="BL251" s="20" t="s">
        <v>105</v>
      </c>
      <c r="BM251" s="25"/>
      <c r="BN251" s="20" t="s">
        <v>341</v>
      </c>
      <c r="BO251" s="25">
        <v>2025</v>
      </c>
      <c r="BP251" s="144"/>
      <c r="BQ251" s="25"/>
      <c r="BR251" s="25"/>
      <c r="BS251" s="25"/>
      <c r="BT251" s="25"/>
      <c r="BU251" s="23" t="s">
        <v>341</v>
      </c>
      <c r="BV251" s="25"/>
      <c r="BW251" s="25"/>
      <c r="BX251" s="25"/>
      <c r="BY251" s="20"/>
      <c r="CA251" s="54">
        <f>VLOOKUP(B251,'[1]KH2025 IN'!$B$4:$X$243,23,0)</f>
        <v>1</v>
      </c>
      <c r="CB251" s="54">
        <v>1</v>
      </c>
      <c r="CC251" s="54">
        <f>VLOOKUP(B251,'[2]10QH'!$B$15:$BZ$665,77,0)</f>
        <v>1</v>
      </c>
      <c r="CJ251" s="54">
        <v>1</v>
      </c>
    </row>
    <row r="252" spans="1:88" s="54" customFormat="1" ht="56.25" x14ac:dyDescent="0.3">
      <c r="A252" s="20">
        <f t="shared" si="86"/>
        <v>161</v>
      </c>
      <c r="B252" s="21" t="s">
        <v>475</v>
      </c>
      <c r="C252" s="22">
        <f t="shared" si="78"/>
        <v>2</v>
      </c>
      <c r="D252" s="23">
        <v>2</v>
      </c>
      <c r="E252" s="7">
        <f t="shared" si="79"/>
        <v>0</v>
      </c>
      <c r="F252" s="7">
        <f t="shared" si="80"/>
        <v>0</v>
      </c>
      <c r="G252" s="7">
        <f t="shared" si="81"/>
        <v>0</v>
      </c>
      <c r="H252" s="25"/>
      <c r="I252" s="25"/>
      <c r="J252" s="25"/>
      <c r="K252" s="25"/>
      <c r="L252" s="25"/>
      <c r="M252" s="7">
        <f t="shared" si="82"/>
        <v>0</v>
      </c>
      <c r="N252" s="25"/>
      <c r="O252" s="25"/>
      <c r="P252" s="25"/>
      <c r="Q252" s="25"/>
      <c r="R252" s="25"/>
      <c r="S252" s="25"/>
      <c r="T252" s="25"/>
      <c r="U252" s="7">
        <f t="shared" si="83"/>
        <v>0</v>
      </c>
      <c r="V252" s="25"/>
      <c r="W252" s="25"/>
      <c r="X252" s="25"/>
      <c r="Y252" s="25"/>
      <c r="Z252" s="25"/>
      <c r="AA252" s="25"/>
      <c r="AB252" s="25"/>
      <c r="AC252" s="25"/>
      <c r="AD252" s="7">
        <f t="shared" si="84"/>
        <v>0</v>
      </c>
      <c r="AE252" s="25"/>
      <c r="AF252" s="25"/>
      <c r="AG252" s="25"/>
      <c r="AH252" s="25"/>
      <c r="AI252" s="25"/>
      <c r="AJ252" s="25"/>
      <c r="AK252" s="25"/>
      <c r="AL252" s="25"/>
      <c r="AM252" s="25"/>
      <c r="AN252" s="25"/>
      <c r="AO252" s="25"/>
      <c r="AP252" s="25"/>
      <c r="AQ252" s="25"/>
      <c r="AR252" s="25"/>
      <c r="AS252" s="25"/>
      <c r="AT252" s="25"/>
      <c r="AU252" s="25"/>
      <c r="AV252" s="25"/>
      <c r="AW252" s="25"/>
      <c r="AX252" s="25"/>
      <c r="AY252" s="25"/>
      <c r="AZ252" s="25"/>
      <c r="BA252" s="25"/>
      <c r="BB252" s="25"/>
      <c r="BC252" s="25"/>
      <c r="BD252" s="25"/>
      <c r="BE252" s="25"/>
      <c r="BF252" s="25"/>
      <c r="BG252" s="7">
        <f t="shared" si="85"/>
        <v>0</v>
      </c>
      <c r="BH252" s="25"/>
      <c r="BI252" s="25"/>
      <c r="BJ252" s="25"/>
      <c r="BK252" s="25"/>
      <c r="BL252" s="20" t="s">
        <v>105</v>
      </c>
      <c r="BM252" s="25"/>
      <c r="BN252" s="20" t="s">
        <v>341</v>
      </c>
      <c r="BO252" s="25">
        <v>2025</v>
      </c>
      <c r="BP252" s="144"/>
      <c r="BQ252" s="25"/>
      <c r="BR252" s="25"/>
      <c r="BS252" s="25"/>
      <c r="BT252" s="25"/>
      <c r="BU252" s="23" t="s">
        <v>341</v>
      </c>
      <c r="BV252" s="25"/>
      <c r="BW252" s="25"/>
      <c r="BX252" s="25"/>
      <c r="BY252" s="20"/>
      <c r="CA252" s="54">
        <f>VLOOKUP(B252,'[1]KH2025 IN'!$B$4:$X$243,23,0)</f>
        <v>1</v>
      </c>
      <c r="CB252" s="54">
        <v>1</v>
      </c>
      <c r="CC252" s="54">
        <f>VLOOKUP(B252,'[2]10QH'!$B$15:$BZ$665,77,0)</f>
        <v>1</v>
      </c>
      <c r="CJ252" s="54">
        <v>1</v>
      </c>
    </row>
    <row r="253" spans="1:88" s="54" customFormat="1" ht="75" x14ac:dyDescent="0.3">
      <c r="A253" s="20">
        <f t="shared" si="86"/>
        <v>162</v>
      </c>
      <c r="B253" s="21" t="s">
        <v>476</v>
      </c>
      <c r="C253" s="22">
        <f t="shared" si="78"/>
        <v>2.5</v>
      </c>
      <c r="D253" s="23">
        <v>2.5</v>
      </c>
      <c r="E253" s="7">
        <f t="shared" si="79"/>
        <v>0</v>
      </c>
      <c r="F253" s="7">
        <f t="shared" si="80"/>
        <v>0</v>
      </c>
      <c r="G253" s="7">
        <f t="shared" si="81"/>
        <v>0</v>
      </c>
      <c r="H253" s="25"/>
      <c r="I253" s="25"/>
      <c r="J253" s="25"/>
      <c r="K253" s="25"/>
      <c r="L253" s="25"/>
      <c r="M253" s="7">
        <f t="shared" si="82"/>
        <v>0</v>
      </c>
      <c r="N253" s="25"/>
      <c r="O253" s="25"/>
      <c r="P253" s="25"/>
      <c r="Q253" s="25"/>
      <c r="R253" s="25"/>
      <c r="S253" s="25"/>
      <c r="T253" s="25"/>
      <c r="U253" s="7">
        <f t="shared" si="83"/>
        <v>0</v>
      </c>
      <c r="V253" s="25"/>
      <c r="W253" s="25"/>
      <c r="X253" s="25"/>
      <c r="Y253" s="25"/>
      <c r="Z253" s="25"/>
      <c r="AA253" s="25"/>
      <c r="AB253" s="25"/>
      <c r="AC253" s="25"/>
      <c r="AD253" s="7">
        <f t="shared" si="84"/>
        <v>0</v>
      </c>
      <c r="AE253" s="25"/>
      <c r="AF253" s="25"/>
      <c r="AG253" s="25"/>
      <c r="AH253" s="25"/>
      <c r="AI253" s="25"/>
      <c r="AJ253" s="25"/>
      <c r="AK253" s="25"/>
      <c r="AL253" s="25"/>
      <c r="AM253" s="25"/>
      <c r="AN253" s="25"/>
      <c r="AO253" s="25"/>
      <c r="AP253" s="25"/>
      <c r="AQ253" s="25"/>
      <c r="AR253" s="25"/>
      <c r="AS253" s="25"/>
      <c r="AT253" s="25"/>
      <c r="AU253" s="25"/>
      <c r="AV253" s="25"/>
      <c r="AW253" s="25"/>
      <c r="AX253" s="25"/>
      <c r="AY253" s="25"/>
      <c r="AZ253" s="25"/>
      <c r="BA253" s="25"/>
      <c r="BB253" s="25"/>
      <c r="BC253" s="25"/>
      <c r="BD253" s="25"/>
      <c r="BE253" s="25"/>
      <c r="BF253" s="25"/>
      <c r="BG253" s="7">
        <f t="shared" si="85"/>
        <v>0</v>
      </c>
      <c r="BH253" s="25"/>
      <c r="BI253" s="25"/>
      <c r="BJ253" s="25"/>
      <c r="BK253" s="25"/>
      <c r="BL253" s="20" t="s">
        <v>105</v>
      </c>
      <c r="BM253" s="25"/>
      <c r="BN253" s="20" t="s">
        <v>341</v>
      </c>
      <c r="BO253" s="25">
        <v>2025</v>
      </c>
      <c r="BP253" s="20" t="s">
        <v>468</v>
      </c>
      <c r="BQ253" s="25"/>
      <c r="BR253" s="25"/>
      <c r="BS253" s="25"/>
      <c r="BT253" s="25"/>
      <c r="BU253" s="23" t="s">
        <v>341</v>
      </c>
      <c r="BV253" s="25"/>
      <c r="BW253" s="25"/>
      <c r="BX253" s="25"/>
      <c r="BY253" s="20"/>
      <c r="CA253" s="54">
        <f>VLOOKUP(B253,'[1]KH2025 IN'!$B$4:$X$243,23,0)</f>
        <v>1</v>
      </c>
      <c r="CB253" s="54">
        <v>1</v>
      </c>
      <c r="CC253" s="54">
        <f>VLOOKUP(B253,'[2]10QH'!$B$15:$BZ$665,77,0)</f>
        <v>1</v>
      </c>
      <c r="CJ253" s="54">
        <v>1</v>
      </c>
    </row>
    <row r="254" spans="1:88" s="54" customFormat="1" ht="37.5" x14ac:dyDescent="0.3">
      <c r="A254" s="20">
        <f t="shared" si="86"/>
        <v>163</v>
      </c>
      <c r="B254" s="21" t="s">
        <v>477</v>
      </c>
      <c r="C254" s="22">
        <f t="shared" si="78"/>
        <v>0.9</v>
      </c>
      <c r="D254" s="23">
        <v>0.9</v>
      </c>
      <c r="E254" s="7">
        <f t="shared" si="79"/>
        <v>0</v>
      </c>
      <c r="F254" s="7">
        <f t="shared" si="80"/>
        <v>0</v>
      </c>
      <c r="G254" s="7">
        <f t="shared" si="81"/>
        <v>0</v>
      </c>
      <c r="H254" s="25"/>
      <c r="I254" s="25"/>
      <c r="J254" s="25"/>
      <c r="K254" s="25"/>
      <c r="L254" s="25"/>
      <c r="M254" s="7">
        <f t="shared" si="82"/>
        <v>0</v>
      </c>
      <c r="N254" s="25"/>
      <c r="O254" s="25"/>
      <c r="P254" s="25"/>
      <c r="Q254" s="25"/>
      <c r="R254" s="25"/>
      <c r="S254" s="25"/>
      <c r="T254" s="25"/>
      <c r="U254" s="7">
        <f t="shared" si="83"/>
        <v>0</v>
      </c>
      <c r="V254" s="25"/>
      <c r="W254" s="25"/>
      <c r="X254" s="25"/>
      <c r="Y254" s="25"/>
      <c r="Z254" s="25"/>
      <c r="AA254" s="25"/>
      <c r="AB254" s="25"/>
      <c r="AC254" s="25"/>
      <c r="AD254" s="7">
        <f t="shared" si="84"/>
        <v>0</v>
      </c>
      <c r="AE254" s="25"/>
      <c r="AF254" s="25"/>
      <c r="AG254" s="25"/>
      <c r="AH254" s="25"/>
      <c r="AI254" s="25"/>
      <c r="AJ254" s="25"/>
      <c r="AK254" s="25"/>
      <c r="AL254" s="25"/>
      <c r="AM254" s="25"/>
      <c r="AN254" s="25"/>
      <c r="AO254" s="25"/>
      <c r="AP254" s="25"/>
      <c r="AQ254" s="25"/>
      <c r="AR254" s="25"/>
      <c r="AS254" s="25"/>
      <c r="AT254" s="25"/>
      <c r="AU254" s="25"/>
      <c r="AV254" s="25"/>
      <c r="AW254" s="25"/>
      <c r="AX254" s="25"/>
      <c r="AY254" s="25"/>
      <c r="AZ254" s="25"/>
      <c r="BA254" s="25"/>
      <c r="BB254" s="25"/>
      <c r="BC254" s="25"/>
      <c r="BD254" s="25"/>
      <c r="BE254" s="25"/>
      <c r="BF254" s="25"/>
      <c r="BG254" s="7">
        <f t="shared" si="85"/>
        <v>0</v>
      </c>
      <c r="BH254" s="25"/>
      <c r="BI254" s="25"/>
      <c r="BJ254" s="25"/>
      <c r="BK254" s="25"/>
      <c r="BL254" s="20" t="s">
        <v>105</v>
      </c>
      <c r="BM254" s="25"/>
      <c r="BN254" s="20" t="s">
        <v>341</v>
      </c>
      <c r="BO254" s="25">
        <v>2025</v>
      </c>
      <c r="BP254" s="20" t="s">
        <v>478</v>
      </c>
      <c r="BQ254" s="25"/>
      <c r="BR254" s="25"/>
      <c r="BS254" s="25"/>
      <c r="BT254" s="25"/>
      <c r="BU254" s="23" t="s">
        <v>341</v>
      </c>
      <c r="BV254" s="25">
        <v>2023.2023999999999</v>
      </c>
      <c r="BW254" s="25"/>
      <c r="BX254" s="25"/>
      <c r="BY254" s="20"/>
      <c r="CA254" s="54">
        <f>VLOOKUP(B254,'[1]KH2025 IN'!$B$4:$X$243,23,0)</f>
        <v>1</v>
      </c>
      <c r="CB254" s="54">
        <v>1</v>
      </c>
      <c r="CC254" s="54">
        <f>VLOOKUP(B254,'[2]10QH'!$B$15:$BZ$665,77,0)</f>
        <v>1</v>
      </c>
      <c r="CJ254" s="54">
        <v>1</v>
      </c>
    </row>
    <row r="255" spans="1:88" s="54" customFormat="1" ht="56.25" x14ac:dyDescent="0.3">
      <c r="A255" s="20">
        <f t="shared" si="86"/>
        <v>164</v>
      </c>
      <c r="B255" s="21" t="s">
        <v>479</v>
      </c>
      <c r="C255" s="22">
        <f t="shared" si="78"/>
        <v>0.6</v>
      </c>
      <c r="D255" s="23">
        <v>0.6</v>
      </c>
      <c r="E255" s="7">
        <f t="shared" si="79"/>
        <v>0</v>
      </c>
      <c r="F255" s="7">
        <f t="shared" si="80"/>
        <v>0</v>
      </c>
      <c r="G255" s="7">
        <f t="shared" si="81"/>
        <v>0</v>
      </c>
      <c r="H255" s="25"/>
      <c r="I255" s="25"/>
      <c r="J255" s="25"/>
      <c r="K255" s="25"/>
      <c r="L255" s="25"/>
      <c r="M255" s="7">
        <f t="shared" si="82"/>
        <v>0</v>
      </c>
      <c r="N255" s="25"/>
      <c r="O255" s="25"/>
      <c r="P255" s="25"/>
      <c r="Q255" s="25"/>
      <c r="R255" s="25"/>
      <c r="S255" s="25"/>
      <c r="T255" s="25"/>
      <c r="U255" s="7">
        <f t="shared" si="83"/>
        <v>0</v>
      </c>
      <c r="V255" s="25"/>
      <c r="W255" s="25"/>
      <c r="X255" s="25"/>
      <c r="Y255" s="25"/>
      <c r="Z255" s="25"/>
      <c r="AA255" s="25"/>
      <c r="AB255" s="25"/>
      <c r="AC255" s="25"/>
      <c r="AD255" s="7">
        <f t="shared" si="84"/>
        <v>0</v>
      </c>
      <c r="AE255" s="25"/>
      <c r="AF255" s="25"/>
      <c r="AG255" s="25"/>
      <c r="AH255" s="25"/>
      <c r="AI255" s="25"/>
      <c r="AJ255" s="25"/>
      <c r="AK255" s="25"/>
      <c r="AL255" s="25"/>
      <c r="AM255" s="25"/>
      <c r="AN255" s="25"/>
      <c r="AO255" s="25"/>
      <c r="AP255" s="25"/>
      <c r="AQ255" s="25"/>
      <c r="AR255" s="25"/>
      <c r="AS255" s="25"/>
      <c r="AT255" s="25"/>
      <c r="AU255" s="25"/>
      <c r="AV255" s="25"/>
      <c r="AW255" s="25"/>
      <c r="AX255" s="25"/>
      <c r="AY255" s="25"/>
      <c r="AZ255" s="25"/>
      <c r="BA255" s="25"/>
      <c r="BB255" s="25"/>
      <c r="BC255" s="25"/>
      <c r="BD255" s="25"/>
      <c r="BE255" s="25"/>
      <c r="BF255" s="25"/>
      <c r="BG255" s="7">
        <f t="shared" si="85"/>
        <v>0</v>
      </c>
      <c r="BH255" s="25"/>
      <c r="BI255" s="25"/>
      <c r="BJ255" s="25"/>
      <c r="BK255" s="25"/>
      <c r="BL255" s="20" t="s">
        <v>123</v>
      </c>
      <c r="BM255" s="25"/>
      <c r="BN255" s="20" t="s">
        <v>341</v>
      </c>
      <c r="BO255" s="25">
        <v>2025</v>
      </c>
      <c r="BP255" s="20"/>
      <c r="BQ255" s="25"/>
      <c r="BR255" s="25"/>
      <c r="BS255" s="25"/>
      <c r="BT255" s="25"/>
      <c r="BU255" s="23" t="s">
        <v>341</v>
      </c>
      <c r="BV255" s="25"/>
      <c r="BW255" s="25"/>
      <c r="BX255" s="25"/>
      <c r="BY255" s="20"/>
      <c r="CA255" s="54">
        <f>VLOOKUP(B255,'[1]KH2025 IN'!$B$4:$X$243,23,0)</f>
        <v>1</v>
      </c>
      <c r="CB255" s="54">
        <v>1</v>
      </c>
      <c r="CC255" s="54">
        <f>VLOOKUP(B255,'[2]10QH'!$B$15:$BZ$665,77,0)</f>
        <v>1</v>
      </c>
      <c r="CJ255" s="54">
        <v>1</v>
      </c>
    </row>
    <row r="256" spans="1:88" s="54" customFormat="1" ht="75" x14ac:dyDescent="0.3">
      <c r="A256" s="20">
        <f t="shared" si="86"/>
        <v>165</v>
      </c>
      <c r="B256" s="21" t="s">
        <v>480</v>
      </c>
      <c r="C256" s="22">
        <f t="shared" si="78"/>
        <v>0.4</v>
      </c>
      <c r="D256" s="23">
        <v>0.4</v>
      </c>
      <c r="E256" s="7">
        <f t="shared" si="79"/>
        <v>0</v>
      </c>
      <c r="F256" s="7">
        <f t="shared" si="80"/>
        <v>0</v>
      </c>
      <c r="G256" s="7">
        <f t="shared" si="81"/>
        <v>0</v>
      </c>
      <c r="H256" s="25"/>
      <c r="I256" s="25"/>
      <c r="J256" s="25"/>
      <c r="K256" s="25"/>
      <c r="L256" s="25"/>
      <c r="M256" s="7">
        <f t="shared" si="82"/>
        <v>0</v>
      </c>
      <c r="N256" s="25"/>
      <c r="O256" s="25"/>
      <c r="P256" s="25"/>
      <c r="Q256" s="25"/>
      <c r="R256" s="25"/>
      <c r="S256" s="25"/>
      <c r="T256" s="25"/>
      <c r="U256" s="7">
        <f t="shared" si="83"/>
        <v>0</v>
      </c>
      <c r="V256" s="25"/>
      <c r="W256" s="25"/>
      <c r="X256" s="25"/>
      <c r="Y256" s="25"/>
      <c r="Z256" s="25"/>
      <c r="AA256" s="25"/>
      <c r="AB256" s="25"/>
      <c r="AC256" s="25"/>
      <c r="AD256" s="7">
        <f t="shared" si="84"/>
        <v>0</v>
      </c>
      <c r="AE256" s="25"/>
      <c r="AF256" s="25"/>
      <c r="AG256" s="25"/>
      <c r="AH256" s="25"/>
      <c r="AI256" s="25"/>
      <c r="AJ256" s="25"/>
      <c r="AK256" s="25"/>
      <c r="AL256" s="25"/>
      <c r="AM256" s="25"/>
      <c r="AN256" s="25"/>
      <c r="AO256" s="25"/>
      <c r="AP256" s="25"/>
      <c r="AQ256" s="25"/>
      <c r="AR256" s="25"/>
      <c r="AS256" s="25"/>
      <c r="AT256" s="25"/>
      <c r="AU256" s="25"/>
      <c r="AV256" s="25"/>
      <c r="AW256" s="25"/>
      <c r="AX256" s="25"/>
      <c r="AY256" s="25"/>
      <c r="AZ256" s="25"/>
      <c r="BA256" s="25"/>
      <c r="BB256" s="25"/>
      <c r="BC256" s="25"/>
      <c r="BD256" s="25"/>
      <c r="BE256" s="25"/>
      <c r="BF256" s="25"/>
      <c r="BG256" s="7">
        <f t="shared" si="85"/>
        <v>0</v>
      </c>
      <c r="BH256" s="25"/>
      <c r="BI256" s="25"/>
      <c r="BJ256" s="25"/>
      <c r="BK256" s="25"/>
      <c r="BL256" s="20" t="s">
        <v>87</v>
      </c>
      <c r="BM256" s="25"/>
      <c r="BN256" s="20" t="s">
        <v>341</v>
      </c>
      <c r="BO256" s="25">
        <v>2025</v>
      </c>
      <c r="BP256" s="20" t="s">
        <v>468</v>
      </c>
      <c r="BQ256" s="25"/>
      <c r="BR256" s="25"/>
      <c r="BS256" s="25"/>
      <c r="BT256" s="25"/>
      <c r="BU256" s="23" t="s">
        <v>341</v>
      </c>
      <c r="BV256" s="25"/>
      <c r="BW256" s="25"/>
      <c r="BX256" s="25"/>
      <c r="BY256" s="20"/>
      <c r="CA256" s="54">
        <f>VLOOKUP(B256,'[1]KH2025 IN'!$B$4:$X$243,23,0)</f>
        <v>1</v>
      </c>
      <c r="CB256" s="54">
        <v>1</v>
      </c>
      <c r="CC256" s="54">
        <f>VLOOKUP(B256,'[2]10QH'!$B$15:$BZ$665,77,0)</f>
        <v>1</v>
      </c>
      <c r="CJ256" s="54">
        <v>1</v>
      </c>
    </row>
    <row r="257" spans="1:88" s="54" customFormat="1" ht="37.5" x14ac:dyDescent="0.3">
      <c r="A257" s="20">
        <f>A256+1</f>
        <v>166</v>
      </c>
      <c r="B257" s="21" t="s">
        <v>481</v>
      </c>
      <c r="C257" s="22">
        <f>D257+E257</f>
        <v>0.82000000000000006</v>
      </c>
      <c r="D257" s="23">
        <v>0.02</v>
      </c>
      <c r="E257" s="7">
        <f t="shared" si="79"/>
        <v>0.8</v>
      </c>
      <c r="F257" s="7">
        <f t="shared" si="80"/>
        <v>0.8</v>
      </c>
      <c r="G257" s="7">
        <f t="shared" si="81"/>
        <v>0</v>
      </c>
      <c r="H257" s="25"/>
      <c r="I257" s="25"/>
      <c r="J257" s="25"/>
      <c r="K257" s="25">
        <v>0.5</v>
      </c>
      <c r="L257" s="25">
        <v>0.3</v>
      </c>
      <c r="M257" s="7"/>
      <c r="N257" s="25"/>
      <c r="O257" s="25"/>
      <c r="P257" s="25"/>
      <c r="Q257" s="25"/>
      <c r="R257" s="24"/>
      <c r="S257" s="25"/>
      <c r="T257" s="25"/>
      <c r="U257" s="7"/>
      <c r="V257" s="25"/>
      <c r="W257" s="25"/>
      <c r="X257" s="25"/>
      <c r="Y257" s="25"/>
      <c r="Z257" s="25"/>
      <c r="AA257" s="25"/>
      <c r="AB257" s="25"/>
      <c r="AC257" s="25"/>
      <c r="AD257" s="7"/>
      <c r="AE257" s="25"/>
      <c r="AF257" s="25"/>
      <c r="AG257" s="25"/>
      <c r="AH257" s="25"/>
      <c r="AI257" s="25"/>
      <c r="AJ257" s="25"/>
      <c r="AK257" s="25"/>
      <c r="AL257" s="25"/>
      <c r="AM257" s="25"/>
      <c r="AN257" s="25"/>
      <c r="AO257" s="25"/>
      <c r="AP257" s="25"/>
      <c r="AQ257" s="25"/>
      <c r="AR257" s="25"/>
      <c r="AS257" s="25"/>
      <c r="AT257" s="25"/>
      <c r="AU257" s="25"/>
      <c r="AV257" s="25"/>
      <c r="AW257" s="25"/>
      <c r="AX257" s="25"/>
      <c r="AY257" s="25"/>
      <c r="AZ257" s="25"/>
      <c r="BA257" s="25"/>
      <c r="BB257" s="25"/>
      <c r="BC257" s="25"/>
      <c r="BD257" s="25"/>
      <c r="BE257" s="25"/>
      <c r="BF257" s="25"/>
      <c r="BG257" s="7"/>
      <c r="BH257" s="25"/>
      <c r="BI257" s="25"/>
      <c r="BJ257" s="25"/>
      <c r="BK257" s="28" t="s">
        <v>171</v>
      </c>
      <c r="BL257" s="20" t="s">
        <v>172</v>
      </c>
      <c r="BM257" s="25"/>
      <c r="BN257" s="20" t="s">
        <v>341</v>
      </c>
      <c r="BO257" s="25"/>
      <c r="BP257" s="20"/>
      <c r="BQ257" s="25"/>
      <c r="BR257" s="25"/>
      <c r="BS257" s="25"/>
      <c r="BT257" s="25"/>
      <c r="BU257" s="20"/>
      <c r="BV257" s="20"/>
      <c r="BW257" s="25"/>
      <c r="BX257" s="25"/>
      <c r="BY257" s="20"/>
      <c r="CA257" s="54" t="e">
        <f>VLOOKUP(B257,'[1]KH2025 IN'!$B$4:$X$243,23,0)</f>
        <v>#N/A</v>
      </c>
      <c r="CB257" s="54">
        <v>1</v>
      </c>
      <c r="CC257" s="54">
        <f>VLOOKUP(B257,'[2]10QH'!$B$15:$BZ$665,77,0)</f>
        <v>1</v>
      </c>
      <c r="CJ257" s="54">
        <v>1</v>
      </c>
    </row>
    <row r="258" spans="1:88" s="54" customFormat="1" ht="56.25" x14ac:dyDescent="0.3">
      <c r="A258" s="20">
        <f t="shared" ref="A258:A276" si="87">A257+1</f>
        <v>167</v>
      </c>
      <c r="B258" s="21" t="s">
        <v>482</v>
      </c>
      <c r="C258" s="22">
        <f t="shared" ref="C258:C276" si="88">D258+E258</f>
        <v>0.82000000000000006</v>
      </c>
      <c r="D258" s="23">
        <v>0.02</v>
      </c>
      <c r="E258" s="7">
        <f t="shared" si="79"/>
        <v>0.8</v>
      </c>
      <c r="F258" s="7">
        <f t="shared" si="80"/>
        <v>0.8</v>
      </c>
      <c r="G258" s="7">
        <f t="shared" si="81"/>
        <v>0</v>
      </c>
      <c r="H258" s="25"/>
      <c r="I258" s="25"/>
      <c r="J258" s="25"/>
      <c r="K258" s="25">
        <v>0.5</v>
      </c>
      <c r="L258" s="25">
        <v>0.3</v>
      </c>
      <c r="M258" s="7"/>
      <c r="N258" s="25"/>
      <c r="O258" s="25"/>
      <c r="P258" s="25"/>
      <c r="Q258" s="25"/>
      <c r="R258" s="24"/>
      <c r="S258" s="25"/>
      <c r="T258" s="25"/>
      <c r="U258" s="7"/>
      <c r="V258" s="25"/>
      <c r="W258" s="25"/>
      <c r="X258" s="25"/>
      <c r="Y258" s="25"/>
      <c r="Z258" s="25"/>
      <c r="AA258" s="25"/>
      <c r="AB258" s="25"/>
      <c r="AC258" s="25"/>
      <c r="AD258" s="7"/>
      <c r="AE258" s="25"/>
      <c r="AF258" s="25"/>
      <c r="AG258" s="25"/>
      <c r="AH258" s="25"/>
      <c r="AI258" s="25"/>
      <c r="AJ258" s="25"/>
      <c r="AK258" s="25"/>
      <c r="AL258" s="25"/>
      <c r="AM258" s="25"/>
      <c r="AN258" s="25"/>
      <c r="AO258" s="25"/>
      <c r="AP258" s="25"/>
      <c r="AQ258" s="25"/>
      <c r="AR258" s="25"/>
      <c r="AS258" s="25"/>
      <c r="AT258" s="25"/>
      <c r="AU258" s="25"/>
      <c r="AV258" s="25"/>
      <c r="AW258" s="25"/>
      <c r="AX258" s="25"/>
      <c r="AY258" s="25"/>
      <c r="AZ258" s="25"/>
      <c r="BA258" s="25"/>
      <c r="BB258" s="25"/>
      <c r="BC258" s="25"/>
      <c r="BD258" s="25"/>
      <c r="BE258" s="25"/>
      <c r="BF258" s="25"/>
      <c r="BG258" s="7"/>
      <c r="BH258" s="25"/>
      <c r="BI258" s="25"/>
      <c r="BJ258" s="25"/>
      <c r="BK258" s="28" t="s">
        <v>171</v>
      </c>
      <c r="BL258" s="20" t="s">
        <v>172</v>
      </c>
      <c r="BM258" s="25"/>
      <c r="BN258" s="20" t="s">
        <v>341</v>
      </c>
      <c r="BO258" s="25"/>
      <c r="BP258" s="20"/>
      <c r="BQ258" s="25"/>
      <c r="BR258" s="25"/>
      <c r="BS258" s="25"/>
      <c r="BT258" s="25"/>
      <c r="BU258" s="20"/>
      <c r="BV258" s="20"/>
      <c r="BW258" s="25"/>
      <c r="BX258" s="25"/>
      <c r="BY258" s="20"/>
      <c r="CA258" s="54" t="e">
        <f>VLOOKUP(B258,'[1]KH2025 IN'!$B$4:$X$243,23,0)</f>
        <v>#N/A</v>
      </c>
      <c r="CB258" s="54">
        <v>1</v>
      </c>
      <c r="CC258" s="54">
        <f>VLOOKUP(B258,'[2]10QH'!$B$15:$BZ$665,77,0)</f>
        <v>1</v>
      </c>
      <c r="CJ258" s="54">
        <v>1</v>
      </c>
    </row>
    <row r="259" spans="1:88" s="54" customFormat="1" ht="75" x14ac:dyDescent="0.3">
      <c r="A259" s="20">
        <f t="shared" si="87"/>
        <v>168</v>
      </c>
      <c r="B259" s="21" t="s">
        <v>483</v>
      </c>
      <c r="C259" s="22">
        <f t="shared" si="88"/>
        <v>0.82000000000000006</v>
      </c>
      <c r="D259" s="23">
        <v>0.02</v>
      </c>
      <c r="E259" s="7">
        <f t="shared" si="79"/>
        <v>0.8</v>
      </c>
      <c r="F259" s="7">
        <f t="shared" si="80"/>
        <v>0.8</v>
      </c>
      <c r="G259" s="7">
        <f t="shared" si="81"/>
        <v>0</v>
      </c>
      <c r="H259" s="25"/>
      <c r="I259" s="25"/>
      <c r="J259" s="25"/>
      <c r="K259" s="25">
        <v>0.5</v>
      </c>
      <c r="L259" s="25">
        <v>0.3</v>
      </c>
      <c r="M259" s="7"/>
      <c r="N259" s="25"/>
      <c r="O259" s="25"/>
      <c r="P259" s="25"/>
      <c r="Q259" s="25"/>
      <c r="R259" s="24"/>
      <c r="S259" s="25"/>
      <c r="T259" s="25"/>
      <c r="U259" s="7"/>
      <c r="V259" s="25"/>
      <c r="W259" s="25"/>
      <c r="X259" s="25"/>
      <c r="Y259" s="25"/>
      <c r="Z259" s="25"/>
      <c r="AA259" s="25"/>
      <c r="AB259" s="25"/>
      <c r="AC259" s="25"/>
      <c r="AD259" s="7"/>
      <c r="AE259" s="25"/>
      <c r="AF259" s="25"/>
      <c r="AG259" s="25"/>
      <c r="AH259" s="25"/>
      <c r="AI259" s="25"/>
      <c r="AJ259" s="25"/>
      <c r="AK259" s="25"/>
      <c r="AL259" s="25"/>
      <c r="AM259" s="25"/>
      <c r="AN259" s="25"/>
      <c r="AO259" s="25"/>
      <c r="AP259" s="25"/>
      <c r="AQ259" s="25"/>
      <c r="AR259" s="25"/>
      <c r="AS259" s="25"/>
      <c r="AT259" s="25"/>
      <c r="AU259" s="25"/>
      <c r="AV259" s="25"/>
      <c r="AW259" s="25"/>
      <c r="AX259" s="25"/>
      <c r="AY259" s="25"/>
      <c r="AZ259" s="25"/>
      <c r="BA259" s="25"/>
      <c r="BB259" s="25"/>
      <c r="BC259" s="25"/>
      <c r="BD259" s="25"/>
      <c r="BE259" s="25"/>
      <c r="BF259" s="25"/>
      <c r="BG259" s="7"/>
      <c r="BH259" s="25"/>
      <c r="BI259" s="25"/>
      <c r="BJ259" s="25"/>
      <c r="BK259" s="28" t="s">
        <v>171</v>
      </c>
      <c r="BL259" s="20" t="s">
        <v>172</v>
      </c>
      <c r="BM259" s="25"/>
      <c r="BN259" s="20" t="s">
        <v>341</v>
      </c>
      <c r="BO259" s="25"/>
      <c r="BP259" s="20"/>
      <c r="BQ259" s="25"/>
      <c r="BR259" s="25"/>
      <c r="BS259" s="25"/>
      <c r="BT259" s="25"/>
      <c r="BU259" s="20"/>
      <c r="BV259" s="20"/>
      <c r="BW259" s="25"/>
      <c r="BX259" s="25"/>
      <c r="BY259" s="20"/>
      <c r="CA259" s="54" t="e">
        <f>VLOOKUP(B259,'[1]KH2025 IN'!$B$4:$X$243,23,0)</f>
        <v>#N/A</v>
      </c>
      <c r="CB259" s="54">
        <v>1</v>
      </c>
      <c r="CC259" s="54">
        <f>VLOOKUP(B259,'[2]10QH'!$B$15:$BZ$665,77,0)</f>
        <v>1</v>
      </c>
      <c r="CJ259" s="54">
        <v>1</v>
      </c>
    </row>
    <row r="260" spans="1:88" s="54" customFormat="1" ht="56.25" x14ac:dyDescent="0.3">
      <c r="A260" s="20">
        <f t="shared" si="87"/>
        <v>169</v>
      </c>
      <c r="B260" s="21" t="s">
        <v>484</v>
      </c>
      <c r="C260" s="22">
        <f t="shared" si="88"/>
        <v>0.82000000000000006</v>
      </c>
      <c r="D260" s="23">
        <v>0.02</v>
      </c>
      <c r="E260" s="7">
        <f t="shared" si="79"/>
        <v>0.8</v>
      </c>
      <c r="F260" s="7">
        <f t="shared" si="80"/>
        <v>0.8</v>
      </c>
      <c r="G260" s="7">
        <f t="shared" si="81"/>
        <v>0</v>
      </c>
      <c r="H260" s="25"/>
      <c r="I260" s="25"/>
      <c r="J260" s="25"/>
      <c r="K260" s="25">
        <v>0.5</v>
      </c>
      <c r="L260" s="25">
        <v>0.3</v>
      </c>
      <c r="M260" s="7"/>
      <c r="N260" s="25"/>
      <c r="O260" s="25"/>
      <c r="P260" s="25"/>
      <c r="Q260" s="25"/>
      <c r="R260" s="24"/>
      <c r="S260" s="25"/>
      <c r="T260" s="25"/>
      <c r="U260" s="7"/>
      <c r="V260" s="25"/>
      <c r="W260" s="25"/>
      <c r="X260" s="25"/>
      <c r="Y260" s="25"/>
      <c r="Z260" s="25"/>
      <c r="AA260" s="25"/>
      <c r="AB260" s="25"/>
      <c r="AC260" s="25"/>
      <c r="AD260" s="7"/>
      <c r="AE260" s="25"/>
      <c r="AF260" s="25"/>
      <c r="AG260" s="25"/>
      <c r="AH260" s="25"/>
      <c r="AI260" s="25"/>
      <c r="AJ260" s="25"/>
      <c r="AK260" s="25"/>
      <c r="AL260" s="25"/>
      <c r="AM260" s="25"/>
      <c r="AN260" s="25"/>
      <c r="AO260" s="25"/>
      <c r="AP260" s="25"/>
      <c r="AQ260" s="25"/>
      <c r="AR260" s="25"/>
      <c r="AS260" s="25"/>
      <c r="AT260" s="25"/>
      <c r="AU260" s="25"/>
      <c r="AV260" s="25"/>
      <c r="AW260" s="25"/>
      <c r="AX260" s="25"/>
      <c r="AY260" s="25"/>
      <c r="AZ260" s="25"/>
      <c r="BA260" s="25"/>
      <c r="BB260" s="25"/>
      <c r="BC260" s="25"/>
      <c r="BD260" s="25"/>
      <c r="BE260" s="25"/>
      <c r="BF260" s="25"/>
      <c r="BG260" s="7"/>
      <c r="BH260" s="25"/>
      <c r="BI260" s="25"/>
      <c r="BJ260" s="25"/>
      <c r="BK260" s="28" t="s">
        <v>171</v>
      </c>
      <c r="BL260" s="20" t="s">
        <v>172</v>
      </c>
      <c r="BM260" s="25"/>
      <c r="BN260" s="20" t="s">
        <v>341</v>
      </c>
      <c r="BO260" s="25"/>
      <c r="BP260" s="20"/>
      <c r="BQ260" s="25"/>
      <c r="BR260" s="25"/>
      <c r="BS260" s="25"/>
      <c r="BT260" s="25"/>
      <c r="BU260" s="20"/>
      <c r="BV260" s="20"/>
      <c r="BW260" s="25"/>
      <c r="BX260" s="25"/>
      <c r="BY260" s="20"/>
      <c r="CA260" s="54" t="e">
        <f>VLOOKUP(B260,'[1]KH2025 IN'!$B$4:$X$243,23,0)</f>
        <v>#N/A</v>
      </c>
      <c r="CB260" s="54">
        <v>1</v>
      </c>
      <c r="CC260" s="54">
        <f>VLOOKUP(B260,'[2]10QH'!$B$15:$BZ$665,77,0)</f>
        <v>1</v>
      </c>
      <c r="CJ260" s="54">
        <v>1</v>
      </c>
    </row>
    <row r="261" spans="1:88" s="54" customFormat="1" ht="56.25" x14ac:dyDescent="0.3">
      <c r="A261" s="20">
        <f t="shared" si="87"/>
        <v>170</v>
      </c>
      <c r="B261" s="21" t="s">
        <v>485</v>
      </c>
      <c r="C261" s="22">
        <f t="shared" si="88"/>
        <v>0.82000000000000006</v>
      </c>
      <c r="D261" s="23">
        <v>0.02</v>
      </c>
      <c r="E261" s="7">
        <f t="shared" si="79"/>
        <v>0.8</v>
      </c>
      <c r="F261" s="7">
        <f t="shared" si="80"/>
        <v>0.8</v>
      </c>
      <c r="G261" s="7">
        <f t="shared" si="81"/>
        <v>0</v>
      </c>
      <c r="H261" s="25"/>
      <c r="I261" s="25"/>
      <c r="J261" s="25"/>
      <c r="K261" s="25">
        <v>0.5</v>
      </c>
      <c r="L261" s="25">
        <v>0.3</v>
      </c>
      <c r="M261" s="7"/>
      <c r="N261" s="25"/>
      <c r="O261" s="25"/>
      <c r="P261" s="25"/>
      <c r="Q261" s="25"/>
      <c r="R261" s="24"/>
      <c r="S261" s="25"/>
      <c r="T261" s="25"/>
      <c r="U261" s="7"/>
      <c r="V261" s="25"/>
      <c r="W261" s="25"/>
      <c r="X261" s="25"/>
      <c r="Y261" s="25"/>
      <c r="Z261" s="25"/>
      <c r="AA261" s="25"/>
      <c r="AB261" s="25"/>
      <c r="AC261" s="25"/>
      <c r="AD261" s="7"/>
      <c r="AE261" s="25"/>
      <c r="AF261" s="25"/>
      <c r="AG261" s="25"/>
      <c r="AH261" s="25"/>
      <c r="AI261" s="25"/>
      <c r="AJ261" s="25"/>
      <c r="AK261" s="25"/>
      <c r="AL261" s="25"/>
      <c r="AM261" s="25"/>
      <c r="AN261" s="25"/>
      <c r="AO261" s="25"/>
      <c r="AP261" s="25"/>
      <c r="AQ261" s="25"/>
      <c r="AR261" s="25"/>
      <c r="AS261" s="25"/>
      <c r="AT261" s="25"/>
      <c r="AU261" s="25"/>
      <c r="AV261" s="25"/>
      <c r="AW261" s="25"/>
      <c r="AX261" s="25"/>
      <c r="AY261" s="25"/>
      <c r="AZ261" s="25"/>
      <c r="BA261" s="25"/>
      <c r="BB261" s="25"/>
      <c r="BC261" s="25"/>
      <c r="BD261" s="25"/>
      <c r="BE261" s="25"/>
      <c r="BF261" s="25"/>
      <c r="BG261" s="7"/>
      <c r="BH261" s="25"/>
      <c r="BI261" s="25"/>
      <c r="BJ261" s="25"/>
      <c r="BK261" s="28" t="s">
        <v>171</v>
      </c>
      <c r="BL261" s="20" t="s">
        <v>172</v>
      </c>
      <c r="BM261" s="25"/>
      <c r="BN261" s="20" t="s">
        <v>341</v>
      </c>
      <c r="BO261" s="25"/>
      <c r="BP261" s="20"/>
      <c r="BQ261" s="25"/>
      <c r="BR261" s="25"/>
      <c r="BS261" s="25"/>
      <c r="BT261" s="25"/>
      <c r="BU261" s="20"/>
      <c r="BV261" s="20"/>
      <c r="BW261" s="25"/>
      <c r="BX261" s="25"/>
      <c r="BY261" s="20"/>
      <c r="CA261" s="54" t="e">
        <f>VLOOKUP(B261,'[1]KH2025 IN'!$B$4:$X$243,23,0)</f>
        <v>#N/A</v>
      </c>
      <c r="CB261" s="54">
        <v>1</v>
      </c>
      <c r="CC261" s="54">
        <f>VLOOKUP(B261,'[2]10QH'!$B$15:$BZ$665,77,0)</f>
        <v>1</v>
      </c>
      <c r="CJ261" s="54">
        <v>1</v>
      </c>
    </row>
    <row r="262" spans="1:88" s="54" customFormat="1" ht="56.25" x14ac:dyDescent="0.3">
      <c r="A262" s="20">
        <f t="shared" si="87"/>
        <v>171</v>
      </c>
      <c r="B262" s="21" t="s">
        <v>486</v>
      </c>
      <c r="C262" s="22">
        <f t="shared" si="88"/>
        <v>0.82000000000000006</v>
      </c>
      <c r="D262" s="23">
        <v>0.02</v>
      </c>
      <c r="E262" s="7">
        <f t="shared" si="79"/>
        <v>0.8</v>
      </c>
      <c r="F262" s="7">
        <f t="shared" si="80"/>
        <v>0.8</v>
      </c>
      <c r="G262" s="7">
        <f t="shared" si="81"/>
        <v>0</v>
      </c>
      <c r="H262" s="25"/>
      <c r="I262" s="25"/>
      <c r="J262" s="25"/>
      <c r="K262" s="25">
        <v>0.5</v>
      </c>
      <c r="L262" s="25">
        <v>0.3</v>
      </c>
      <c r="M262" s="7"/>
      <c r="N262" s="25"/>
      <c r="O262" s="25"/>
      <c r="P262" s="25"/>
      <c r="Q262" s="25"/>
      <c r="R262" s="24"/>
      <c r="S262" s="25"/>
      <c r="T262" s="25"/>
      <c r="U262" s="7"/>
      <c r="V262" s="25"/>
      <c r="W262" s="25"/>
      <c r="X262" s="25"/>
      <c r="Y262" s="25"/>
      <c r="Z262" s="25"/>
      <c r="AA262" s="25"/>
      <c r="AB262" s="25"/>
      <c r="AC262" s="25"/>
      <c r="AD262" s="7"/>
      <c r="AE262" s="25"/>
      <c r="AF262" s="25"/>
      <c r="AG262" s="25"/>
      <c r="AH262" s="25"/>
      <c r="AI262" s="25"/>
      <c r="AJ262" s="25"/>
      <c r="AK262" s="25"/>
      <c r="AL262" s="25"/>
      <c r="AM262" s="25"/>
      <c r="AN262" s="25"/>
      <c r="AO262" s="25"/>
      <c r="AP262" s="25"/>
      <c r="AQ262" s="25"/>
      <c r="AR262" s="25"/>
      <c r="AS262" s="25"/>
      <c r="AT262" s="25"/>
      <c r="AU262" s="25"/>
      <c r="AV262" s="25"/>
      <c r="AW262" s="25"/>
      <c r="AX262" s="25"/>
      <c r="AY262" s="25"/>
      <c r="AZ262" s="25"/>
      <c r="BA262" s="25"/>
      <c r="BB262" s="25"/>
      <c r="BC262" s="25"/>
      <c r="BD262" s="25"/>
      <c r="BE262" s="25"/>
      <c r="BF262" s="25"/>
      <c r="BG262" s="7"/>
      <c r="BH262" s="25"/>
      <c r="BI262" s="25"/>
      <c r="BJ262" s="25"/>
      <c r="BK262" s="28" t="s">
        <v>171</v>
      </c>
      <c r="BL262" s="20" t="s">
        <v>172</v>
      </c>
      <c r="BM262" s="25"/>
      <c r="BN262" s="20" t="s">
        <v>341</v>
      </c>
      <c r="BO262" s="25"/>
      <c r="BP262" s="20"/>
      <c r="BQ262" s="25"/>
      <c r="BR262" s="25"/>
      <c r="BS262" s="25"/>
      <c r="BT262" s="25"/>
      <c r="BU262" s="20"/>
      <c r="BV262" s="20"/>
      <c r="BW262" s="25"/>
      <c r="BX262" s="25"/>
      <c r="BY262" s="20"/>
      <c r="CA262" s="54" t="e">
        <f>VLOOKUP(B262,'[1]KH2025 IN'!$B$4:$X$243,23,0)</f>
        <v>#N/A</v>
      </c>
      <c r="CB262" s="54">
        <v>1</v>
      </c>
      <c r="CC262" s="54">
        <f>VLOOKUP(B262,'[2]10QH'!$B$15:$BZ$665,77,0)</f>
        <v>1</v>
      </c>
      <c r="CJ262" s="54">
        <v>1</v>
      </c>
    </row>
    <row r="263" spans="1:88" s="54" customFormat="1" ht="56.25" x14ac:dyDescent="0.3">
      <c r="A263" s="20">
        <f t="shared" si="87"/>
        <v>172</v>
      </c>
      <c r="B263" s="21" t="s">
        <v>487</v>
      </c>
      <c r="C263" s="22">
        <f t="shared" si="88"/>
        <v>0.82000000000000006</v>
      </c>
      <c r="D263" s="23">
        <v>0.02</v>
      </c>
      <c r="E263" s="7">
        <f t="shared" si="79"/>
        <v>0.8</v>
      </c>
      <c r="F263" s="7">
        <f t="shared" si="80"/>
        <v>0.8</v>
      </c>
      <c r="G263" s="7">
        <f t="shared" si="81"/>
        <v>0</v>
      </c>
      <c r="H263" s="25"/>
      <c r="I263" s="25"/>
      <c r="J263" s="25"/>
      <c r="K263" s="25">
        <v>0.5</v>
      </c>
      <c r="L263" s="25">
        <v>0.3</v>
      </c>
      <c r="M263" s="7"/>
      <c r="N263" s="25"/>
      <c r="O263" s="25"/>
      <c r="P263" s="25"/>
      <c r="Q263" s="25"/>
      <c r="R263" s="24"/>
      <c r="S263" s="25"/>
      <c r="T263" s="25"/>
      <c r="U263" s="7"/>
      <c r="V263" s="25"/>
      <c r="W263" s="25"/>
      <c r="X263" s="25"/>
      <c r="Y263" s="25"/>
      <c r="Z263" s="25"/>
      <c r="AA263" s="25"/>
      <c r="AB263" s="25"/>
      <c r="AC263" s="25"/>
      <c r="AD263" s="7"/>
      <c r="AE263" s="25"/>
      <c r="AF263" s="25"/>
      <c r="AG263" s="25"/>
      <c r="AH263" s="25"/>
      <c r="AI263" s="25"/>
      <c r="AJ263" s="25"/>
      <c r="AK263" s="25"/>
      <c r="AL263" s="25"/>
      <c r="AM263" s="25"/>
      <c r="AN263" s="25"/>
      <c r="AO263" s="25"/>
      <c r="AP263" s="25"/>
      <c r="AQ263" s="25"/>
      <c r="AR263" s="25"/>
      <c r="AS263" s="25"/>
      <c r="AT263" s="25"/>
      <c r="AU263" s="25"/>
      <c r="AV263" s="25"/>
      <c r="AW263" s="25"/>
      <c r="AX263" s="25"/>
      <c r="AY263" s="25"/>
      <c r="AZ263" s="25"/>
      <c r="BA263" s="25"/>
      <c r="BB263" s="25"/>
      <c r="BC263" s="25"/>
      <c r="BD263" s="25"/>
      <c r="BE263" s="25"/>
      <c r="BF263" s="25"/>
      <c r="BG263" s="7"/>
      <c r="BH263" s="25"/>
      <c r="BI263" s="25"/>
      <c r="BJ263" s="25"/>
      <c r="BK263" s="28" t="s">
        <v>171</v>
      </c>
      <c r="BL263" s="20" t="s">
        <v>172</v>
      </c>
      <c r="BM263" s="25"/>
      <c r="BN263" s="20" t="s">
        <v>341</v>
      </c>
      <c r="BO263" s="25"/>
      <c r="BP263" s="20"/>
      <c r="BQ263" s="25"/>
      <c r="BR263" s="25"/>
      <c r="BS263" s="25"/>
      <c r="BT263" s="25"/>
      <c r="BU263" s="20"/>
      <c r="BV263" s="20"/>
      <c r="BW263" s="25"/>
      <c r="BX263" s="25"/>
      <c r="BY263" s="20"/>
      <c r="CA263" s="54" t="e">
        <f>VLOOKUP(B263,'[1]KH2025 IN'!$B$4:$X$243,23,0)</f>
        <v>#N/A</v>
      </c>
      <c r="CB263" s="54">
        <v>1</v>
      </c>
      <c r="CC263" s="54">
        <f>VLOOKUP(B263,'[2]10QH'!$B$15:$BZ$665,77,0)</f>
        <v>1</v>
      </c>
      <c r="CJ263" s="54">
        <v>1</v>
      </c>
    </row>
    <row r="264" spans="1:88" s="54" customFormat="1" ht="56.25" x14ac:dyDescent="0.3">
      <c r="A264" s="20">
        <f t="shared" si="87"/>
        <v>173</v>
      </c>
      <c r="B264" s="21" t="s">
        <v>488</v>
      </c>
      <c r="C264" s="22">
        <f t="shared" si="88"/>
        <v>0.82000000000000006</v>
      </c>
      <c r="D264" s="23">
        <v>0.02</v>
      </c>
      <c r="E264" s="7">
        <f t="shared" si="79"/>
        <v>0.8</v>
      </c>
      <c r="F264" s="7">
        <f t="shared" si="80"/>
        <v>0.8</v>
      </c>
      <c r="G264" s="7">
        <f t="shared" si="81"/>
        <v>0</v>
      </c>
      <c r="H264" s="25"/>
      <c r="I264" s="25"/>
      <c r="J264" s="25"/>
      <c r="K264" s="25">
        <v>0.5</v>
      </c>
      <c r="L264" s="25">
        <v>0.3</v>
      </c>
      <c r="M264" s="7"/>
      <c r="N264" s="25"/>
      <c r="O264" s="25"/>
      <c r="P264" s="25"/>
      <c r="Q264" s="25"/>
      <c r="R264" s="24"/>
      <c r="S264" s="25"/>
      <c r="T264" s="25"/>
      <c r="U264" s="7"/>
      <c r="V264" s="25"/>
      <c r="W264" s="25"/>
      <c r="X264" s="25"/>
      <c r="Y264" s="25"/>
      <c r="Z264" s="25"/>
      <c r="AA264" s="25"/>
      <c r="AB264" s="25"/>
      <c r="AC264" s="25"/>
      <c r="AD264" s="7"/>
      <c r="AE264" s="25"/>
      <c r="AF264" s="25"/>
      <c r="AG264" s="25"/>
      <c r="AH264" s="25"/>
      <c r="AI264" s="25"/>
      <c r="AJ264" s="25"/>
      <c r="AK264" s="25"/>
      <c r="AL264" s="25"/>
      <c r="AM264" s="25"/>
      <c r="AN264" s="25"/>
      <c r="AO264" s="25"/>
      <c r="AP264" s="25"/>
      <c r="AQ264" s="25"/>
      <c r="AR264" s="25"/>
      <c r="AS264" s="25"/>
      <c r="AT264" s="25"/>
      <c r="AU264" s="25"/>
      <c r="AV264" s="25"/>
      <c r="AW264" s="25"/>
      <c r="AX264" s="25"/>
      <c r="AY264" s="25"/>
      <c r="AZ264" s="25"/>
      <c r="BA264" s="25"/>
      <c r="BB264" s="25"/>
      <c r="BC264" s="25"/>
      <c r="BD264" s="25"/>
      <c r="BE264" s="25"/>
      <c r="BF264" s="25"/>
      <c r="BG264" s="7"/>
      <c r="BH264" s="25"/>
      <c r="BI264" s="25"/>
      <c r="BJ264" s="25"/>
      <c r="BK264" s="28" t="s">
        <v>171</v>
      </c>
      <c r="BL264" s="20" t="s">
        <v>172</v>
      </c>
      <c r="BM264" s="25"/>
      <c r="BN264" s="20" t="s">
        <v>341</v>
      </c>
      <c r="BO264" s="25"/>
      <c r="BP264" s="20"/>
      <c r="BQ264" s="25"/>
      <c r="BR264" s="25"/>
      <c r="BS264" s="25"/>
      <c r="BT264" s="25"/>
      <c r="BU264" s="20"/>
      <c r="BV264" s="20"/>
      <c r="BW264" s="25"/>
      <c r="BX264" s="25"/>
      <c r="BY264" s="20"/>
      <c r="CA264" s="54" t="e">
        <f>VLOOKUP(B264,'[1]KH2025 IN'!$B$4:$X$243,23,0)</f>
        <v>#N/A</v>
      </c>
      <c r="CB264" s="54">
        <v>1</v>
      </c>
      <c r="CC264" s="54">
        <f>VLOOKUP(B264,'[2]10QH'!$B$15:$BZ$665,77,0)</f>
        <v>1</v>
      </c>
      <c r="CJ264" s="54">
        <v>1</v>
      </c>
    </row>
    <row r="265" spans="1:88" s="54" customFormat="1" ht="56.25" x14ac:dyDescent="0.3">
      <c r="A265" s="20">
        <f t="shared" si="87"/>
        <v>174</v>
      </c>
      <c r="B265" s="21" t="s">
        <v>489</v>
      </c>
      <c r="C265" s="22">
        <f t="shared" si="88"/>
        <v>0.82000000000000006</v>
      </c>
      <c r="D265" s="23">
        <v>0.02</v>
      </c>
      <c r="E265" s="7">
        <f t="shared" si="79"/>
        <v>0.8</v>
      </c>
      <c r="F265" s="7">
        <f t="shared" si="80"/>
        <v>0.8</v>
      </c>
      <c r="G265" s="7">
        <f t="shared" si="81"/>
        <v>0</v>
      </c>
      <c r="H265" s="25"/>
      <c r="I265" s="25"/>
      <c r="J265" s="25"/>
      <c r="K265" s="25">
        <v>0.5</v>
      </c>
      <c r="L265" s="25">
        <v>0.3</v>
      </c>
      <c r="M265" s="7"/>
      <c r="N265" s="25"/>
      <c r="O265" s="25"/>
      <c r="P265" s="25"/>
      <c r="Q265" s="25"/>
      <c r="R265" s="24"/>
      <c r="S265" s="25"/>
      <c r="T265" s="25"/>
      <c r="U265" s="7"/>
      <c r="V265" s="25"/>
      <c r="W265" s="25"/>
      <c r="X265" s="25"/>
      <c r="Y265" s="25"/>
      <c r="Z265" s="25"/>
      <c r="AA265" s="25"/>
      <c r="AB265" s="25"/>
      <c r="AC265" s="25"/>
      <c r="AD265" s="7"/>
      <c r="AE265" s="25"/>
      <c r="AF265" s="25"/>
      <c r="AG265" s="25"/>
      <c r="AH265" s="25"/>
      <c r="AI265" s="25"/>
      <c r="AJ265" s="25"/>
      <c r="AK265" s="25"/>
      <c r="AL265" s="25"/>
      <c r="AM265" s="25"/>
      <c r="AN265" s="25"/>
      <c r="AO265" s="25"/>
      <c r="AP265" s="25"/>
      <c r="AQ265" s="25"/>
      <c r="AR265" s="25"/>
      <c r="AS265" s="25"/>
      <c r="AT265" s="25"/>
      <c r="AU265" s="25"/>
      <c r="AV265" s="25"/>
      <c r="AW265" s="25"/>
      <c r="AX265" s="25"/>
      <c r="AY265" s="25"/>
      <c r="AZ265" s="25"/>
      <c r="BA265" s="25"/>
      <c r="BB265" s="25"/>
      <c r="BC265" s="25"/>
      <c r="BD265" s="25"/>
      <c r="BE265" s="25"/>
      <c r="BF265" s="25"/>
      <c r="BG265" s="7"/>
      <c r="BH265" s="25"/>
      <c r="BI265" s="25"/>
      <c r="BJ265" s="25"/>
      <c r="BK265" s="28" t="s">
        <v>171</v>
      </c>
      <c r="BL265" s="20" t="s">
        <v>172</v>
      </c>
      <c r="BM265" s="25"/>
      <c r="BN265" s="20" t="s">
        <v>341</v>
      </c>
      <c r="BO265" s="25"/>
      <c r="BP265" s="20"/>
      <c r="BQ265" s="25"/>
      <c r="BR265" s="25"/>
      <c r="BS265" s="25"/>
      <c r="BT265" s="25"/>
      <c r="BU265" s="20"/>
      <c r="BV265" s="20"/>
      <c r="BW265" s="25"/>
      <c r="BX265" s="25"/>
      <c r="BY265" s="20"/>
      <c r="CA265" s="54" t="e">
        <f>VLOOKUP(B265,'[1]KH2025 IN'!$B$4:$X$243,23,0)</f>
        <v>#N/A</v>
      </c>
      <c r="CB265" s="54">
        <v>1</v>
      </c>
      <c r="CC265" s="54">
        <f>VLOOKUP(B265,'[2]10QH'!$B$15:$BZ$665,77,0)</f>
        <v>1</v>
      </c>
      <c r="CJ265" s="54">
        <v>1</v>
      </c>
    </row>
    <row r="266" spans="1:88" s="54" customFormat="1" ht="56.25" x14ac:dyDescent="0.3">
      <c r="A266" s="20">
        <f t="shared" si="87"/>
        <v>175</v>
      </c>
      <c r="B266" s="21" t="s">
        <v>490</v>
      </c>
      <c r="C266" s="22">
        <f t="shared" si="88"/>
        <v>0.82000000000000006</v>
      </c>
      <c r="D266" s="23">
        <v>0.02</v>
      </c>
      <c r="E266" s="7">
        <f t="shared" si="79"/>
        <v>0.8</v>
      </c>
      <c r="F266" s="7">
        <f t="shared" si="80"/>
        <v>0.8</v>
      </c>
      <c r="G266" s="7">
        <f t="shared" si="81"/>
        <v>0</v>
      </c>
      <c r="H266" s="25"/>
      <c r="I266" s="25"/>
      <c r="J266" s="25"/>
      <c r="K266" s="25">
        <v>0.5</v>
      </c>
      <c r="L266" s="25">
        <v>0.3</v>
      </c>
      <c r="M266" s="7"/>
      <c r="N266" s="25"/>
      <c r="O266" s="25"/>
      <c r="P266" s="25"/>
      <c r="Q266" s="25"/>
      <c r="R266" s="24"/>
      <c r="S266" s="25"/>
      <c r="T266" s="25"/>
      <c r="U266" s="7"/>
      <c r="V266" s="25"/>
      <c r="W266" s="25"/>
      <c r="X266" s="25"/>
      <c r="Y266" s="25"/>
      <c r="Z266" s="25"/>
      <c r="AA266" s="25"/>
      <c r="AB266" s="25"/>
      <c r="AC266" s="25"/>
      <c r="AD266" s="7"/>
      <c r="AE266" s="25"/>
      <c r="AF266" s="25"/>
      <c r="AG266" s="25"/>
      <c r="AH266" s="25"/>
      <c r="AI266" s="25"/>
      <c r="AJ266" s="25"/>
      <c r="AK266" s="25"/>
      <c r="AL266" s="25"/>
      <c r="AM266" s="25"/>
      <c r="AN266" s="25"/>
      <c r="AO266" s="25"/>
      <c r="AP266" s="25"/>
      <c r="AQ266" s="25"/>
      <c r="AR266" s="25"/>
      <c r="AS266" s="25"/>
      <c r="AT266" s="25"/>
      <c r="AU266" s="25"/>
      <c r="AV266" s="25"/>
      <c r="AW266" s="25"/>
      <c r="AX266" s="25"/>
      <c r="AY266" s="25"/>
      <c r="AZ266" s="25"/>
      <c r="BA266" s="25"/>
      <c r="BB266" s="25"/>
      <c r="BC266" s="25"/>
      <c r="BD266" s="25"/>
      <c r="BE266" s="25"/>
      <c r="BF266" s="25"/>
      <c r="BG266" s="7"/>
      <c r="BH266" s="25"/>
      <c r="BI266" s="25"/>
      <c r="BJ266" s="25"/>
      <c r="BK266" s="28" t="s">
        <v>171</v>
      </c>
      <c r="BL266" s="20" t="s">
        <v>172</v>
      </c>
      <c r="BM266" s="25"/>
      <c r="BN266" s="20" t="s">
        <v>341</v>
      </c>
      <c r="BO266" s="25"/>
      <c r="BP266" s="20"/>
      <c r="BQ266" s="25"/>
      <c r="BR266" s="25"/>
      <c r="BS266" s="25"/>
      <c r="BT266" s="25"/>
      <c r="BU266" s="20"/>
      <c r="BV266" s="20"/>
      <c r="BW266" s="25"/>
      <c r="BX266" s="25"/>
      <c r="BY266" s="20"/>
      <c r="CA266" s="54" t="e">
        <f>VLOOKUP(B266,'[1]KH2025 IN'!$B$4:$X$243,23,0)</f>
        <v>#N/A</v>
      </c>
      <c r="CB266" s="54">
        <v>1</v>
      </c>
      <c r="CC266" s="54">
        <f>VLOOKUP(B266,'[2]10QH'!$B$15:$BZ$665,77,0)</f>
        <v>1</v>
      </c>
      <c r="CJ266" s="54">
        <v>1</v>
      </c>
    </row>
    <row r="267" spans="1:88" s="54" customFormat="1" ht="37.5" x14ac:dyDescent="0.3">
      <c r="A267" s="20">
        <f t="shared" si="87"/>
        <v>176</v>
      </c>
      <c r="B267" s="21" t="s">
        <v>491</v>
      </c>
      <c r="C267" s="22">
        <f t="shared" si="88"/>
        <v>0.82000000000000006</v>
      </c>
      <c r="D267" s="23">
        <v>0.02</v>
      </c>
      <c r="E267" s="7">
        <f t="shared" si="79"/>
        <v>0.8</v>
      </c>
      <c r="F267" s="7">
        <f t="shared" si="80"/>
        <v>0.8</v>
      </c>
      <c r="G267" s="7">
        <f t="shared" si="81"/>
        <v>0</v>
      </c>
      <c r="H267" s="25"/>
      <c r="I267" s="25"/>
      <c r="J267" s="25"/>
      <c r="K267" s="25">
        <v>0.5</v>
      </c>
      <c r="L267" s="25">
        <v>0.3</v>
      </c>
      <c r="M267" s="7"/>
      <c r="N267" s="25"/>
      <c r="O267" s="25"/>
      <c r="P267" s="25"/>
      <c r="Q267" s="25"/>
      <c r="R267" s="24"/>
      <c r="S267" s="25"/>
      <c r="T267" s="25"/>
      <c r="U267" s="7"/>
      <c r="V267" s="25"/>
      <c r="W267" s="25"/>
      <c r="X267" s="25"/>
      <c r="Y267" s="25"/>
      <c r="Z267" s="25"/>
      <c r="AA267" s="25"/>
      <c r="AB267" s="25"/>
      <c r="AC267" s="25"/>
      <c r="AD267" s="7"/>
      <c r="AE267" s="25"/>
      <c r="AF267" s="25"/>
      <c r="AG267" s="25"/>
      <c r="AH267" s="25"/>
      <c r="AI267" s="25"/>
      <c r="AJ267" s="25"/>
      <c r="AK267" s="25"/>
      <c r="AL267" s="25"/>
      <c r="AM267" s="25"/>
      <c r="AN267" s="25"/>
      <c r="AO267" s="25"/>
      <c r="AP267" s="25"/>
      <c r="AQ267" s="25"/>
      <c r="AR267" s="25"/>
      <c r="AS267" s="25"/>
      <c r="AT267" s="25"/>
      <c r="AU267" s="25"/>
      <c r="AV267" s="25"/>
      <c r="AW267" s="25"/>
      <c r="AX267" s="25"/>
      <c r="AY267" s="25"/>
      <c r="AZ267" s="25"/>
      <c r="BA267" s="25"/>
      <c r="BB267" s="25"/>
      <c r="BC267" s="25"/>
      <c r="BD267" s="25"/>
      <c r="BE267" s="25"/>
      <c r="BF267" s="25"/>
      <c r="BG267" s="7"/>
      <c r="BH267" s="25"/>
      <c r="BI267" s="25"/>
      <c r="BJ267" s="25"/>
      <c r="BK267" s="28" t="s">
        <v>171</v>
      </c>
      <c r="BL267" s="20" t="s">
        <v>172</v>
      </c>
      <c r="BM267" s="25"/>
      <c r="BN267" s="20" t="s">
        <v>341</v>
      </c>
      <c r="BO267" s="25"/>
      <c r="BP267" s="20"/>
      <c r="BQ267" s="25"/>
      <c r="BR267" s="25"/>
      <c r="BS267" s="25"/>
      <c r="BT267" s="25"/>
      <c r="BU267" s="20"/>
      <c r="BV267" s="20"/>
      <c r="BW267" s="25"/>
      <c r="BX267" s="25"/>
      <c r="BY267" s="20"/>
      <c r="CA267" s="54" t="e">
        <f>VLOOKUP(B267,'[1]KH2025 IN'!$B$4:$X$243,23,0)</f>
        <v>#N/A</v>
      </c>
      <c r="CB267" s="54">
        <v>1</v>
      </c>
      <c r="CC267" s="54">
        <f>VLOOKUP(B267,'[2]10QH'!$B$15:$BZ$665,77,0)</f>
        <v>1</v>
      </c>
      <c r="CJ267" s="54">
        <v>1</v>
      </c>
    </row>
    <row r="268" spans="1:88" s="54" customFormat="1" ht="56.25" x14ac:dyDescent="0.3">
      <c r="A268" s="20">
        <f t="shared" si="87"/>
        <v>177</v>
      </c>
      <c r="B268" s="21" t="s">
        <v>492</v>
      </c>
      <c r="C268" s="22">
        <f t="shared" si="88"/>
        <v>0.82000000000000006</v>
      </c>
      <c r="D268" s="23">
        <v>0.02</v>
      </c>
      <c r="E268" s="7">
        <f t="shared" si="79"/>
        <v>0.8</v>
      </c>
      <c r="F268" s="7">
        <f t="shared" si="80"/>
        <v>0.8</v>
      </c>
      <c r="G268" s="7">
        <f t="shared" si="81"/>
        <v>0</v>
      </c>
      <c r="H268" s="25"/>
      <c r="I268" s="25"/>
      <c r="J268" s="25"/>
      <c r="K268" s="25">
        <v>0.5</v>
      </c>
      <c r="L268" s="25">
        <v>0.3</v>
      </c>
      <c r="M268" s="7"/>
      <c r="N268" s="25"/>
      <c r="O268" s="25"/>
      <c r="P268" s="25"/>
      <c r="Q268" s="25"/>
      <c r="R268" s="24"/>
      <c r="S268" s="25"/>
      <c r="T268" s="25"/>
      <c r="U268" s="7"/>
      <c r="V268" s="25"/>
      <c r="W268" s="25"/>
      <c r="X268" s="25"/>
      <c r="Y268" s="25"/>
      <c r="Z268" s="25"/>
      <c r="AA268" s="25"/>
      <c r="AB268" s="25"/>
      <c r="AC268" s="25"/>
      <c r="AD268" s="7"/>
      <c r="AE268" s="25"/>
      <c r="AF268" s="25"/>
      <c r="AG268" s="25"/>
      <c r="AH268" s="25"/>
      <c r="AI268" s="25"/>
      <c r="AJ268" s="25"/>
      <c r="AK268" s="25"/>
      <c r="AL268" s="25"/>
      <c r="AM268" s="25"/>
      <c r="AN268" s="25"/>
      <c r="AO268" s="25"/>
      <c r="AP268" s="25"/>
      <c r="AQ268" s="25"/>
      <c r="AR268" s="25"/>
      <c r="AS268" s="25"/>
      <c r="AT268" s="25"/>
      <c r="AU268" s="25"/>
      <c r="AV268" s="25"/>
      <c r="AW268" s="25"/>
      <c r="AX268" s="25"/>
      <c r="AY268" s="25"/>
      <c r="AZ268" s="25"/>
      <c r="BA268" s="25"/>
      <c r="BB268" s="25"/>
      <c r="BC268" s="25"/>
      <c r="BD268" s="25"/>
      <c r="BE268" s="25"/>
      <c r="BF268" s="25"/>
      <c r="BG268" s="7"/>
      <c r="BH268" s="25"/>
      <c r="BI268" s="25"/>
      <c r="BJ268" s="25"/>
      <c r="BK268" s="28" t="s">
        <v>171</v>
      </c>
      <c r="BL268" s="20" t="s">
        <v>172</v>
      </c>
      <c r="BM268" s="25"/>
      <c r="BN268" s="20" t="s">
        <v>341</v>
      </c>
      <c r="BO268" s="25"/>
      <c r="BP268" s="20"/>
      <c r="BQ268" s="25"/>
      <c r="BR268" s="25"/>
      <c r="BS268" s="25"/>
      <c r="BT268" s="25"/>
      <c r="BU268" s="20"/>
      <c r="BV268" s="20"/>
      <c r="BW268" s="25"/>
      <c r="BX268" s="25"/>
      <c r="BY268" s="20"/>
      <c r="CA268" s="54" t="e">
        <f>VLOOKUP(B268,'[1]KH2025 IN'!$B$4:$X$243,23,0)</f>
        <v>#N/A</v>
      </c>
      <c r="CB268" s="54">
        <v>1</v>
      </c>
      <c r="CC268" s="54">
        <f>VLOOKUP(B268,'[2]10QH'!$B$15:$BZ$665,77,0)</f>
        <v>1</v>
      </c>
      <c r="CJ268" s="54">
        <v>1</v>
      </c>
    </row>
    <row r="269" spans="1:88" s="54" customFormat="1" ht="75" x14ac:dyDescent="0.3">
      <c r="A269" s="20">
        <f t="shared" si="87"/>
        <v>178</v>
      </c>
      <c r="B269" s="21" t="s">
        <v>493</v>
      </c>
      <c r="C269" s="22">
        <f t="shared" si="88"/>
        <v>0.82000000000000006</v>
      </c>
      <c r="D269" s="23">
        <v>0.02</v>
      </c>
      <c r="E269" s="7">
        <f t="shared" si="79"/>
        <v>0.8</v>
      </c>
      <c r="F269" s="7">
        <f t="shared" si="80"/>
        <v>0.8</v>
      </c>
      <c r="G269" s="7">
        <f t="shared" si="81"/>
        <v>0</v>
      </c>
      <c r="H269" s="25"/>
      <c r="I269" s="25"/>
      <c r="J269" s="25"/>
      <c r="K269" s="25">
        <v>0.5</v>
      </c>
      <c r="L269" s="25">
        <v>0.3</v>
      </c>
      <c r="M269" s="7"/>
      <c r="N269" s="25"/>
      <c r="O269" s="25"/>
      <c r="P269" s="25"/>
      <c r="Q269" s="25"/>
      <c r="R269" s="24"/>
      <c r="S269" s="25"/>
      <c r="T269" s="25"/>
      <c r="U269" s="7"/>
      <c r="V269" s="25"/>
      <c r="W269" s="25"/>
      <c r="X269" s="25"/>
      <c r="Y269" s="25"/>
      <c r="Z269" s="25"/>
      <c r="AA269" s="25"/>
      <c r="AB269" s="25"/>
      <c r="AC269" s="25"/>
      <c r="AD269" s="7"/>
      <c r="AE269" s="25"/>
      <c r="AF269" s="25"/>
      <c r="AG269" s="25"/>
      <c r="AH269" s="25"/>
      <c r="AI269" s="25"/>
      <c r="AJ269" s="25"/>
      <c r="AK269" s="25"/>
      <c r="AL269" s="25"/>
      <c r="AM269" s="25"/>
      <c r="AN269" s="25"/>
      <c r="AO269" s="25"/>
      <c r="AP269" s="25"/>
      <c r="AQ269" s="25"/>
      <c r="AR269" s="25"/>
      <c r="AS269" s="25"/>
      <c r="AT269" s="25"/>
      <c r="AU269" s="25"/>
      <c r="AV269" s="25"/>
      <c r="AW269" s="25"/>
      <c r="AX269" s="25"/>
      <c r="AY269" s="25"/>
      <c r="AZ269" s="25"/>
      <c r="BA269" s="25"/>
      <c r="BB269" s="25"/>
      <c r="BC269" s="25"/>
      <c r="BD269" s="25"/>
      <c r="BE269" s="25"/>
      <c r="BF269" s="25"/>
      <c r="BG269" s="7"/>
      <c r="BH269" s="25"/>
      <c r="BI269" s="25"/>
      <c r="BJ269" s="25"/>
      <c r="BK269" s="28" t="s">
        <v>171</v>
      </c>
      <c r="BL269" s="20" t="s">
        <v>172</v>
      </c>
      <c r="BM269" s="25"/>
      <c r="BN269" s="20" t="s">
        <v>341</v>
      </c>
      <c r="BO269" s="25"/>
      <c r="BP269" s="20"/>
      <c r="BQ269" s="25"/>
      <c r="BR269" s="25"/>
      <c r="BS269" s="25"/>
      <c r="BT269" s="25"/>
      <c r="BU269" s="20"/>
      <c r="BV269" s="20"/>
      <c r="BW269" s="25"/>
      <c r="BX269" s="25"/>
      <c r="BY269" s="20"/>
      <c r="CA269" s="54" t="e">
        <f>VLOOKUP(B269,'[1]KH2025 IN'!$B$4:$X$243,23,0)</f>
        <v>#N/A</v>
      </c>
      <c r="CB269" s="54">
        <v>1</v>
      </c>
      <c r="CC269" s="54">
        <f>VLOOKUP(B269,'[2]10QH'!$B$15:$BZ$665,77,0)</f>
        <v>1</v>
      </c>
      <c r="CJ269" s="54">
        <v>1</v>
      </c>
    </row>
    <row r="270" spans="1:88" s="54" customFormat="1" ht="75" x14ac:dyDescent="0.3">
      <c r="A270" s="20">
        <f t="shared" si="87"/>
        <v>179</v>
      </c>
      <c r="B270" s="21" t="s">
        <v>494</v>
      </c>
      <c r="C270" s="22">
        <f t="shared" si="88"/>
        <v>0.82000000000000006</v>
      </c>
      <c r="D270" s="23">
        <v>0.02</v>
      </c>
      <c r="E270" s="7">
        <f t="shared" si="79"/>
        <v>0.8</v>
      </c>
      <c r="F270" s="7">
        <f t="shared" si="80"/>
        <v>0.8</v>
      </c>
      <c r="G270" s="7">
        <f t="shared" si="81"/>
        <v>0</v>
      </c>
      <c r="H270" s="25"/>
      <c r="I270" s="25"/>
      <c r="J270" s="25"/>
      <c r="K270" s="25">
        <v>0.5</v>
      </c>
      <c r="L270" s="25">
        <v>0.3</v>
      </c>
      <c r="M270" s="7"/>
      <c r="N270" s="25"/>
      <c r="O270" s="25"/>
      <c r="P270" s="25"/>
      <c r="Q270" s="25"/>
      <c r="R270" s="24"/>
      <c r="S270" s="25"/>
      <c r="T270" s="25"/>
      <c r="U270" s="7"/>
      <c r="V270" s="25"/>
      <c r="W270" s="25"/>
      <c r="X270" s="25"/>
      <c r="Y270" s="25"/>
      <c r="Z270" s="25"/>
      <c r="AA270" s="25"/>
      <c r="AB270" s="25"/>
      <c r="AC270" s="25"/>
      <c r="AD270" s="7"/>
      <c r="AE270" s="25"/>
      <c r="AF270" s="25"/>
      <c r="AG270" s="25"/>
      <c r="AH270" s="25"/>
      <c r="AI270" s="25"/>
      <c r="AJ270" s="25"/>
      <c r="AK270" s="25"/>
      <c r="AL270" s="25"/>
      <c r="AM270" s="25"/>
      <c r="AN270" s="25"/>
      <c r="AO270" s="25"/>
      <c r="AP270" s="25"/>
      <c r="AQ270" s="25"/>
      <c r="AR270" s="25"/>
      <c r="AS270" s="25"/>
      <c r="AT270" s="25"/>
      <c r="AU270" s="25"/>
      <c r="AV270" s="25"/>
      <c r="AW270" s="25"/>
      <c r="AX270" s="25"/>
      <c r="AY270" s="25"/>
      <c r="AZ270" s="25"/>
      <c r="BA270" s="25"/>
      <c r="BB270" s="25"/>
      <c r="BC270" s="25"/>
      <c r="BD270" s="25"/>
      <c r="BE270" s="25"/>
      <c r="BF270" s="25"/>
      <c r="BG270" s="7"/>
      <c r="BH270" s="25"/>
      <c r="BI270" s="25"/>
      <c r="BJ270" s="25"/>
      <c r="BK270" s="28" t="s">
        <v>171</v>
      </c>
      <c r="BL270" s="20" t="s">
        <v>172</v>
      </c>
      <c r="BM270" s="25"/>
      <c r="BN270" s="20" t="s">
        <v>341</v>
      </c>
      <c r="BO270" s="25"/>
      <c r="BP270" s="20"/>
      <c r="BQ270" s="25"/>
      <c r="BR270" s="25"/>
      <c r="BS270" s="25"/>
      <c r="BT270" s="25"/>
      <c r="BU270" s="20"/>
      <c r="BV270" s="20"/>
      <c r="BW270" s="25"/>
      <c r="BX270" s="25"/>
      <c r="BY270" s="20"/>
      <c r="CA270" s="54" t="e">
        <f>VLOOKUP(B270,'[1]KH2025 IN'!$B$4:$X$243,23,0)</f>
        <v>#N/A</v>
      </c>
      <c r="CB270" s="54">
        <v>1</v>
      </c>
      <c r="CC270" s="54">
        <f>VLOOKUP(B270,'[2]10QH'!$B$15:$BZ$665,77,0)</f>
        <v>1</v>
      </c>
      <c r="CJ270" s="54">
        <v>1</v>
      </c>
    </row>
    <row r="271" spans="1:88" s="54" customFormat="1" ht="75" x14ac:dyDescent="0.3">
      <c r="A271" s="20">
        <f t="shared" si="87"/>
        <v>180</v>
      </c>
      <c r="B271" s="21" t="s">
        <v>495</v>
      </c>
      <c r="C271" s="22">
        <f t="shared" si="88"/>
        <v>0.82000000000000006</v>
      </c>
      <c r="D271" s="23">
        <v>0.02</v>
      </c>
      <c r="E271" s="7">
        <f t="shared" si="79"/>
        <v>0.8</v>
      </c>
      <c r="F271" s="7">
        <f t="shared" si="80"/>
        <v>0.8</v>
      </c>
      <c r="G271" s="7">
        <f t="shared" si="81"/>
        <v>0</v>
      </c>
      <c r="H271" s="25"/>
      <c r="I271" s="25"/>
      <c r="J271" s="25"/>
      <c r="K271" s="25">
        <v>0.5</v>
      </c>
      <c r="L271" s="25">
        <v>0.3</v>
      </c>
      <c r="M271" s="7"/>
      <c r="N271" s="25"/>
      <c r="O271" s="25"/>
      <c r="P271" s="25"/>
      <c r="Q271" s="25"/>
      <c r="R271" s="24"/>
      <c r="S271" s="25"/>
      <c r="T271" s="25"/>
      <c r="U271" s="7"/>
      <c r="V271" s="25"/>
      <c r="W271" s="25"/>
      <c r="X271" s="25"/>
      <c r="Y271" s="25"/>
      <c r="Z271" s="25"/>
      <c r="AA271" s="25"/>
      <c r="AB271" s="25"/>
      <c r="AC271" s="25"/>
      <c r="AD271" s="7"/>
      <c r="AE271" s="25"/>
      <c r="AF271" s="25"/>
      <c r="AG271" s="25"/>
      <c r="AH271" s="25"/>
      <c r="AI271" s="25"/>
      <c r="AJ271" s="25"/>
      <c r="AK271" s="25"/>
      <c r="AL271" s="25"/>
      <c r="AM271" s="25"/>
      <c r="AN271" s="25"/>
      <c r="AO271" s="25"/>
      <c r="AP271" s="25"/>
      <c r="AQ271" s="25"/>
      <c r="AR271" s="25"/>
      <c r="AS271" s="25"/>
      <c r="AT271" s="25"/>
      <c r="AU271" s="25"/>
      <c r="AV271" s="25"/>
      <c r="AW271" s="25"/>
      <c r="AX271" s="25"/>
      <c r="AY271" s="25"/>
      <c r="AZ271" s="25"/>
      <c r="BA271" s="25"/>
      <c r="BB271" s="25"/>
      <c r="BC271" s="25"/>
      <c r="BD271" s="25"/>
      <c r="BE271" s="25"/>
      <c r="BF271" s="25"/>
      <c r="BG271" s="7"/>
      <c r="BH271" s="25"/>
      <c r="BI271" s="25"/>
      <c r="BJ271" s="25"/>
      <c r="BK271" s="28" t="s">
        <v>171</v>
      </c>
      <c r="BL271" s="20" t="s">
        <v>172</v>
      </c>
      <c r="BM271" s="25"/>
      <c r="BN271" s="20" t="s">
        <v>341</v>
      </c>
      <c r="BO271" s="25"/>
      <c r="BP271" s="20"/>
      <c r="BQ271" s="25"/>
      <c r="BR271" s="25"/>
      <c r="BS271" s="25"/>
      <c r="BT271" s="25"/>
      <c r="BU271" s="20"/>
      <c r="BV271" s="20"/>
      <c r="BW271" s="25"/>
      <c r="BX271" s="25"/>
      <c r="BY271" s="20"/>
      <c r="CA271" s="54" t="e">
        <f>VLOOKUP(B271,'[1]KH2025 IN'!$B$4:$X$243,23,0)</f>
        <v>#N/A</v>
      </c>
      <c r="CB271" s="54">
        <v>1</v>
      </c>
      <c r="CC271" s="54">
        <f>VLOOKUP(B271,'[2]10QH'!$B$15:$BZ$665,77,0)</f>
        <v>1</v>
      </c>
      <c r="CJ271" s="54">
        <v>1</v>
      </c>
    </row>
    <row r="272" spans="1:88" s="54" customFormat="1" ht="37.5" x14ac:dyDescent="0.3">
      <c r="A272" s="20">
        <f t="shared" si="87"/>
        <v>181</v>
      </c>
      <c r="B272" s="21" t="s">
        <v>496</v>
      </c>
      <c r="C272" s="22">
        <f t="shared" si="88"/>
        <v>0.82000000000000006</v>
      </c>
      <c r="D272" s="23">
        <v>0.02</v>
      </c>
      <c r="E272" s="7">
        <f t="shared" si="79"/>
        <v>0.8</v>
      </c>
      <c r="F272" s="7">
        <f t="shared" si="80"/>
        <v>0.8</v>
      </c>
      <c r="G272" s="7">
        <f t="shared" si="81"/>
        <v>0</v>
      </c>
      <c r="H272" s="25"/>
      <c r="I272" s="25"/>
      <c r="J272" s="25"/>
      <c r="K272" s="25">
        <v>0.5</v>
      </c>
      <c r="L272" s="25">
        <v>0.3</v>
      </c>
      <c r="M272" s="7"/>
      <c r="N272" s="25"/>
      <c r="O272" s="25"/>
      <c r="P272" s="25"/>
      <c r="Q272" s="25"/>
      <c r="R272" s="24"/>
      <c r="S272" s="25"/>
      <c r="T272" s="25"/>
      <c r="U272" s="7"/>
      <c r="V272" s="25"/>
      <c r="W272" s="25"/>
      <c r="X272" s="25"/>
      <c r="Y272" s="25"/>
      <c r="Z272" s="25"/>
      <c r="AA272" s="25"/>
      <c r="AB272" s="25"/>
      <c r="AC272" s="25"/>
      <c r="AD272" s="7"/>
      <c r="AE272" s="25"/>
      <c r="AF272" s="25"/>
      <c r="AG272" s="25"/>
      <c r="AH272" s="25"/>
      <c r="AI272" s="25"/>
      <c r="AJ272" s="25"/>
      <c r="AK272" s="25"/>
      <c r="AL272" s="25"/>
      <c r="AM272" s="25"/>
      <c r="AN272" s="25"/>
      <c r="AO272" s="25"/>
      <c r="AP272" s="25"/>
      <c r="AQ272" s="25"/>
      <c r="AR272" s="25"/>
      <c r="AS272" s="25"/>
      <c r="AT272" s="25"/>
      <c r="AU272" s="25"/>
      <c r="AV272" s="25"/>
      <c r="AW272" s="25"/>
      <c r="AX272" s="25"/>
      <c r="AY272" s="25"/>
      <c r="AZ272" s="25"/>
      <c r="BA272" s="25"/>
      <c r="BB272" s="25"/>
      <c r="BC272" s="25"/>
      <c r="BD272" s="25"/>
      <c r="BE272" s="25"/>
      <c r="BF272" s="25"/>
      <c r="BG272" s="7"/>
      <c r="BH272" s="25"/>
      <c r="BI272" s="25"/>
      <c r="BJ272" s="25"/>
      <c r="BK272" s="28" t="s">
        <v>171</v>
      </c>
      <c r="BL272" s="20" t="s">
        <v>172</v>
      </c>
      <c r="BM272" s="25"/>
      <c r="BN272" s="20" t="s">
        <v>341</v>
      </c>
      <c r="BO272" s="25"/>
      <c r="BP272" s="20"/>
      <c r="BQ272" s="25"/>
      <c r="BR272" s="25"/>
      <c r="BS272" s="25"/>
      <c r="BT272" s="25"/>
      <c r="BU272" s="20"/>
      <c r="BV272" s="20"/>
      <c r="BW272" s="25"/>
      <c r="BX272" s="25"/>
      <c r="BY272" s="20"/>
      <c r="CA272" s="54" t="e">
        <f>VLOOKUP(B272,'[1]KH2025 IN'!$B$4:$X$243,23,0)</f>
        <v>#N/A</v>
      </c>
      <c r="CB272" s="54">
        <v>1</v>
      </c>
      <c r="CC272" s="54">
        <f>VLOOKUP(B272,'[2]10QH'!$B$15:$BZ$665,77,0)</f>
        <v>1</v>
      </c>
      <c r="CJ272" s="54">
        <v>1</v>
      </c>
    </row>
    <row r="273" spans="1:88" s="54" customFormat="1" ht="56.25" x14ac:dyDescent="0.3">
      <c r="A273" s="20">
        <f t="shared" si="87"/>
        <v>182</v>
      </c>
      <c r="B273" s="21" t="s">
        <v>497</v>
      </c>
      <c r="C273" s="22">
        <f t="shared" si="88"/>
        <v>0.82000000000000006</v>
      </c>
      <c r="D273" s="23">
        <v>0.02</v>
      </c>
      <c r="E273" s="7">
        <f t="shared" si="79"/>
        <v>0.8</v>
      </c>
      <c r="F273" s="7">
        <f t="shared" si="80"/>
        <v>0.8</v>
      </c>
      <c r="G273" s="7">
        <f t="shared" si="81"/>
        <v>0</v>
      </c>
      <c r="H273" s="25"/>
      <c r="I273" s="25"/>
      <c r="J273" s="25"/>
      <c r="K273" s="25">
        <v>0.5</v>
      </c>
      <c r="L273" s="25">
        <v>0.3</v>
      </c>
      <c r="M273" s="7"/>
      <c r="N273" s="25"/>
      <c r="O273" s="25"/>
      <c r="P273" s="25"/>
      <c r="Q273" s="25"/>
      <c r="R273" s="24"/>
      <c r="S273" s="25"/>
      <c r="T273" s="25"/>
      <c r="U273" s="7"/>
      <c r="V273" s="25"/>
      <c r="W273" s="25"/>
      <c r="X273" s="25"/>
      <c r="Y273" s="25"/>
      <c r="Z273" s="25"/>
      <c r="AA273" s="25"/>
      <c r="AB273" s="25"/>
      <c r="AC273" s="25"/>
      <c r="AD273" s="7"/>
      <c r="AE273" s="25"/>
      <c r="AF273" s="25"/>
      <c r="AG273" s="25"/>
      <c r="AH273" s="25"/>
      <c r="AI273" s="25"/>
      <c r="AJ273" s="25"/>
      <c r="AK273" s="25"/>
      <c r="AL273" s="25"/>
      <c r="AM273" s="25"/>
      <c r="AN273" s="25"/>
      <c r="AO273" s="25"/>
      <c r="AP273" s="25"/>
      <c r="AQ273" s="25"/>
      <c r="AR273" s="25"/>
      <c r="AS273" s="25"/>
      <c r="AT273" s="25"/>
      <c r="AU273" s="25"/>
      <c r="AV273" s="25"/>
      <c r="AW273" s="25"/>
      <c r="AX273" s="25"/>
      <c r="AY273" s="25"/>
      <c r="AZ273" s="25"/>
      <c r="BA273" s="25"/>
      <c r="BB273" s="25"/>
      <c r="BC273" s="25"/>
      <c r="BD273" s="25"/>
      <c r="BE273" s="25"/>
      <c r="BF273" s="25"/>
      <c r="BG273" s="7"/>
      <c r="BH273" s="25"/>
      <c r="BI273" s="25"/>
      <c r="BJ273" s="25"/>
      <c r="BK273" s="28" t="s">
        <v>171</v>
      </c>
      <c r="BL273" s="20" t="s">
        <v>172</v>
      </c>
      <c r="BM273" s="25"/>
      <c r="BN273" s="20" t="s">
        <v>341</v>
      </c>
      <c r="BO273" s="25"/>
      <c r="BP273" s="20"/>
      <c r="BQ273" s="25"/>
      <c r="BR273" s="25"/>
      <c r="BS273" s="25"/>
      <c r="BT273" s="25"/>
      <c r="BU273" s="20"/>
      <c r="BV273" s="20"/>
      <c r="BW273" s="25"/>
      <c r="BX273" s="25"/>
      <c r="BY273" s="20"/>
      <c r="CA273" s="54" t="e">
        <f>VLOOKUP(B273,'[1]KH2025 IN'!$B$4:$X$243,23,0)</f>
        <v>#N/A</v>
      </c>
      <c r="CB273" s="54">
        <v>1</v>
      </c>
      <c r="CC273" s="54">
        <f>VLOOKUP(B273,'[2]10QH'!$B$15:$BZ$665,77,0)</f>
        <v>1</v>
      </c>
      <c r="CJ273" s="54">
        <v>1</v>
      </c>
    </row>
    <row r="274" spans="1:88" s="54" customFormat="1" ht="75" x14ac:dyDescent="0.3">
      <c r="A274" s="20">
        <f t="shared" si="87"/>
        <v>183</v>
      </c>
      <c r="B274" s="21" t="s">
        <v>498</v>
      </c>
      <c r="C274" s="22">
        <f t="shared" si="88"/>
        <v>0.82000000000000006</v>
      </c>
      <c r="D274" s="23">
        <v>0.02</v>
      </c>
      <c r="E274" s="7">
        <f t="shared" si="79"/>
        <v>0.8</v>
      </c>
      <c r="F274" s="7">
        <f t="shared" si="80"/>
        <v>0.8</v>
      </c>
      <c r="G274" s="7">
        <f t="shared" si="81"/>
        <v>0</v>
      </c>
      <c r="H274" s="25"/>
      <c r="I274" s="25"/>
      <c r="J274" s="25"/>
      <c r="K274" s="25">
        <v>0.5</v>
      </c>
      <c r="L274" s="25">
        <v>0.3</v>
      </c>
      <c r="M274" s="7"/>
      <c r="N274" s="25"/>
      <c r="O274" s="25"/>
      <c r="P274" s="25"/>
      <c r="Q274" s="25"/>
      <c r="R274" s="24"/>
      <c r="S274" s="25"/>
      <c r="T274" s="25"/>
      <c r="U274" s="7"/>
      <c r="V274" s="25"/>
      <c r="W274" s="25"/>
      <c r="X274" s="25"/>
      <c r="Y274" s="25"/>
      <c r="Z274" s="25"/>
      <c r="AA274" s="25"/>
      <c r="AB274" s="25"/>
      <c r="AC274" s="25"/>
      <c r="AD274" s="7"/>
      <c r="AE274" s="25"/>
      <c r="AF274" s="25"/>
      <c r="AG274" s="25"/>
      <c r="AH274" s="25"/>
      <c r="AI274" s="25"/>
      <c r="AJ274" s="25"/>
      <c r="AK274" s="25"/>
      <c r="AL274" s="25"/>
      <c r="AM274" s="25"/>
      <c r="AN274" s="25"/>
      <c r="AO274" s="25"/>
      <c r="AP274" s="25"/>
      <c r="AQ274" s="25"/>
      <c r="AR274" s="25"/>
      <c r="AS274" s="25"/>
      <c r="AT274" s="25"/>
      <c r="AU274" s="25"/>
      <c r="AV274" s="25"/>
      <c r="AW274" s="25"/>
      <c r="AX274" s="25"/>
      <c r="AY274" s="25"/>
      <c r="AZ274" s="25"/>
      <c r="BA274" s="25"/>
      <c r="BB274" s="25"/>
      <c r="BC274" s="25"/>
      <c r="BD274" s="25"/>
      <c r="BE274" s="25"/>
      <c r="BF274" s="25"/>
      <c r="BG274" s="7"/>
      <c r="BH274" s="25"/>
      <c r="BI274" s="25"/>
      <c r="BJ274" s="25"/>
      <c r="BK274" s="28" t="s">
        <v>171</v>
      </c>
      <c r="BL274" s="20" t="s">
        <v>172</v>
      </c>
      <c r="BM274" s="25"/>
      <c r="BN274" s="20" t="s">
        <v>341</v>
      </c>
      <c r="BO274" s="25"/>
      <c r="BP274" s="20"/>
      <c r="BQ274" s="25"/>
      <c r="BR274" s="25"/>
      <c r="BS274" s="25"/>
      <c r="BT274" s="25"/>
      <c r="BU274" s="20"/>
      <c r="BV274" s="20"/>
      <c r="BW274" s="25"/>
      <c r="BX274" s="25"/>
      <c r="BY274" s="20"/>
      <c r="CA274" s="54" t="e">
        <f>VLOOKUP(B274,'[1]KH2025 IN'!$B$4:$X$243,23,0)</f>
        <v>#N/A</v>
      </c>
      <c r="CB274" s="54">
        <v>1</v>
      </c>
      <c r="CC274" s="54">
        <f>VLOOKUP(B274,'[2]10QH'!$B$15:$BZ$665,77,0)</f>
        <v>1</v>
      </c>
      <c r="CJ274" s="54">
        <v>1</v>
      </c>
    </row>
    <row r="275" spans="1:88" s="54" customFormat="1" ht="56.25" x14ac:dyDescent="0.3">
      <c r="A275" s="20">
        <f t="shared" si="87"/>
        <v>184</v>
      </c>
      <c r="B275" s="21" t="s">
        <v>499</v>
      </c>
      <c r="C275" s="22">
        <f t="shared" si="88"/>
        <v>0.82000000000000006</v>
      </c>
      <c r="D275" s="23">
        <v>0.02</v>
      </c>
      <c r="E275" s="7">
        <f t="shared" si="79"/>
        <v>0.8</v>
      </c>
      <c r="F275" s="7">
        <f t="shared" si="80"/>
        <v>0.8</v>
      </c>
      <c r="G275" s="7">
        <f t="shared" si="81"/>
        <v>0</v>
      </c>
      <c r="H275" s="25"/>
      <c r="I275" s="25"/>
      <c r="J275" s="25"/>
      <c r="K275" s="25">
        <v>0.5</v>
      </c>
      <c r="L275" s="25">
        <v>0.3</v>
      </c>
      <c r="M275" s="7"/>
      <c r="N275" s="25"/>
      <c r="O275" s="25"/>
      <c r="P275" s="25"/>
      <c r="Q275" s="25"/>
      <c r="R275" s="24"/>
      <c r="S275" s="25"/>
      <c r="T275" s="25"/>
      <c r="U275" s="7"/>
      <c r="V275" s="25"/>
      <c r="W275" s="25"/>
      <c r="X275" s="25"/>
      <c r="Y275" s="25"/>
      <c r="Z275" s="25"/>
      <c r="AA275" s="25"/>
      <c r="AB275" s="25"/>
      <c r="AC275" s="25"/>
      <c r="AD275" s="7"/>
      <c r="AE275" s="25"/>
      <c r="AF275" s="25"/>
      <c r="AG275" s="25"/>
      <c r="AH275" s="25"/>
      <c r="AI275" s="25"/>
      <c r="AJ275" s="25"/>
      <c r="AK275" s="25"/>
      <c r="AL275" s="25"/>
      <c r="AM275" s="25"/>
      <c r="AN275" s="25"/>
      <c r="AO275" s="25"/>
      <c r="AP275" s="25"/>
      <c r="AQ275" s="25"/>
      <c r="AR275" s="25"/>
      <c r="AS275" s="25"/>
      <c r="AT275" s="25"/>
      <c r="AU275" s="25"/>
      <c r="AV275" s="25"/>
      <c r="AW275" s="25"/>
      <c r="AX275" s="25"/>
      <c r="AY275" s="25"/>
      <c r="AZ275" s="25"/>
      <c r="BA275" s="25"/>
      <c r="BB275" s="25"/>
      <c r="BC275" s="25"/>
      <c r="BD275" s="25"/>
      <c r="BE275" s="25"/>
      <c r="BF275" s="25"/>
      <c r="BG275" s="7"/>
      <c r="BH275" s="25"/>
      <c r="BI275" s="25"/>
      <c r="BJ275" s="25"/>
      <c r="BK275" s="28" t="s">
        <v>171</v>
      </c>
      <c r="BL275" s="20" t="s">
        <v>172</v>
      </c>
      <c r="BM275" s="25"/>
      <c r="BN275" s="20" t="s">
        <v>341</v>
      </c>
      <c r="BO275" s="25"/>
      <c r="BP275" s="20"/>
      <c r="BQ275" s="25"/>
      <c r="BR275" s="25"/>
      <c r="BS275" s="25"/>
      <c r="BT275" s="25"/>
      <c r="BU275" s="20"/>
      <c r="BV275" s="20"/>
      <c r="BW275" s="25"/>
      <c r="BX275" s="25"/>
      <c r="BY275" s="20"/>
      <c r="CA275" s="54" t="e">
        <f>VLOOKUP(B275,'[1]KH2025 IN'!$B$4:$X$243,23,0)</f>
        <v>#N/A</v>
      </c>
      <c r="CB275" s="54">
        <v>1</v>
      </c>
      <c r="CC275" s="54">
        <f>VLOOKUP(B275,'[2]10QH'!$B$15:$BZ$665,77,0)</f>
        <v>1</v>
      </c>
      <c r="CJ275" s="54">
        <v>1</v>
      </c>
    </row>
    <row r="276" spans="1:88" s="54" customFormat="1" ht="56.25" x14ac:dyDescent="0.3">
      <c r="A276" s="20">
        <f t="shared" si="87"/>
        <v>185</v>
      </c>
      <c r="B276" s="21" t="s">
        <v>500</v>
      </c>
      <c r="C276" s="22">
        <f t="shared" si="88"/>
        <v>0.82000000000000006</v>
      </c>
      <c r="D276" s="23">
        <v>0.02</v>
      </c>
      <c r="E276" s="7">
        <f t="shared" si="79"/>
        <v>0.8</v>
      </c>
      <c r="F276" s="7">
        <f t="shared" si="80"/>
        <v>0.8</v>
      </c>
      <c r="G276" s="7">
        <f t="shared" si="81"/>
        <v>0</v>
      </c>
      <c r="H276" s="25"/>
      <c r="I276" s="25"/>
      <c r="J276" s="25"/>
      <c r="K276" s="25">
        <v>0.5</v>
      </c>
      <c r="L276" s="25">
        <v>0.3</v>
      </c>
      <c r="M276" s="7"/>
      <c r="N276" s="25"/>
      <c r="O276" s="25"/>
      <c r="P276" s="25"/>
      <c r="Q276" s="25"/>
      <c r="R276" s="24"/>
      <c r="S276" s="25"/>
      <c r="T276" s="25"/>
      <c r="U276" s="7"/>
      <c r="V276" s="25"/>
      <c r="W276" s="25"/>
      <c r="X276" s="25"/>
      <c r="Y276" s="25"/>
      <c r="Z276" s="25"/>
      <c r="AA276" s="25"/>
      <c r="AB276" s="25"/>
      <c r="AC276" s="25"/>
      <c r="AD276" s="7"/>
      <c r="AE276" s="25"/>
      <c r="AF276" s="25"/>
      <c r="AG276" s="25"/>
      <c r="AH276" s="25"/>
      <c r="AI276" s="25"/>
      <c r="AJ276" s="25"/>
      <c r="AK276" s="25"/>
      <c r="AL276" s="25"/>
      <c r="AM276" s="25"/>
      <c r="AN276" s="25"/>
      <c r="AO276" s="25"/>
      <c r="AP276" s="25"/>
      <c r="AQ276" s="25"/>
      <c r="AR276" s="25"/>
      <c r="AS276" s="25"/>
      <c r="AT276" s="25"/>
      <c r="AU276" s="25"/>
      <c r="AV276" s="25"/>
      <c r="AW276" s="25"/>
      <c r="AX276" s="25"/>
      <c r="AY276" s="25"/>
      <c r="AZ276" s="25"/>
      <c r="BA276" s="25"/>
      <c r="BB276" s="25"/>
      <c r="BC276" s="25"/>
      <c r="BD276" s="25"/>
      <c r="BE276" s="25"/>
      <c r="BF276" s="25"/>
      <c r="BG276" s="7"/>
      <c r="BH276" s="25"/>
      <c r="BI276" s="25"/>
      <c r="BJ276" s="25"/>
      <c r="BK276" s="28" t="s">
        <v>171</v>
      </c>
      <c r="BL276" s="20" t="s">
        <v>172</v>
      </c>
      <c r="BM276" s="25"/>
      <c r="BN276" s="20" t="s">
        <v>341</v>
      </c>
      <c r="BO276" s="25"/>
      <c r="BP276" s="20"/>
      <c r="BQ276" s="25"/>
      <c r="BR276" s="25"/>
      <c r="BS276" s="25"/>
      <c r="BT276" s="25"/>
      <c r="BU276" s="20"/>
      <c r="BV276" s="20"/>
      <c r="BW276" s="25"/>
      <c r="BX276" s="25"/>
      <c r="BY276" s="20"/>
      <c r="CA276" s="54" t="e">
        <f>VLOOKUP(B276,'[1]KH2025 IN'!$B$4:$X$243,23,0)</f>
        <v>#N/A</v>
      </c>
      <c r="CB276" s="54">
        <v>1</v>
      </c>
      <c r="CC276" s="54">
        <f>VLOOKUP(B276,'[2]10QH'!$B$15:$BZ$665,77,0)</f>
        <v>1</v>
      </c>
      <c r="CJ276" s="54">
        <v>1</v>
      </c>
    </row>
    <row r="277" spans="1:88" s="54" customFormat="1" ht="37.5" x14ac:dyDescent="0.3">
      <c r="A277" s="144">
        <f>A276+1</f>
        <v>186</v>
      </c>
      <c r="B277" s="145" t="s">
        <v>501</v>
      </c>
      <c r="C277" s="22">
        <f t="shared" si="78"/>
        <v>0.57999999999999996</v>
      </c>
      <c r="D277" s="23"/>
      <c r="E277" s="7">
        <f t="shared" si="79"/>
        <v>0.57999999999999996</v>
      </c>
      <c r="F277" s="7">
        <f t="shared" si="80"/>
        <v>0.38</v>
      </c>
      <c r="G277" s="7">
        <f t="shared" si="81"/>
        <v>0</v>
      </c>
      <c r="H277" s="25"/>
      <c r="I277" s="25"/>
      <c r="J277" s="25"/>
      <c r="K277" s="82">
        <v>0.03</v>
      </c>
      <c r="L277" s="82">
        <v>0.35</v>
      </c>
      <c r="M277" s="7">
        <f t="shared" si="82"/>
        <v>0</v>
      </c>
      <c r="N277" s="25"/>
      <c r="O277" s="25"/>
      <c r="P277" s="25"/>
      <c r="Q277" s="25"/>
      <c r="R277" s="25"/>
      <c r="S277" s="25"/>
      <c r="T277" s="25"/>
      <c r="U277" s="7">
        <f t="shared" si="83"/>
        <v>0.19999999999999998</v>
      </c>
      <c r="V277" s="25"/>
      <c r="W277" s="25"/>
      <c r="X277" s="25"/>
      <c r="Y277" s="25"/>
      <c r="Z277" s="25"/>
      <c r="AA277" s="25"/>
      <c r="AB277" s="25"/>
      <c r="AC277" s="25"/>
      <c r="AD277" s="7">
        <f t="shared" si="84"/>
        <v>0.08</v>
      </c>
      <c r="AE277" s="25"/>
      <c r="AF277" s="25"/>
      <c r="AG277" s="25"/>
      <c r="AH277" s="25"/>
      <c r="AI277" s="25"/>
      <c r="AJ277" s="25"/>
      <c r="AK277" s="25"/>
      <c r="AL277" s="25"/>
      <c r="AM277" s="25"/>
      <c r="AN277" s="25"/>
      <c r="AO277" s="25"/>
      <c r="AP277" s="25"/>
      <c r="AQ277" s="25">
        <v>0.08</v>
      </c>
      <c r="AR277" s="25"/>
      <c r="AS277" s="25"/>
      <c r="AT277" s="25"/>
      <c r="AU277" s="25"/>
      <c r="AV277" s="25"/>
      <c r="AW277" s="25"/>
      <c r="AX277" s="25"/>
      <c r="AY277" s="25">
        <v>0.1</v>
      </c>
      <c r="AZ277" s="25"/>
      <c r="BA277" s="25"/>
      <c r="BB277" s="25"/>
      <c r="BC277" s="25"/>
      <c r="BD277" s="25">
        <v>0.02</v>
      </c>
      <c r="BE277" s="25"/>
      <c r="BF277" s="25"/>
      <c r="BG277" s="7">
        <f t="shared" si="85"/>
        <v>0</v>
      </c>
      <c r="BH277" s="25"/>
      <c r="BI277" s="25"/>
      <c r="BJ277" s="25"/>
      <c r="BK277" s="25"/>
      <c r="BL277" s="20" t="s">
        <v>198</v>
      </c>
      <c r="BM277" s="25"/>
      <c r="BN277" s="20" t="s">
        <v>341</v>
      </c>
      <c r="BO277" s="25">
        <v>2025</v>
      </c>
      <c r="BP277" s="144" t="s">
        <v>100</v>
      </c>
      <c r="BQ277" s="25"/>
      <c r="BR277" s="25"/>
      <c r="BS277" s="25"/>
      <c r="BT277" s="25"/>
      <c r="BU277" s="23" t="s">
        <v>222</v>
      </c>
      <c r="BV277" s="25"/>
      <c r="BW277" s="25"/>
      <c r="BX277" s="25"/>
      <c r="BY277" s="20"/>
      <c r="CA277" s="54">
        <f>VLOOKUP(B277,'[1]KH2025 IN'!$B$4:$X$243,23,0)</f>
        <v>1</v>
      </c>
      <c r="CB277" s="54">
        <v>1</v>
      </c>
      <c r="CC277" s="54">
        <f>VLOOKUP(B277,'[2]10QH'!$B$15:$BZ$665,77,0)</f>
        <v>1</v>
      </c>
      <c r="CJ277" s="54">
        <v>1</v>
      </c>
    </row>
    <row r="278" spans="1:88" s="54" customFormat="1" ht="37.5" x14ac:dyDescent="0.3">
      <c r="A278" s="144"/>
      <c r="B278" s="145"/>
      <c r="C278" s="22">
        <f t="shared" si="78"/>
        <v>0.7</v>
      </c>
      <c r="D278" s="23"/>
      <c r="E278" s="7">
        <f t="shared" si="79"/>
        <v>0.7</v>
      </c>
      <c r="F278" s="7">
        <f t="shared" si="80"/>
        <v>0.5</v>
      </c>
      <c r="G278" s="7">
        <f t="shared" si="81"/>
        <v>0</v>
      </c>
      <c r="H278" s="25"/>
      <c r="I278" s="25"/>
      <c r="J278" s="25"/>
      <c r="K278" s="7">
        <v>0.5</v>
      </c>
      <c r="L278" s="7">
        <v>0</v>
      </c>
      <c r="M278" s="7">
        <f t="shared" si="82"/>
        <v>0</v>
      </c>
      <c r="N278" s="25"/>
      <c r="O278" s="25"/>
      <c r="P278" s="25"/>
      <c r="Q278" s="25"/>
      <c r="R278" s="25"/>
      <c r="S278" s="25"/>
      <c r="T278" s="25"/>
      <c r="U278" s="7">
        <f t="shared" si="83"/>
        <v>0.2</v>
      </c>
      <c r="V278" s="25"/>
      <c r="W278" s="25"/>
      <c r="X278" s="25"/>
      <c r="Y278" s="25"/>
      <c r="Z278" s="25"/>
      <c r="AA278" s="25"/>
      <c r="AB278" s="25"/>
      <c r="AC278" s="25"/>
      <c r="AD278" s="7">
        <f t="shared" si="84"/>
        <v>0</v>
      </c>
      <c r="AE278" s="25"/>
      <c r="AF278" s="25"/>
      <c r="AG278" s="25"/>
      <c r="AH278" s="25"/>
      <c r="AI278" s="25"/>
      <c r="AJ278" s="25"/>
      <c r="AK278" s="25"/>
      <c r="AL278" s="25"/>
      <c r="AM278" s="25"/>
      <c r="AN278" s="25"/>
      <c r="AO278" s="25"/>
      <c r="AP278" s="25"/>
      <c r="AQ278" s="25"/>
      <c r="AR278" s="25"/>
      <c r="AS278" s="25"/>
      <c r="AT278" s="25"/>
      <c r="AU278" s="25"/>
      <c r="AV278" s="25"/>
      <c r="AW278" s="25"/>
      <c r="AX278" s="25"/>
      <c r="AY278" s="25">
        <v>0.2</v>
      </c>
      <c r="AZ278" s="25"/>
      <c r="BA278" s="25"/>
      <c r="BB278" s="25"/>
      <c r="BC278" s="25"/>
      <c r="BD278" s="25"/>
      <c r="BE278" s="25"/>
      <c r="BF278" s="25"/>
      <c r="BG278" s="7">
        <f t="shared" si="85"/>
        <v>0</v>
      </c>
      <c r="BH278" s="25"/>
      <c r="BI278" s="25"/>
      <c r="BJ278" s="25"/>
      <c r="BK278" s="25"/>
      <c r="BL278" s="20" t="s">
        <v>142</v>
      </c>
      <c r="BM278" s="25"/>
      <c r="BN278" s="20" t="s">
        <v>341</v>
      </c>
      <c r="BO278" s="25"/>
      <c r="BP278" s="144"/>
      <c r="BQ278" s="25"/>
      <c r="BR278" s="25"/>
      <c r="BS278" s="25"/>
      <c r="BT278" s="25"/>
      <c r="BU278" s="23" t="s">
        <v>222</v>
      </c>
      <c r="BV278" s="25"/>
      <c r="BW278" s="25"/>
      <c r="BX278" s="25"/>
      <c r="BY278" s="20"/>
      <c r="CA278" s="54">
        <f>VLOOKUP(B278,'[1]KH2025 IN'!$B$4:$X$243,23,0)</f>
        <v>1</v>
      </c>
      <c r="CB278" s="54">
        <v>1</v>
      </c>
      <c r="CC278" s="54" t="e">
        <f>VLOOKUP(B278,'[2]10QH'!$B$15:$BZ$665,77,0)</f>
        <v>#N/A</v>
      </c>
      <c r="CJ278" s="54">
        <v>1</v>
      </c>
    </row>
    <row r="279" spans="1:88" s="54" customFormat="1" ht="37.5" x14ac:dyDescent="0.3">
      <c r="A279" s="144"/>
      <c r="B279" s="145"/>
      <c r="C279" s="22">
        <f t="shared" si="78"/>
        <v>2.1</v>
      </c>
      <c r="D279" s="23"/>
      <c r="E279" s="7">
        <f t="shared" si="79"/>
        <v>2.1</v>
      </c>
      <c r="F279" s="7">
        <f t="shared" si="80"/>
        <v>2</v>
      </c>
      <c r="G279" s="7">
        <f t="shared" si="81"/>
        <v>0</v>
      </c>
      <c r="H279" s="25"/>
      <c r="I279" s="25"/>
      <c r="J279" s="25"/>
      <c r="K279" s="7">
        <v>1</v>
      </c>
      <c r="L279" s="7">
        <v>0.5</v>
      </c>
      <c r="M279" s="7">
        <f t="shared" si="82"/>
        <v>0.5</v>
      </c>
      <c r="N279" s="25"/>
      <c r="O279" s="25"/>
      <c r="P279" s="25">
        <v>0.5</v>
      </c>
      <c r="Q279" s="25"/>
      <c r="R279" s="25"/>
      <c r="S279" s="25"/>
      <c r="T279" s="25"/>
      <c r="U279" s="7">
        <f t="shared" si="83"/>
        <v>0.1</v>
      </c>
      <c r="V279" s="25"/>
      <c r="W279" s="25"/>
      <c r="X279" s="25"/>
      <c r="Y279" s="25"/>
      <c r="Z279" s="25"/>
      <c r="AA279" s="25"/>
      <c r="AB279" s="25"/>
      <c r="AC279" s="25"/>
      <c r="AD279" s="7">
        <f t="shared" si="84"/>
        <v>0</v>
      </c>
      <c r="AE279" s="25"/>
      <c r="AF279" s="25"/>
      <c r="AG279" s="25"/>
      <c r="AH279" s="25"/>
      <c r="AI279" s="25"/>
      <c r="AJ279" s="25"/>
      <c r="AK279" s="25"/>
      <c r="AL279" s="25"/>
      <c r="AM279" s="25"/>
      <c r="AN279" s="25"/>
      <c r="AO279" s="25"/>
      <c r="AP279" s="25"/>
      <c r="AQ279" s="25"/>
      <c r="AR279" s="25"/>
      <c r="AS279" s="25"/>
      <c r="AT279" s="25"/>
      <c r="AU279" s="25"/>
      <c r="AV279" s="25"/>
      <c r="AW279" s="25"/>
      <c r="AX279" s="25"/>
      <c r="AY279" s="25">
        <v>0.1</v>
      </c>
      <c r="AZ279" s="25"/>
      <c r="BA279" s="25"/>
      <c r="BB279" s="25"/>
      <c r="BC279" s="25"/>
      <c r="BD279" s="25"/>
      <c r="BE279" s="25"/>
      <c r="BF279" s="25"/>
      <c r="BG279" s="7">
        <f t="shared" si="85"/>
        <v>0</v>
      </c>
      <c r="BH279" s="25"/>
      <c r="BI279" s="25"/>
      <c r="BJ279" s="25"/>
      <c r="BK279" s="25"/>
      <c r="BL279" s="20" t="s">
        <v>105</v>
      </c>
      <c r="BM279" s="25"/>
      <c r="BN279" s="20" t="s">
        <v>341</v>
      </c>
      <c r="BO279" s="25"/>
      <c r="BP279" s="144"/>
      <c r="BQ279" s="25"/>
      <c r="BR279" s="25"/>
      <c r="BS279" s="25"/>
      <c r="BT279" s="25"/>
      <c r="BU279" s="23" t="s">
        <v>222</v>
      </c>
      <c r="BV279" s="25"/>
      <c r="BW279" s="25"/>
      <c r="BX279" s="25"/>
      <c r="BY279" s="20"/>
      <c r="CA279" s="54">
        <f>VLOOKUP(B279,'[1]KH2025 IN'!$B$4:$X$243,23,0)</f>
        <v>1</v>
      </c>
      <c r="CB279" s="54">
        <v>1</v>
      </c>
      <c r="CC279" s="54" t="e">
        <f>VLOOKUP(B279,'[2]10QH'!$B$15:$BZ$665,77,0)</f>
        <v>#N/A</v>
      </c>
      <c r="CJ279" s="54">
        <v>1</v>
      </c>
    </row>
    <row r="280" spans="1:88" ht="37.5" x14ac:dyDescent="0.3">
      <c r="A280" s="10" t="s">
        <v>152</v>
      </c>
      <c r="B280" s="15" t="s">
        <v>153</v>
      </c>
      <c r="C280" s="16">
        <f t="shared" si="78"/>
        <v>0</v>
      </c>
      <c r="D280" s="10"/>
      <c r="E280" s="7">
        <f t="shared" si="79"/>
        <v>0</v>
      </c>
      <c r="F280" s="7">
        <f t="shared" si="80"/>
        <v>0</v>
      </c>
      <c r="G280" s="7">
        <f t="shared" si="81"/>
        <v>0</v>
      </c>
      <c r="H280" s="10"/>
      <c r="I280" s="10"/>
      <c r="J280" s="10"/>
      <c r="K280" s="10"/>
      <c r="L280" s="10"/>
      <c r="M280" s="7">
        <f t="shared" si="82"/>
        <v>0</v>
      </c>
      <c r="N280" s="10"/>
      <c r="O280" s="10"/>
      <c r="P280" s="10"/>
      <c r="Q280" s="10"/>
      <c r="R280" s="25"/>
      <c r="S280" s="10"/>
      <c r="T280" s="10"/>
      <c r="U280" s="7">
        <f t="shared" si="83"/>
        <v>0</v>
      </c>
      <c r="V280" s="10"/>
      <c r="W280" s="10"/>
      <c r="X280" s="10"/>
      <c r="Y280" s="10"/>
      <c r="Z280" s="10"/>
      <c r="AA280" s="10"/>
      <c r="AB280" s="10"/>
      <c r="AC280" s="10"/>
      <c r="AD280" s="7">
        <f t="shared" si="84"/>
        <v>0</v>
      </c>
      <c r="AE280" s="10"/>
      <c r="AF280" s="10"/>
      <c r="AG280" s="10"/>
      <c r="AH280" s="10"/>
      <c r="AI280" s="10"/>
      <c r="AJ280" s="10"/>
      <c r="AK280" s="10"/>
      <c r="AL280" s="10"/>
      <c r="AM280" s="10"/>
      <c r="AN280" s="10"/>
      <c r="AO280" s="25"/>
      <c r="AP280" s="10"/>
      <c r="AQ280" s="10"/>
      <c r="AR280" s="25"/>
      <c r="AS280" s="25"/>
      <c r="AT280" s="25"/>
      <c r="AU280" s="25"/>
      <c r="AV280" s="25"/>
      <c r="AW280" s="25"/>
      <c r="AX280" s="10"/>
      <c r="AY280" s="10"/>
      <c r="AZ280" s="10"/>
      <c r="BA280" s="25"/>
      <c r="BB280" s="25"/>
      <c r="BC280" s="25"/>
      <c r="BD280" s="10"/>
      <c r="BE280" s="25"/>
      <c r="BF280" s="25"/>
      <c r="BG280" s="7">
        <f t="shared" si="85"/>
        <v>0</v>
      </c>
      <c r="BH280" s="25"/>
      <c r="BI280" s="10"/>
      <c r="BJ280" s="10"/>
      <c r="BK280" s="25"/>
      <c r="BL280" s="10"/>
      <c r="BM280" s="25"/>
      <c r="BN280" s="10"/>
      <c r="BO280" s="25"/>
      <c r="BP280" s="10"/>
      <c r="BQ280" s="25"/>
      <c r="BR280" s="25"/>
      <c r="BS280" s="25"/>
      <c r="BT280" s="25"/>
      <c r="BU280" s="10"/>
      <c r="BV280" s="10"/>
      <c r="BW280" s="10"/>
      <c r="BX280" s="10"/>
      <c r="BY280" s="25"/>
      <c r="CA280" s="54">
        <f>VLOOKUP(B280,'[1]KH2025 IN'!$B$4:$X$243,23,0)</f>
        <v>1</v>
      </c>
      <c r="CB280" s="54">
        <v>1</v>
      </c>
      <c r="CC280" s="54" t="e">
        <f>VLOOKUP(B280,'[2]10QH'!$B$15:$BZ$665,77,0)</f>
        <v>#REF!</v>
      </c>
    </row>
    <row r="281" spans="1:88" s="11" customFormat="1" ht="19.5" x14ac:dyDescent="0.3">
      <c r="A281" s="62" t="s">
        <v>339</v>
      </c>
      <c r="B281" s="79" t="s">
        <v>64</v>
      </c>
      <c r="C281" s="6">
        <f t="shared" si="78"/>
        <v>162.21000000000004</v>
      </c>
      <c r="D281" s="6">
        <f t="shared" ref="D281:T281" si="89">SUM(D282:D329)</f>
        <v>0.02</v>
      </c>
      <c r="E281" s="6">
        <f t="shared" si="89"/>
        <v>162.19000000000003</v>
      </c>
      <c r="F281" s="6">
        <f t="shared" si="89"/>
        <v>97.339999999999975</v>
      </c>
      <c r="G281" s="6">
        <f t="shared" si="89"/>
        <v>1.33</v>
      </c>
      <c r="H281" s="64">
        <f t="shared" si="89"/>
        <v>1.06</v>
      </c>
      <c r="I281" s="64">
        <f t="shared" si="89"/>
        <v>0.27</v>
      </c>
      <c r="J281" s="64">
        <f t="shared" si="89"/>
        <v>0</v>
      </c>
      <c r="K281" s="83">
        <f t="shared" si="89"/>
        <v>67.75</v>
      </c>
      <c r="L281" s="6">
        <f t="shared" si="89"/>
        <v>28.259999999999998</v>
      </c>
      <c r="M281" s="64">
        <f t="shared" si="89"/>
        <v>0</v>
      </c>
      <c r="N281" s="6">
        <f t="shared" si="89"/>
        <v>0</v>
      </c>
      <c r="O281" s="6">
        <f t="shared" si="89"/>
        <v>0</v>
      </c>
      <c r="P281" s="6">
        <f t="shared" si="89"/>
        <v>0</v>
      </c>
      <c r="Q281" s="64">
        <f t="shared" si="89"/>
        <v>0</v>
      </c>
      <c r="R281" s="64">
        <f t="shared" si="89"/>
        <v>0</v>
      </c>
      <c r="S281" s="64">
        <f t="shared" si="89"/>
        <v>0</v>
      </c>
      <c r="T281" s="64">
        <f t="shared" si="89"/>
        <v>0</v>
      </c>
      <c r="U281" s="6">
        <f t="shared" si="83"/>
        <v>39.559999999999995</v>
      </c>
      <c r="V281" s="64">
        <f t="shared" ref="V281:BJ281" si="90">SUM(V282:V329)</f>
        <v>0</v>
      </c>
      <c r="W281" s="64">
        <f t="shared" si="90"/>
        <v>0</v>
      </c>
      <c r="X281" s="64">
        <f t="shared" si="90"/>
        <v>0</v>
      </c>
      <c r="Y281" s="64">
        <f t="shared" si="90"/>
        <v>0</v>
      </c>
      <c r="Z281" s="64">
        <f t="shared" si="90"/>
        <v>0</v>
      </c>
      <c r="AA281" s="64">
        <f t="shared" si="90"/>
        <v>0</v>
      </c>
      <c r="AB281" s="64">
        <f t="shared" si="90"/>
        <v>0</v>
      </c>
      <c r="AC281" s="64">
        <f t="shared" si="90"/>
        <v>0</v>
      </c>
      <c r="AD281" s="64">
        <f t="shared" si="90"/>
        <v>0.55000000000000004</v>
      </c>
      <c r="AE281" s="64">
        <f t="shared" si="90"/>
        <v>0.55000000000000004</v>
      </c>
      <c r="AF281" s="64">
        <f t="shared" si="90"/>
        <v>0</v>
      </c>
      <c r="AG281" s="64">
        <f t="shared" si="90"/>
        <v>0</v>
      </c>
      <c r="AH281" s="64">
        <f t="shared" si="90"/>
        <v>0</v>
      </c>
      <c r="AI281" s="64">
        <f t="shared" si="90"/>
        <v>0</v>
      </c>
      <c r="AJ281" s="64">
        <f t="shared" si="90"/>
        <v>0</v>
      </c>
      <c r="AK281" s="64">
        <f t="shared" si="90"/>
        <v>0</v>
      </c>
      <c r="AL281" s="64">
        <f t="shared" si="90"/>
        <v>0</v>
      </c>
      <c r="AM281" s="64">
        <f t="shared" si="90"/>
        <v>0</v>
      </c>
      <c r="AN281" s="64">
        <f t="shared" si="90"/>
        <v>0</v>
      </c>
      <c r="AO281" s="64">
        <f t="shared" si="90"/>
        <v>0</v>
      </c>
      <c r="AP281" s="64">
        <f t="shared" si="90"/>
        <v>0</v>
      </c>
      <c r="AQ281" s="64">
        <f t="shared" si="90"/>
        <v>0</v>
      </c>
      <c r="AR281" s="64">
        <f t="shared" si="90"/>
        <v>0</v>
      </c>
      <c r="AS281" s="64">
        <f t="shared" si="90"/>
        <v>0</v>
      </c>
      <c r="AT281" s="64">
        <f t="shared" si="90"/>
        <v>0</v>
      </c>
      <c r="AU281" s="64">
        <f t="shared" si="90"/>
        <v>0</v>
      </c>
      <c r="AV281" s="64">
        <f t="shared" si="90"/>
        <v>0</v>
      </c>
      <c r="AW281" s="64">
        <f t="shared" si="90"/>
        <v>0</v>
      </c>
      <c r="AX281" s="64">
        <f t="shared" si="90"/>
        <v>7.0000000000000007E-2</v>
      </c>
      <c r="AY281" s="64">
        <f t="shared" si="90"/>
        <v>0</v>
      </c>
      <c r="AZ281" s="64">
        <f t="shared" si="90"/>
        <v>0</v>
      </c>
      <c r="BA281" s="64">
        <f t="shared" si="90"/>
        <v>0</v>
      </c>
      <c r="BB281" s="64">
        <f t="shared" si="90"/>
        <v>0</v>
      </c>
      <c r="BC281" s="64">
        <f t="shared" si="90"/>
        <v>0</v>
      </c>
      <c r="BD281" s="64">
        <f t="shared" si="90"/>
        <v>38.94</v>
      </c>
      <c r="BE281" s="64">
        <f t="shared" si="90"/>
        <v>0</v>
      </c>
      <c r="BF281" s="64">
        <f t="shared" si="90"/>
        <v>0</v>
      </c>
      <c r="BG281" s="6">
        <f t="shared" si="90"/>
        <v>0</v>
      </c>
      <c r="BH281" s="64">
        <f t="shared" si="90"/>
        <v>0</v>
      </c>
      <c r="BI281" s="64">
        <f t="shared" si="90"/>
        <v>0</v>
      </c>
      <c r="BJ281" s="64">
        <f t="shared" si="90"/>
        <v>0</v>
      </c>
      <c r="BK281" s="4"/>
      <c r="BL281" s="4"/>
      <c r="BM281" s="62"/>
      <c r="BN281" s="4"/>
      <c r="BO281" s="4"/>
      <c r="BP281" s="10"/>
      <c r="BQ281" s="10"/>
      <c r="BR281" s="10"/>
      <c r="BS281" s="10"/>
      <c r="BT281" s="10"/>
      <c r="BU281" s="10"/>
      <c r="BV281" s="10"/>
      <c r="BW281" s="10"/>
      <c r="BX281" s="10"/>
      <c r="BY281" s="10"/>
      <c r="CA281" s="54" t="e">
        <f>VLOOKUP(B281,'[1]KH2025 IN'!$B$4:$X$243,23,0)</f>
        <v>#N/A</v>
      </c>
      <c r="CB281" s="54">
        <v>1</v>
      </c>
      <c r="CC281" s="54" t="e">
        <f>VLOOKUP(B281,'[2]10QH'!$B$15:$BZ$665,77,0)</f>
        <v>#REF!</v>
      </c>
    </row>
    <row r="282" spans="1:88" ht="37.5" x14ac:dyDescent="0.3">
      <c r="A282" s="10" t="s">
        <v>84</v>
      </c>
      <c r="B282" s="15" t="s">
        <v>85</v>
      </c>
      <c r="C282" s="16">
        <f t="shared" si="78"/>
        <v>0</v>
      </c>
      <c r="D282" s="10"/>
      <c r="E282" s="7">
        <f t="shared" ref="E282:E329" si="91">F282+U282+BG282</f>
        <v>0</v>
      </c>
      <c r="F282" s="7">
        <f t="shared" ref="F282:F329" si="92">G282+K282+L282+M282+R282+S282+T282</f>
        <v>0</v>
      </c>
      <c r="G282" s="7">
        <f t="shared" ref="G282:G329" si="93">H282+I282+J282</f>
        <v>0</v>
      </c>
      <c r="H282" s="10"/>
      <c r="I282" s="10"/>
      <c r="J282" s="10"/>
      <c r="K282" s="10"/>
      <c r="L282" s="10"/>
      <c r="M282" s="7">
        <f t="shared" ref="M282:M329" si="94">+N282+O282+P282</f>
        <v>0</v>
      </c>
      <c r="N282" s="10"/>
      <c r="O282" s="10"/>
      <c r="P282" s="10"/>
      <c r="Q282" s="10"/>
      <c r="R282" s="25"/>
      <c r="S282" s="10"/>
      <c r="T282" s="10"/>
      <c r="U282" s="7">
        <f t="shared" si="83"/>
        <v>0</v>
      </c>
      <c r="V282" s="10"/>
      <c r="W282" s="10"/>
      <c r="X282" s="10"/>
      <c r="Y282" s="10"/>
      <c r="Z282" s="10"/>
      <c r="AA282" s="10"/>
      <c r="AB282" s="10"/>
      <c r="AC282" s="10"/>
      <c r="AD282" s="7">
        <f t="shared" ref="AD282:AD329" si="95">SUM(AE282:AT282)</f>
        <v>0</v>
      </c>
      <c r="AE282" s="10"/>
      <c r="AF282" s="10"/>
      <c r="AG282" s="10"/>
      <c r="AH282" s="10"/>
      <c r="AI282" s="10"/>
      <c r="AJ282" s="10"/>
      <c r="AK282" s="10"/>
      <c r="AL282" s="10"/>
      <c r="AM282" s="10"/>
      <c r="AN282" s="10"/>
      <c r="AO282" s="25"/>
      <c r="AP282" s="10"/>
      <c r="AQ282" s="10"/>
      <c r="AR282" s="25"/>
      <c r="AS282" s="25"/>
      <c r="AT282" s="25"/>
      <c r="AU282" s="25"/>
      <c r="AV282" s="25"/>
      <c r="AW282" s="25"/>
      <c r="AX282" s="10"/>
      <c r="AY282" s="10"/>
      <c r="AZ282" s="10"/>
      <c r="BA282" s="25"/>
      <c r="BB282" s="25"/>
      <c r="BC282" s="25"/>
      <c r="BD282" s="10"/>
      <c r="BE282" s="25"/>
      <c r="BF282" s="25"/>
      <c r="BG282" s="7">
        <f t="shared" ref="BG282:BG329" si="96">BH282+BI282+BJ282</f>
        <v>0</v>
      </c>
      <c r="BH282" s="25"/>
      <c r="BI282" s="10"/>
      <c r="BJ282" s="10"/>
      <c r="BK282" s="25"/>
      <c r="BL282" s="10"/>
      <c r="BM282" s="25"/>
      <c r="BN282" s="10"/>
      <c r="BO282" s="25"/>
      <c r="BP282" s="10"/>
      <c r="BQ282" s="25"/>
      <c r="BR282" s="25"/>
      <c r="BS282" s="25"/>
      <c r="BT282" s="25"/>
      <c r="BU282" s="10"/>
      <c r="BV282" s="10"/>
      <c r="BW282" s="10"/>
      <c r="BX282" s="10"/>
      <c r="BY282" s="25"/>
      <c r="CA282" s="54">
        <f>VLOOKUP(B282,'[1]KH2025 IN'!$B$4:$X$243,23,0)</f>
        <v>1</v>
      </c>
      <c r="CB282" s="54">
        <v>1</v>
      </c>
      <c r="CC282" s="54" t="e">
        <f>VLOOKUP(B282,'[2]10QH'!$B$15:$BZ$665,77,0)</f>
        <v>#REF!</v>
      </c>
    </row>
    <row r="283" spans="1:88" s="54" customFormat="1" ht="42.75" customHeight="1" x14ac:dyDescent="0.3">
      <c r="A283" s="144">
        <f>A277+1</f>
        <v>187</v>
      </c>
      <c r="B283" s="145" t="s">
        <v>502</v>
      </c>
      <c r="C283" s="22">
        <f>D283+E283</f>
        <v>10.5</v>
      </c>
      <c r="D283" s="23">
        <v>0.02</v>
      </c>
      <c r="E283" s="7">
        <f t="shared" si="91"/>
        <v>10.48</v>
      </c>
      <c r="F283" s="7">
        <f t="shared" si="92"/>
        <v>9.5299999999999994</v>
      </c>
      <c r="G283" s="7">
        <f t="shared" si="93"/>
        <v>0.27</v>
      </c>
      <c r="H283" s="24"/>
      <c r="I283" s="24">
        <v>0.27</v>
      </c>
      <c r="J283" s="24"/>
      <c r="K283" s="24">
        <v>6.76</v>
      </c>
      <c r="L283" s="24">
        <v>2.5</v>
      </c>
      <c r="M283" s="7">
        <f t="shared" si="94"/>
        <v>0</v>
      </c>
      <c r="N283" s="24"/>
      <c r="O283" s="24"/>
      <c r="P283" s="24"/>
      <c r="Q283" s="24"/>
      <c r="R283" s="10"/>
      <c r="S283" s="24"/>
      <c r="T283" s="24"/>
      <c r="U283" s="7">
        <f t="shared" si="83"/>
        <v>0.95000000000000018</v>
      </c>
      <c r="V283" s="24"/>
      <c r="W283" s="24"/>
      <c r="X283" s="24"/>
      <c r="Y283" s="24"/>
      <c r="Z283" s="24"/>
      <c r="AA283" s="24"/>
      <c r="AB283" s="24"/>
      <c r="AC283" s="24"/>
      <c r="AD283" s="7">
        <f t="shared" si="95"/>
        <v>0.55000000000000004</v>
      </c>
      <c r="AE283" s="24">
        <v>0.55000000000000004</v>
      </c>
      <c r="AF283" s="24"/>
      <c r="AG283" s="146"/>
      <c r="AH283" s="146"/>
      <c r="AI283" s="24"/>
      <c r="AJ283" s="20"/>
      <c r="AK283" s="24"/>
      <c r="AL283" s="20"/>
      <c r="AM283" s="20"/>
      <c r="AN283" s="20"/>
      <c r="AO283" s="25"/>
      <c r="AP283" s="20"/>
      <c r="AQ283" s="24"/>
      <c r="AR283" s="25"/>
      <c r="AS283" s="25"/>
      <c r="AT283" s="25"/>
      <c r="AU283" s="25"/>
      <c r="AV283" s="25"/>
      <c r="AW283" s="25"/>
      <c r="AX283" s="24">
        <v>7.0000000000000007E-2</v>
      </c>
      <c r="AY283" s="24"/>
      <c r="AZ283" s="24"/>
      <c r="BA283" s="25"/>
      <c r="BB283" s="25"/>
      <c r="BC283" s="25"/>
      <c r="BD283" s="24">
        <v>0.33</v>
      </c>
      <c r="BE283" s="25"/>
      <c r="BF283" s="25"/>
      <c r="BG283" s="7">
        <f t="shared" si="96"/>
        <v>0</v>
      </c>
      <c r="BH283" s="25"/>
      <c r="BI283" s="24"/>
      <c r="BJ283" s="24"/>
      <c r="BK283" s="25"/>
      <c r="BL283" s="20" t="s">
        <v>105</v>
      </c>
      <c r="BM283" s="25"/>
      <c r="BN283" s="20" t="s">
        <v>370</v>
      </c>
      <c r="BO283" s="25"/>
      <c r="BP283" s="144" t="s">
        <v>106</v>
      </c>
      <c r="BQ283" s="25"/>
      <c r="BR283" s="25"/>
      <c r="BS283" s="25"/>
      <c r="BT283" s="25"/>
      <c r="BU283" s="23" t="s">
        <v>503</v>
      </c>
      <c r="BV283" s="20">
        <v>2024</v>
      </c>
      <c r="BW283" s="146" t="s">
        <v>504</v>
      </c>
      <c r="BX283" s="146" t="s">
        <v>505</v>
      </c>
      <c r="BY283" s="20"/>
      <c r="CA283" s="54" t="e">
        <f>VLOOKUP(B283,'[1]KH2025 IN'!$B$4:$X$243,23,0)</f>
        <v>#N/A</v>
      </c>
      <c r="CB283" s="54">
        <v>1</v>
      </c>
      <c r="CC283" s="54">
        <f>VLOOKUP(B283,'[2]10QH'!$B$15:$BZ$665,77,0)</f>
        <v>1</v>
      </c>
      <c r="CJ283" s="54">
        <v>1</v>
      </c>
    </row>
    <row r="284" spans="1:88" s="54" customFormat="1" ht="68.25" customHeight="1" x14ac:dyDescent="0.3">
      <c r="A284" s="144"/>
      <c r="B284" s="145"/>
      <c r="C284" s="22">
        <f>D284+E284</f>
        <v>21.3</v>
      </c>
      <c r="D284" s="23"/>
      <c r="E284" s="7">
        <v>21.3</v>
      </c>
      <c r="F284" s="7">
        <f t="shared" si="92"/>
        <v>1.98</v>
      </c>
      <c r="G284" s="7">
        <f t="shared" si="93"/>
        <v>0</v>
      </c>
      <c r="H284" s="24"/>
      <c r="I284" s="24"/>
      <c r="J284" s="24"/>
      <c r="K284" s="24">
        <v>1.78</v>
      </c>
      <c r="L284" s="24">
        <v>0.2</v>
      </c>
      <c r="M284" s="7">
        <f t="shared" si="94"/>
        <v>0</v>
      </c>
      <c r="N284" s="24"/>
      <c r="O284" s="24"/>
      <c r="P284" s="24"/>
      <c r="Q284" s="24"/>
      <c r="R284" s="59"/>
      <c r="S284" s="24"/>
      <c r="T284" s="24"/>
      <c r="U284" s="7">
        <f t="shared" si="83"/>
        <v>0.03</v>
      </c>
      <c r="V284" s="24"/>
      <c r="W284" s="24"/>
      <c r="X284" s="24"/>
      <c r="Y284" s="24"/>
      <c r="Z284" s="24"/>
      <c r="AA284" s="24"/>
      <c r="AB284" s="24"/>
      <c r="AC284" s="24"/>
      <c r="AD284" s="7">
        <f t="shared" si="95"/>
        <v>0</v>
      </c>
      <c r="AE284" s="24"/>
      <c r="AF284" s="24"/>
      <c r="AG284" s="146"/>
      <c r="AH284" s="146"/>
      <c r="AI284" s="24"/>
      <c r="AJ284" s="20"/>
      <c r="AK284" s="24"/>
      <c r="AL284" s="20"/>
      <c r="AM284" s="20"/>
      <c r="AN284" s="20"/>
      <c r="AO284" s="25"/>
      <c r="AP284" s="20"/>
      <c r="AQ284" s="24"/>
      <c r="AR284" s="25"/>
      <c r="AS284" s="25"/>
      <c r="AT284" s="25"/>
      <c r="AU284" s="25"/>
      <c r="AV284" s="25"/>
      <c r="AW284" s="25"/>
      <c r="AX284" s="24"/>
      <c r="AY284" s="24"/>
      <c r="AZ284" s="24"/>
      <c r="BA284" s="25"/>
      <c r="BB284" s="25"/>
      <c r="BC284" s="25"/>
      <c r="BD284" s="24">
        <v>0.03</v>
      </c>
      <c r="BE284" s="25"/>
      <c r="BF284" s="25"/>
      <c r="BG284" s="7">
        <f t="shared" si="96"/>
        <v>0</v>
      </c>
      <c r="BH284" s="25"/>
      <c r="BI284" s="24"/>
      <c r="BJ284" s="24"/>
      <c r="BK284" s="25"/>
      <c r="BL284" s="20" t="s">
        <v>123</v>
      </c>
      <c r="BM284" s="25"/>
      <c r="BN284" s="20" t="s">
        <v>370</v>
      </c>
      <c r="BO284" s="25"/>
      <c r="BP284" s="144"/>
      <c r="BQ284" s="25"/>
      <c r="BR284" s="25"/>
      <c r="BS284" s="25"/>
      <c r="BT284" s="25"/>
      <c r="BU284" s="23" t="s">
        <v>503</v>
      </c>
      <c r="BV284" s="20">
        <v>2024</v>
      </c>
      <c r="BW284" s="146"/>
      <c r="BX284" s="146"/>
      <c r="BY284" s="20"/>
      <c r="CA284" s="54">
        <f>VLOOKUP(B284,'[1]KH2025 IN'!$B$4:$X$243,23,0)</f>
        <v>1</v>
      </c>
      <c r="CB284" s="54">
        <v>1</v>
      </c>
      <c r="CC284" s="54" t="e">
        <f>VLOOKUP(B284,'[2]10QH'!$B$15:$BZ$665,77,0)</f>
        <v>#N/A</v>
      </c>
      <c r="CJ284" s="54">
        <v>1</v>
      </c>
    </row>
    <row r="285" spans="1:88" s="54" customFormat="1" x14ac:dyDescent="0.3">
      <c r="A285" s="20">
        <f>A283+1</f>
        <v>188</v>
      </c>
      <c r="B285" s="21" t="s">
        <v>506</v>
      </c>
      <c r="C285" s="22">
        <f t="shared" si="78"/>
        <v>3</v>
      </c>
      <c r="D285" s="23"/>
      <c r="E285" s="7">
        <f t="shared" si="91"/>
        <v>3</v>
      </c>
      <c r="F285" s="7">
        <f t="shared" si="92"/>
        <v>0</v>
      </c>
      <c r="G285" s="7">
        <f t="shared" si="93"/>
        <v>0</v>
      </c>
      <c r="H285" s="24"/>
      <c r="I285" s="24"/>
      <c r="J285" s="24"/>
      <c r="K285" s="24"/>
      <c r="L285" s="24"/>
      <c r="M285" s="7">
        <f t="shared" si="94"/>
        <v>0</v>
      </c>
      <c r="N285" s="24"/>
      <c r="O285" s="24"/>
      <c r="P285" s="24"/>
      <c r="Q285" s="24"/>
      <c r="R285" s="10"/>
      <c r="S285" s="24"/>
      <c r="T285" s="24"/>
      <c r="U285" s="7">
        <f t="shared" si="83"/>
        <v>3</v>
      </c>
      <c r="V285" s="24"/>
      <c r="W285" s="24"/>
      <c r="X285" s="24"/>
      <c r="Y285" s="24"/>
      <c r="Z285" s="24"/>
      <c r="AA285" s="24"/>
      <c r="AB285" s="24"/>
      <c r="AC285" s="24"/>
      <c r="AD285" s="7">
        <f t="shared" si="95"/>
        <v>0</v>
      </c>
      <c r="AE285" s="24"/>
      <c r="AF285" s="24"/>
      <c r="AG285" s="25"/>
      <c r="AH285" s="25"/>
      <c r="AI285" s="24"/>
      <c r="AJ285" s="20"/>
      <c r="AK285" s="24"/>
      <c r="AL285" s="20"/>
      <c r="AM285" s="20"/>
      <c r="AN285" s="20"/>
      <c r="AO285" s="25"/>
      <c r="AP285" s="20"/>
      <c r="AQ285" s="24"/>
      <c r="AR285" s="25"/>
      <c r="AS285" s="25"/>
      <c r="AT285" s="25"/>
      <c r="AU285" s="25"/>
      <c r="AV285" s="25"/>
      <c r="AW285" s="25"/>
      <c r="AX285" s="24"/>
      <c r="AY285" s="24"/>
      <c r="AZ285" s="24"/>
      <c r="BA285" s="25"/>
      <c r="BB285" s="25"/>
      <c r="BC285" s="25"/>
      <c r="BD285" s="24">
        <v>3</v>
      </c>
      <c r="BE285" s="25"/>
      <c r="BF285" s="25"/>
      <c r="BG285" s="7">
        <f t="shared" si="96"/>
        <v>0</v>
      </c>
      <c r="BH285" s="25"/>
      <c r="BI285" s="24"/>
      <c r="BJ285" s="24"/>
      <c r="BK285" s="25"/>
      <c r="BL285" s="20" t="s">
        <v>87</v>
      </c>
      <c r="BM285" s="25"/>
      <c r="BN285" s="20" t="s">
        <v>370</v>
      </c>
      <c r="BO285" s="25"/>
      <c r="BP285" s="20"/>
      <c r="BQ285" s="25"/>
      <c r="BR285" s="25"/>
      <c r="BS285" s="25"/>
      <c r="BT285" s="25"/>
      <c r="BU285" s="23" t="s">
        <v>245</v>
      </c>
      <c r="BV285" s="20"/>
      <c r="BW285" s="25"/>
      <c r="BX285" s="25"/>
      <c r="BY285" s="20" t="s">
        <v>507</v>
      </c>
      <c r="CA285" s="54" t="e">
        <f>VLOOKUP(B285,'[1]KH2025 IN'!$B$4:$X$243,23,0)</f>
        <v>#N/A</v>
      </c>
      <c r="CB285" s="54">
        <v>1</v>
      </c>
      <c r="CC285" s="54">
        <f>VLOOKUP(B285,'[2]10QH'!$B$15:$BZ$665,77,0)</f>
        <v>1</v>
      </c>
      <c r="CJ285" s="54">
        <v>1</v>
      </c>
    </row>
    <row r="286" spans="1:88" s="54" customFormat="1" ht="56.25" x14ac:dyDescent="0.3">
      <c r="A286" s="20">
        <f>A285+1</f>
        <v>189</v>
      </c>
      <c r="B286" s="21" t="s">
        <v>508</v>
      </c>
      <c r="C286" s="22">
        <f t="shared" si="78"/>
        <v>1.46</v>
      </c>
      <c r="D286" s="23"/>
      <c r="E286" s="7">
        <f t="shared" si="91"/>
        <v>1.46</v>
      </c>
      <c r="F286" s="7">
        <f t="shared" si="92"/>
        <v>0.76</v>
      </c>
      <c r="G286" s="7">
        <f t="shared" si="93"/>
        <v>0</v>
      </c>
      <c r="H286" s="24"/>
      <c r="I286" s="24"/>
      <c r="J286" s="24"/>
      <c r="K286" s="24">
        <v>0.46</v>
      </c>
      <c r="L286" s="24">
        <v>0.3</v>
      </c>
      <c r="M286" s="7">
        <f t="shared" si="94"/>
        <v>0</v>
      </c>
      <c r="N286" s="24"/>
      <c r="O286" s="24"/>
      <c r="P286" s="24"/>
      <c r="Q286" s="24"/>
      <c r="R286" s="59"/>
      <c r="S286" s="24"/>
      <c r="T286" s="24"/>
      <c r="U286" s="7">
        <f t="shared" si="83"/>
        <v>0.7</v>
      </c>
      <c r="V286" s="24"/>
      <c r="W286" s="24"/>
      <c r="X286" s="24"/>
      <c r="Y286" s="24"/>
      <c r="Z286" s="24"/>
      <c r="AA286" s="24"/>
      <c r="AB286" s="24"/>
      <c r="AC286" s="24"/>
      <c r="AD286" s="7">
        <f t="shared" si="95"/>
        <v>0</v>
      </c>
      <c r="AE286" s="24"/>
      <c r="AF286" s="24"/>
      <c r="AG286" s="25"/>
      <c r="AH286" s="25"/>
      <c r="AI286" s="24"/>
      <c r="AJ286" s="20"/>
      <c r="AK286" s="24"/>
      <c r="AL286" s="20"/>
      <c r="AM286" s="20"/>
      <c r="AN286" s="20"/>
      <c r="AO286" s="25"/>
      <c r="AP286" s="20"/>
      <c r="AQ286" s="24"/>
      <c r="AR286" s="25"/>
      <c r="AS286" s="25"/>
      <c r="AT286" s="25"/>
      <c r="AU286" s="25"/>
      <c r="AV286" s="25"/>
      <c r="AW286" s="25"/>
      <c r="AX286" s="24"/>
      <c r="AY286" s="24"/>
      <c r="AZ286" s="24"/>
      <c r="BA286" s="25"/>
      <c r="BB286" s="25"/>
      <c r="BC286" s="25"/>
      <c r="BD286" s="24">
        <v>0.7</v>
      </c>
      <c r="BE286" s="25"/>
      <c r="BF286" s="25"/>
      <c r="BG286" s="7">
        <f t="shared" si="96"/>
        <v>0</v>
      </c>
      <c r="BH286" s="25"/>
      <c r="BI286" s="24"/>
      <c r="BJ286" s="24"/>
      <c r="BK286" s="25"/>
      <c r="BL286" s="20" t="s">
        <v>87</v>
      </c>
      <c r="BM286" s="25"/>
      <c r="BN286" s="20" t="s">
        <v>370</v>
      </c>
      <c r="BO286" s="25"/>
      <c r="BP286" s="20"/>
      <c r="BQ286" s="25"/>
      <c r="BR286" s="25"/>
      <c r="BS286" s="25"/>
      <c r="BT286" s="25"/>
      <c r="BU286" s="23" t="s">
        <v>509</v>
      </c>
      <c r="BV286" s="20"/>
      <c r="BW286" s="25"/>
      <c r="BX286" s="25"/>
      <c r="BY286" s="20" t="s">
        <v>510</v>
      </c>
      <c r="CA286" s="54" t="e">
        <f>VLOOKUP(B286,'[1]KH2025 IN'!$B$4:$X$243,23,0)</f>
        <v>#N/A</v>
      </c>
      <c r="CB286" s="54">
        <v>1</v>
      </c>
      <c r="CC286" s="54">
        <f>VLOOKUP(B286,'[2]10QH'!$B$15:$BZ$665,77,0)</f>
        <v>1</v>
      </c>
      <c r="CJ286" s="54">
        <v>1</v>
      </c>
    </row>
    <row r="287" spans="1:88" s="54" customFormat="1" ht="56.25" x14ac:dyDescent="0.3">
      <c r="A287" s="20">
        <f t="shared" ref="A287:A302" si="97">A286+1</f>
        <v>190</v>
      </c>
      <c r="B287" s="21" t="s">
        <v>511</v>
      </c>
      <c r="C287" s="22">
        <f t="shared" si="78"/>
        <v>2.2000000000000002</v>
      </c>
      <c r="D287" s="23"/>
      <c r="E287" s="7">
        <f t="shared" si="91"/>
        <v>2.2000000000000002</v>
      </c>
      <c r="F287" s="7">
        <f t="shared" si="92"/>
        <v>1.4</v>
      </c>
      <c r="G287" s="7">
        <f t="shared" si="93"/>
        <v>0</v>
      </c>
      <c r="H287" s="24"/>
      <c r="I287" s="24"/>
      <c r="J287" s="24"/>
      <c r="K287" s="24">
        <v>0.8</v>
      </c>
      <c r="L287" s="24">
        <v>0.6</v>
      </c>
      <c r="M287" s="7">
        <f t="shared" si="94"/>
        <v>0</v>
      </c>
      <c r="N287" s="24"/>
      <c r="O287" s="24"/>
      <c r="P287" s="24"/>
      <c r="Q287" s="24"/>
      <c r="R287" s="10"/>
      <c r="S287" s="24"/>
      <c r="T287" s="24"/>
      <c r="U287" s="7">
        <f t="shared" si="83"/>
        <v>0.8</v>
      </c>
      <c r="V287" s="24"/>
      <c r="W287" s="24"/>
      <c r="X287" s="24"/>
      <c r="Y287" s="24"/>
      <c r="Z287" s="24"/>
      <c r="AA287" s="24"/>
      <c r="AB287" s="24"/>
      <c r="AC287" s="24"/>
      <c r="AD287" s="7">
        <f t="shared" si="95"/>
        <v>0</v>
      </c>
      <c r="AE287" s="24"/>
      <c r="AF287" s="24"/>
      <c r="AG287" s="25"/>
      <c r="AH287" s="25"/>
      <c r="AI287" s="24"/>
      <c r="AJ287" s="20"/>
      <c r="AK287" s="24"/>
      <c r="AL287" s="20"/>
      <c r="AM287" s="20"/>
      <c r="AN287" s="20"/>
      <c r="AO287" s="25"/>
      <c r="AP287" s="20"/>
      <c r="AQ287" s="24"/>
      <c r="AR287" s="25"/>
      <c r="AS287" s="25"/>
      <c r="AT287" s="25"/>
      <c r="AU287" s="25"/>
      <c r="AV287" s="25"/>
      <c r="AW287" s="25"/>
      <c r="AX287" s="24"/>
      <c r="AY287" s="24"/>
      <c r="AZ287" s="24"/>
      <c r="BA287" s="25"/>
      <c r="BB287" s="25"/>
      <c r="BC287" s="25"/>
      <c r="BD287" s="24">
        <v>0.8</v>
      </c>
      <c r="BE287" s="25"/>
      <c r="BF287" s="25"/>
      <c r="BG287" s="7">
        <f t="shared" si="96"/>
        <v>0</v>
      </c>
      <c r="BH287" s="25"/>
      <c r="BI287" s="24"/>
      <c r="BJ287" s="24"/>
      <c r="BK287" s="25"/>
      <c r="BL287" s="20" t="s">
        <v>87</v>
      </c>
      <c r="BM287" s="25"/>
      <c r="BN287" s="20" t="s">
        <v>370</v>
      </c>
      <c r="BO287" s="25"/>
      <c r="BP287" s="20"/>
      <c r="BQ287" s="25"/>
      <c r="BR287" s="25"/>
      <c r="BS287" s="25"/>
      <c r="BT287" s="25"/>
      <c r="BU287" s="23" t="s">
        <v>509</v>
      </c>
      <c r="BV287" s="20"/>
      <c r="BW287" s="25"/>
      <c r="BX287" s="25"/>
      <c r="BY287" s="20" t="s">
        <v>512</v>
      </c>
      <c r="CA287" s="54" t="e">
        <f>VLOOKUP(B287,'[1]KH2025 IN'!$B$4:$X$243,23,0)</f>
        <v>#N/A</v>
      </c>
      <c r="CB287" s="54">
        <v>1</v>
      </c>
      <c r="CC287" s="54">
        <f>VLOOKUP(B287,'[2]10QH'!$B$15:$BZ$665,77,0)</f>
        <v>1</v>
      </c>
      <c r="CJ287" s="54">
        <v>1</v>
      </c>
    </row>
    <row r="288" spans="1:88" s="54" customFormat="1" ht="75" customHeight="1" x14ac:dyDescent="0.3">
      <c r="A288" s="20">
        <f t="shared" si="97"/>
        <v>191</v>
      </c>
      <c r="B288" s="21" t="s">
        <v>513</v>
      </c>
      <c r="C288" s="22">
        <f t="shared" si="78"/>
        <v>1.85</v>
      </c>
      <c r="D288" s="23"/>
      <c r="E288" s="7">
        <f t="shared" si="91"/>
        <v>1.85</v>
      </c>
      <c r="F288" s="7">
        <f t="shared" si="92"/>
        <v>0.85000000000000009</v>
      </c>
      <c r="G288" s="7">
        <f t="shared" si="93"/>
        <v>0</v>
      </c>
      <c r="H288" s="24"/>
      <c r="I288" s="24"/>
      <c r="J288" s="24"/>
      <c r="K288" s="24">
        <v>0.3</v>
      </c>
      <c r="L288" s="24">
        <v>0.55000000000000004</v>
      </c>
      <c r="M288" s="7">
        <f t="shared" si="94"/>
        <v>0</v>
      </c>
      <c r="N288" s="24"/>
      <c r="O288" s="24"/>
      <c r="P288" s="24"/>
      <c r="Q288" s="24"/>
      <c r="R288" s="24"/>
      <c r="S288" s="24"/>
      <c r="T288" s="24"/>
      <c r="U288" s="7">
        <f t="shared" si="83"/>
        <v>1</v>
      </c>
      <c r="V288" s="24"/>
      <c r="W288" s="24"/>
      <c r="X288" s="24"/>
      <c r="Y288" s="24"/>
      <c r="Z288" s="24"/>
      <c r="AA288" s="24"/>
      <c r="AB288" s="24"/>
      <c r="AC288" s="24"/>
      <c r="AD288" s="7">
        <f t="shared" si="95"/>
        <v>0</v>
      </c>
      <c r="AE288" s="24"/>
      <c r="AF288" s="24"/>
      <c r="AG288" s="25"/>
      <c r="AH288" s="25"/>
      <c r="AI288" s="24"/>
      <c r="AJ288" s="20"/>
      <c r="AK288" s="24"/>
      <c r="AL288" s="20"/>
      <c r="AM288" s="20"/>
      <c r="AN288" s="20"/>
      <c r="AO288" s="25"/>
      <c r="AP288" s="20"/>
      <c r="AQ288" s="24"/>
      <c r="AR288" s="25"/>
      <c r="AS288" s="25"/>
      <c r="AT288" s="25"/>
      <c r="AU288" s="25"/>
      <c r="AV288" s="25"/>
      <c r="AW288" s="25"/>
      <c r="AX288" s="24"/>
      <c r="AY288" s="24"/>
      <c r="AZ288" s="24"/>
      <c r="BA288" s="25"/>
      <c r="BB288" s="25"/>
      <c r="BC288" s="25"/>
      <c r="BD288" s="24">
        <v>1</v>
      </c>
      <c r="BE288" s="25"/>
      <c r="BF288" s="25"/>
      <c r="BG288" s="7">
        <f t="shared" si="96"/>
        <v>0</v>
      </c>
      <c r="BH288" s="25"/>
      <c r="BI288" s="24"/>
      <c r="BJ288" s="24"/>
      <c r="BK288" s="25"/>
      <c r="BL288" s="20" t="s">
        <v>99</v>
      </c>
      <c r="BM288" s="25"/>
      <c r="BN288" s="20" t="s">
        <v>370</v>
      </c>
      <c r="BO288" s="25"/>
      <c r="BP288" s="20" t="s">
        <v>106</v>
      </c>
      <c r="BQ288" s="25"/>
      <c r="BR288" s="25"/>
      <c r="BS288" s="25"/>
      <c r="BT288" s="25"/>
      <c r="BU288" s="23" t="s">
        <v>509</v>
      </c>
      <c r="BV288" s="20"/>
      <c r="BW288" s="25"/>
      <c r="BX288" s="25"/>
      <c r="BY288" s="20" t="s">
        <v>514</v>
      </c>
      <c r="CA288" s="54" t="e">
        <f>VLOOKUP(B288,'[1]KH2025 IN'!$B$4:$X$243,23,0)</f>
        <v>#N/A</v>
      </c>
      <c r="CB288" s="54">
        <v>1</v>
      </c>
      <c r="CC288" s="54">
        <f>VLOOKUP(B288,'[2]10QH'!$B$15:$BZ$665,77,0)</f>
        <v>1</v>
      </c>
      <c r="CJ288" s="54">
        <v>1</v>
      </c>
    </row>
    <row r="289" spans="1:88" s="39" customFormat="1" ht="47.25" x14ac:dyDescent="0.3">
      <c r="A289" s="29">
        <f>A288+1</f>
        <v>192</v>
      </c>
      <c r="B289" s="40" t="s">
        <v>1043</v>
      </c>
      <c r="C289" s="30">
        <f t="shared" si="78"/>
        <v>0.05</v>
      </c>
      <c r="D289" s="31"/>
      <c r="E289" s="32">
        <f t="shared" si="91"/>
        <v>0.05</v>
      </c>
      <c r="F289" s="32">
        <f t="shared" si="92"/>
        <v>0.05</v>
      </c>
      <c r="G289" s="32">
        <f t="shared" si="93"/>
        <v>0</v>
      </c>
      <c r="H289" s="33"/>
      <c r="I289" s="33"/>
      <c r="J289" s="33"/>
      <c r="K289" s="33">
        <v>0.05</v>
      </c>
      <c r="L289" s="33"/>
      <c r="M289" s="32">
        <f t="shared" si="94"/>
        <v>0</v>
      </c>
      <c r="N289" s="33"/>
      <c r="O289" s="33"/>
      <c r="P289" s="33"/>
      <c r="Q289" s="33"/>
      <c r="R289" s="33"/>
      <c r="S289" s="33"/>
      <c r="T289" s="33"/>
      <c r="U289" s="35">
        <f t="shared" si="83"/>
        <v>0</v>
      </c>
      <c r="V289" s="33"/>
      <c r="W289" s="33"/>
      <c r="X289" s="33"/>
      <c r="Y289" s="33"/>
      <c r="Z289" s="33"/>
      <c r="AA289" s="33"/>
      <c r="AB289" s="33"/>
      <c r="AC289" s="33"/>
      <c r="AD289" s="32">
        <f t="shared" ref="AD289:AD291" si="98">SUM(AE289:AT289)</f>
        <v>0</v>
      </c>
      <c r="AE289" s="33"/>
      <c r="AF289" s="33"/>
      <c r="AG289" s="36"/>
      <c r="AH289" s="36"/>
      <c r="AI289" s="33"/>
      <c r="AJ289" s="29"/>
      <c r="AK289" s="33"/>
      <c r="AL289" s="29"/>
      <c r="AM289" s="29"/>
      <c r="AN289" s="29"/>
      <c r="AO289" s="38"/>
      <c r="AP289" s="29"/>
      <c r="AQ289" s="33"/>
      <c r="AR289" s="38"/>
      <c r="AS289" s="38"/>
      <c r="AT289" s="38"/>
      <c r="AU289" s="38"/>
      <c r="AV289" s="38"/>
      <c r="AW289" s="38"/>
      <c r="AX289" s="33"/>
      <c r="AY289" s="33"/>
      <c r="AZ289" s="33"/>
      <c r="BA289" s="38"/>
      <c r="BB289" s="38"/>
      <c r="BC289" s="38"/>
      <c r="BD289" s="33"/>
      <c r="BE289" s="38"/>
      <c r="BF289" s="38"/>
      <c r="BG289" s="32">
        <f t="shared" si="96"/>
        <v>0</v>
      </c>
      <c r="BH289" s="38"/>
      <c r="BI289" s="33"/>
      <c r="BJ289" s="33"/>
      <c r="BK289" s="38"/>
      <c r="BL289" s="27" t="s">
        <v>99</v>
      </c>
      <c r="BM289" s="38"/>
      <c r="BN289" s="27" t="s">
        <v>370</v>
      </c>
      <c r="BO289" s="38">
        <v>2025</v>
      </c>
      <c r="BP289" s="184" t="s">
        <v>100</v>
      </c>
      <c r="BQ289" s="38"/>
      <c r="BR289" s="38"/>
      <c r="BS289" s="38"/>
      <c r="BT289" s="38"/>
      <c r="BU289" s="46"/>
      <c r="BV289" s="29"/>
      <c r="BW289" s="36"/>
      <c r="BX289" s="36"/>
      <c r="BY289" s="190"/>
    </row>
    <row r="290" spans="1:88" s="39" customFormat="1" ht="31.5" x14ac:dyDescent="0.3">
      <c r="A290" s="29">
        <f t="shared" ref="A290:A291" si="99">A289+1</f>
        <v>193</v>
      </c>
      <c r="B290" s="40" t="s">
        <v>1044</v>
      </c>
      <c r="C290" s="30">
        <f t="shared" si="78"/>
        <v>0.05</v>
      </c>
      <c r="D290" s="31"/>
      <c r="E290" s="32">
        <f t="shared" si="91"/>
        <v>0.05</v>
      </c>
      <c r="F290" s="32">
        <f t="shared" si="92"/>
        <v>0.05</v>
      </c>
      <c r="G290" s="32">
        <f t="shared" si="93"/>
        <v>0</v>
      </c>
      <c r="H290" s="33"/>
      <c r="I290" s="33"/>
      <c r="J290" s="33"/>
      <c r="K290" s="33"/>
      <c r="L290" s="33">
        <v>0.05</v>
      </c>
      <c r="M290" s="32">
        <f t="shared" si="94"/>
        <v>0</v>
      </c>
      <c r="N290" s="33"/>
      <c r="O290" s="33"/>
      <c r="P290" s="33"/>
      <c r="Q290" s="33"/>
      <c r="R290" s="33"/>
      <c r="S290" s="33"/>
      <c r="T290" s="33"/>
      <c r="U290" s="35">
        <f t="shared" si="83"/>
        <v>0</v>
      </c>
      <c r="V290" s="33"/>
      <c r="W290" s="33"/>
      <c r="X290" s="33"/>
      <c r="Y290" s="33"/>
      <c r="Z290" s="33"/>
      <c r="AA290" s="33"/>
      <c r="AB290" s="33"/>
      <c r="AC290" s="33"/>
      <c r="AD290" s="32">
        <f t="shared" si="98"/>
        <v>0</v>
      </c>
      <c r="AE290" s="33"/>
      <c r="AF290" s="33"/>
      <c r="AG290" s="36"/>
      <c r="AH290" s="36"/>
      <c r="AI290" s="33"/>
      <c r="AJ290" s="29"/>
      <c r="AK290" s="33"/>
      <c r="AL290" s="29"/>
      <c r="AM290" s="29"/>
      <c r="AN290" s="29"/>
      <c r="AO290" s="38"/>
      <c r="AP290" s="29"/>
      <c r="AQ290" s="33"/>
      <c r="AR290" s="38"/>
      <c r="AS290" s="38"/>
      <c r="AT290" s="38"/>
      <c r="AU290" s="38"/>
      <c r="AV290" s="38"/>
      <c r="AW290" s="38"/>
      <c r="AX290" s="33"/>
      <c r="AY290" s="33"/>
      <c r="AZ290" s="33"/>
      <c r="BA290" s="38"/>
      <c r="BB290" s="38"/>
      <c r="BC290" s="38"/>
      <c r="BD290" s="33"/>
      <c r="BE290" s="38"/>
      <c r="BF290" s="38"/>
      <c r="BG290" s="32">
        <f t="shared" si="96"/>
        <v>0</v>
      </c>
      <c r="BH290" s="38"/>
      <c r="BI290" s="33"/>
      <c r="BJ290" s="33"/>
      <c r="BK290" s="38"/>
      <c r="BL290" s="27" t="s">
        <v>99</v>
      </c>
      <c r="BM290" s="38"/>
      <c r="BN290" s="27" t="s">
        <v>370</v>
      </c>
      <c r="BO290" s="38">
        <v>2025</v>
      </c>
      <c r="BP290" s="182"/>
      <c r="BQ290" s="38"/>
      <c r="BR290" s="38"/>
      <c r="BS290" s="38"/>
      <c r="BT290" s="38"/>
      <c r="BU290" s="46"/>
      <c r="BV290" s="29"/>
      <c r="BW290" s="36"/>
      <c r="BX290" s="36"/>
      <c r="BY290" s="190"/>
    </row>
    <row r="291" spans="1:88" s="39" customFormat="1" ht="31.5" x14ac:dyDescent="0.3">
      <c r="A291" s="29">
        <f t="shared" si="99"/>
        <v>194</v>
      </c>
      <c r="B291" s="40" t="s">
        <v>1045</v>
      </c>
      <c r="C291" s="30">
        <f t="shared" si="78"/>
        <v>0.05</v>
      </c>
      <c r="D291" s="31"/>
      <c r="E291" s="32">
        <f t="shared" si="91"/>
        <v>0.05</v>
      </c>
      <c r="F291" s="32">
        <f t="shared" si="92"/>
        <v>0.05</v>
      </c>
      <c r="G291" s="32">
        <f t="shared" si="93"/>
        <v>0</v>
      </c>
      <c r="H291" s="33"/>
      <c r="I291" s="33"/>
      <c r="J291" s="33"/>
      <c r="K291" s="33"/>
      <c r="L291" s="33">
        <v>0.05</v>
      </c>
      <c r="M291" s="32">
        <f t="shared" si="94"/>
        <v>0</v>
      </c>
      <c r="N291" s="33"/>
      <c r="O291" s="33"/>
      <c r="P291" s="33"/>
      <c r="Q291" s="33"/>
      <c r="R291" s="33"/>
      <c r="S291" s="33"/>
      <c r="T291" s="33"/>
      <c r="U291" s="35">
        <f t="shared" si="83"/>
        <v>0</v>
      </c>
      <c r="V291" s="33"/>
      <c r="W291" s="33"/>
      <c r="X291" s="33"/>
      <c r="Y291" s="33"/>
      <c r="Z291" s="33"/>
      <c r="AA291" s="33"/>
      <c r="AB291" s="33"/>
      <c r="AC291" s="33"/>
      <c r="AD291" s="32">
        <f t="shared" si="98"/>
        <v>0</v>
      </c>
      <c r="AE291" s="33"/>
      <c r="AF291" s="33"/>
      <c r="AG291" s="36"/>
      <c r="AH291" s="36"/>
      <c r="AI291" s="33"/>
      <c r="AJ291" s="29"/>
      <c r="AK291" s="33"/>
      <c r="AL291" s="29"/>
      <c r="AM291" s="29"/>
      <c r="AN291" s="29"/>
      <c r="AO291" s="38"/>
      <c r="AP291" s="29"/>
      <c r="AQ291" s="33"/>
      <c r="AR291" s="38"/>
      <c r="AS291" s="38"/>
      <c r="AT291" s="38"/>
      <c r="AU291" s="38"/>
      <c r="AV291" s="38"/>
      <c r="AW291" s="38"/>
      <c r="AX291" s="33"/>
      <c r="AY291" s="33"/>
      <c r="AZ291" s="33"/>
      <c r="BA291" s="38"/>
      <c r="BB291" s="38"/>
      <c r="BC291" s="38"/>
      <c r="BD291" s="33"/>
      <c r="BE291" s="38"/>
      <c r="BF291" s="38"/>
      <c r="BG291" s="32">
        <f t="shared" si="96"/>
        <v>0</v>
      </c>
      <c r="BH291" s="38"/>
      <c r="BI291" s="33"/>
      <c r="BJ291" s="33"/>
      <c r="BK291" s="38"/>
      <c r="BL291" s="27" t="s">
        <v>99</v>
      </c>
      <c r="BM291" s="38"/>
      <c r="BN291" s="27" t="s">
        <v>370</v>
      </c>
      <c r="BO291" s="38">
        <v>2025</v>
      </c>
      <c r="BP291" s="182"/>
      <c r="BQ291" s="38"/>
      <c r="BR291" s="38"/>
      <c r="BS291" s="38"/>
      <c r="BT291" s="38"/>
      <c r="BU291" s="46"/>
      <c r="BV291" s="29"/>
      <c r="BW291" s="36"/>
      <c r="BX291" s="36"/>
      <c r="BY291" s="190"/>
    </row>
    <row r="292" spans="1:88" s="54" customFormat="1" ht="75" x14ac:dyDescent="0.3">
      <c r="A292" s="20">
        <f>A291+1</f>
        <v>195</v>
      </c>
      <c r="B292" s="21" t="s">
        <v>515</v>
      </c>
      <c r="C292" s="22">
        <f t="shared" si="78"/>
        <v>4.28</v>
      </c>
      <c r="D292" s="23"/>
      <c r="E292" s="7">
        <f t="shared" si="91"/>
        <v>4.28</v>
      </c>
      <c r="F292" s="7">
        <f t="shared" si="92"/>
        <v>2.5</v>
      </c>
      <c r="G292" s="7">
        <f t="shared" si="93"/>
        <v>0.5</v>
      </c>
      <c r="H292" s="24">
        <v>0.5</v>
      </c>
      <c r="I292" s="24"/>
      <c r="J292" s="24"/>
      <c r="K292" s="24">
        <v>1</v>
      </c>
      <c r="L292" s="24">
        <v>1</v>
      </c>
      <c r="M292" s="7">
        <f t="shared" si="94"/>
        <v>0</v>
      </c>
      <c r="N292" s="24"/>
      <c r="O292" s="24"/>
      <c r="P292" s="24"/>
      <c r="Q292" s="24"/>
      <c r="R292" s="24"/>
      <c r="S292" s="24"/>
      <c r="T292" s="24"/>
      <c r="U292" s="7">
        <f t="shared" si="83"/>
        <v>1.78</v>
      </c>
      <c r="V292" s="24"/>
      <c r="W292" s="24"/>
      <c r="X292" s="24"/>
      <c r="Y292" s="24"/>
      <c r="Z292" s="24"/>
      <c r="AA292" s="24"/>
      <c r="AB292" s="24"/>
      <c r="AC292" s="24"/>
      <c r="AD292" s="7">
        <f t="shared" si="95"/>
        <v>0</v>
      </c>
      <c r="AE292" s="24"/>
      <c r="AF292" s="24"/>
      <c r="AG292" s="25"/>
      <c r="AH292" s="25"/>
      <c r="AI292" s="24"/>
      <c r="AJ292" s="20"/>
      <c r="AK292" s="24"/>
      <c r="AL292" s="20"/>
      <c r="AM292" s="20"/>
      <c r="AN292" s="20"/>
      <c r="AO292" s="25"/>
      <c r="AP292" s="20"/>
      <c r="AQ292" s="24"/>
      <c r="AR292" s="25"/>
      <c r="AS292" s="25"/>
      <c r="AT292" s="25"/>
      <c r="AU292" s="25"/>
      <c r="AV292" s="25"/>
      <c r="AW292" s="25"/>
      <c r="AX292" s="24"/>
      <c r="AY292" s="24"/>
      <c r="AZ292" s="24"/>
      <c r="BA292" s="25"/>
      <c r="BB292" s="25"/>
      <c r="BC292" s="25"/>
      <c r="BD292" s="24">
        <v>1.78</v>
      </c>
      <c r="BE292" s="25"/>
      <c r="BF292" s="25"/>
      <c r="BG292" s="7">
        <f t="shared" si="96"/>
        <v>0</v>
      </c>
      <c r="BH292" s="25"/>
      <c r="BI292" s="24"/>
      <c r="BJ292" s="24"/>
      <c r="BK292" s="25"/>
      <c r="BL292" s="20" t="s">
        <v>112</v>
      </c>
      <c r="BM292" s="25"/>
      <c r="BN292" s="20" t="s">
        <v>370</v>
      </c>
      <c r="BO292" s="25"/>
      <c r="BP292" s="144" t="s">
        <v>106</v>
      </c>
      <c r="BQ292" s="25"/>
      <c r="BR292" s="25"/>
      <c r="BS292" s="25"/>
      <c r="BT292" s="25"/>
      <c r="BU292" s="23" t="s">
        <v>516</v>
      </c>
      <c r="BV292" s="20"/>
      <c r="BW292" s="25"/>
      <c r="BX292" s="25"/>
      <c r="BY292" s="20" t="s">
        <v>517</v>
      </c>
      <c r="CA292" s="54" t="e">
        <f>VLOOKUP(B292,'[1]KH2025 IN'!$B$4:$X$243,23,0)</f>
        <v>#N/A</v>
      </c>
      <c r="CB292" s="54">
        <v>1</v>
      </c>
      <c r="CC292" s="54">
        <f>VLOOKUP(B292,'[2]10QH'!$B$15:$BZ$665,77,0)</f>
        <v>1</v>
      </c>
      <c r="CJ292" s="54">
        <v>1</v>
      </c>
    </row>
    <row r="293" spans="1:88" s="54" customFormat="1" ht="37.5" x14ac:dyDescent="0.3">
      <c r="A293" s="20">
        <f t="shared" si="97"/>
        <v>196</v>
      </c>
      <c r="B293" s="21" t="s">
        <v>518</v>
      </c>
      <c r="C293" s="22">
        <f t="shared" si="78"/>
        <v>7.2</v>
      </c>
      <c r="D293" s="23"/>
      <c r="E293" s="7">
        <f t="shared" si="91"/>
        <v>7.2</v>
      </c>
      <c r="F293" s="7">
        <f t="shared" si="92"/>
        <v>0</v>
      </c>
      <c r="G293" s="7">
        <f t="shared" si="93"/>
        <v>0</v>
      </c>
      <c r="H293" s="24"/>
      <c r="I293" s="24"/>
      <c r="J293" s="24"/>
      <c r="K293" s="24"/>
      <c r="L293" s="24"/>
      <c r="M293" s="7">
        <f t="shared" si="94"/>
        <v>0</v>
      </c>
      <c r="N293" s="24"/>
      <c r="O293" s="24"/>
      <c r="P293" s="24"/>
      <c r="Q293" s="24"/>
      <c r="R293" s="24"/>
      <c r="S293" s="24"/>
      <c r="T293" s="24"/>
      <c r="U293" s="7">
        <f t="shared" si="83"/>
        <v>7.2</v>
      </c>
      <c r="V293" s="24"/>
      <c r="W293" s="24"/>
      <c r="X293" s="24"/>
      <c r="Y293" s="24"/>
      <c r="Z293" s="24"/>
      <c r="AA293" s="24"/>
      <c r="AB293" s="24"/>
      <c r="AC293" s="24"/>
      <c r="AD293" s="7">
        <f t="shared" si="95"/>
        <v>0</v>
      </c>
      <c r="AE293" s="24"/>
      <c r="AF293" s="24"/>
      <c r="AG293" s="25"/>
      <c r="AH293" s="25"/>
      <c r="AI293" s="24"/>
      <c r="AJ293" s="20"/>
      <c r="AK293" s="24"/>
      <c r="AL293" s="20"/>
      <c r="AM293" s="20"/>
      <c r="AN293" s="20"/>
      <c r="AO293" s="25"/>
      <c r="AP293" s="20"/>
      <c r="AQ293" s="24"/>
      <c r="AR293" s="25"/>
      <c r="AS293" s="25"/>
      <c r="AT293" s="25"/>
      <c r="AU293" s="25"/>
      <c r="AV293" s="25"/>
      <c r="AW293" s="25"/>
      <c r="AX293" s="24"/>
      <c r="AY293" s="24"/>
      <c r="AZ293" s="24"/>
      <c r="BA293" s="25"/>
      <c r="BB293" s="25"/>
      <c r="BC293" s="25"/>
      <c r="BD293" s="24">
        <v>7.2</v>
      </c>
      <c r="BE293" s="25"/>
      <c r="BF293" s="25"/>
      <c r="BG293" s="7">
        <f t="shared" si="96"/>
        <v>0</v>
      </c>
      <c r="BH293" s="25"/>
      <c r="BI293" s="24"/>
      <c r="BJ293" s="24"/>
      <c r="BK293" s="25"/>
      <c r="BL293" s="20" t="s">
        <v>112</v>
      </c>
      <c r="BM293" s="25"/>
      <c r="BN293" s="20" t="s">
        <v>370</v>
      </c>
      <c r="BO293" s="25"/>
      <c r="BP293" s="144"/>
      <c r="BQ293" s="25"/>
      <c r="BR293" s="25"/>
      <c r="BS293" s="25"/>
      <c r="BT293" s="25"/>
      <c r="BU293" s="23" t="s">
        <v>245</v>
      </c>
      <c r="BV293" s="20"/>
      <c r="BW293" s="25"/>
      <c r="BX293" s="25"/>
      <c r="BY293" s="20" t="s">
        <v>519</v>
      </c>
      <c r="CA293" s="54" t="e">
        <f>VLOOKUP(B293,'[1]KH2025 IN'!$B$4:$X$243,23,0)</f>
        <v>#N/A</v>
      </c>
      <c r="CB293" s="54">
        <v>1</v>
      </c>
      <c r="CC293" s="54">
        <f>VLOOKUP(B293,'[2]10QH'!$B$15:$BZ$665,77,0)</f>
        <v>1</v>
      </c>
      <c r="CJ293" s="54">
        <v>1</v>
      </c>
    </row>
    <row r="294" spans="1:88" s="54" customFormat="1" ht="75" x14ac:dyDescent="0.3">
      <c r="A294" s="20">
        <f t="shared" si="97"/>
        <v>197</v>
      </c>
      <c r="B294" s="21" t="s">
        <v>520</v>
      </c>
      <c r="C294" s="22">
        <f t="shared" si="78"/>
        <v>3.5</v>
      </c>
      <c r="D294" s="23"/>
      <c r="E294" s="7">
        <f t="shared" si="91"/>
        <v>3.5</v>
      </c>
      <c r="F294" s="7">
        <f t="shared" si="92"/>
        <v>3.5</v>
      </c>
      <c r="G294" s="7">
        <f t="shared" si="93"/>
        <v>0.5</v>
      </c>
      <c r="H294" s="24">
        <v>0.5</v>
      </c>
      <c r="I294" s="24"/>
      <c r="J294" s="24"/>
      <c r="K294" s="24">
        <v>2</v>
      </c>
      <c r="L294" s="24">
        <v>1</v>
      </c>
      <c r="M294" s="7">
        <f t="shared" si="94"/>
        <v>0</v>
      </c>
      <c r="N294" s="24"/>
      <c r="O294" s="24"/>
      <c r="P294" s="24"/>
      <c r="Q294" s="24"/>
      <c r="R294" s="24"/>
      <c r="S294" s="24"/>
      <c r="T294" s="24"/>
      <c r="U294" s="7">
        <f t="shared" si="83"/>
        <v>0</v>
      </c>
      <c r="V294" s="24"/>
      <c r="W294" s="24"/>
      <c r="X294" s="24"/>
      <c r="Y294" s="24"/>
      <c r="Z294" s="24"/>
      <c r="AA294" s="24"/>
      <c r="AB294" s="24"/>
      <c r="AC294" s="24"/>
      <c r="AD294" s="7">
        <f t="shared" si="95"/>
        <v>0</v>
      </c>
      <c r="AE294" s="24"/>
      <c r="AF294" s="24"/>
      <c r="AG294" s="25"/>
      <c r="AH294" s="25"/>
      <c r="AI294" s="24"/>
      <c r="AJ294" s="20"/>
      <c r="AK294" s="24"/>
      <c r="AL294" s="20"/>
      <c r="AM294" s="20"/>
      <c r="AN294" s="20"/>
      <c r="AO294" s="25"/>
      <c r="AP294" s="20"/>
      <c r="AQ294" s="24"/>
      <c r="AR294" s="25"/>
      <c r="AS294" s="25"/>
      <c r="AT294" s="25"/>
      <c r="AU294" s="25"/>
      <c r="AV294" s="25"/>
      <c r="AW294" s="25"/>
      <c r="AX294" s="24"/>
      <c r="AY294" s="24"/>
      <c r="AZ294" s="24"/>
      <c r="BA294" s="25"/>
      <c r="BB294" s="25"/>
      <c r="BC294" s="25"/>
      <c r="BD294" s="24"/>
      <c r="BE294" s="25"/>
      <c r="BF294" s="25"/>
      <c r="BG294" s="7">
        <f t="shared" si="96"/>
        <v>0</v>
      </c>
      <c r="BH294" s="25"/>
      <c r="BI294" s="24"/>
      <c r="BJ294" s="24"/>
      <c r="BK294" s="25"/>
      <c r="BL294" s="20" t="s">
        <v>112</v>
      </c>
      <c r="BM294" s="25"/>
      <c r="BN294" s="20" t="s">
        <v>370</v>
      </c>
      <c r="BO294" s="25"/>
      <c r="BP294" s="144"/>
      <c r="BQ294" s="25"/>
      <c r="BR294" s="25"/>
      <c r="BS294" s="25"/>
      <c r="BT294" s="25"/>
      <c r="BU294" s="23" t="s">
        <v>521</v>
      </c>
      <c r="BV294" s="20">
        <v>2022</v>
      </c>
      <c r="BW294" s="25"/>
      <c r="BX294" s="25"/>
      <c r="BY294" s="20" t="s">
        <v>522</v>
      </c>
      <c r="BZ294" s="54" t="s">
        <v>523</v>
      </c>
      <c r="CA294" s="54" t="e">
        <f>VLOOKUP(B294,'[1]KH2025 IN'!$B$4:$X$243,23,0)</f>
        <v>#N/A</v>
      </c>
      <c r="CB294" s="54">
        <v>1</v>
      </c>
      <c r="CC294" s="54">
        <f>VLOOKUP(B294,'[2]10QH'!$B$15:$BZ$665,77,0)</f>
        <v>1</v>
      </c>
      <c r="CJ294" s="54">
        <v>1</v>
      </c>
    </row>
    <row r="295" spans="1:88" s="54" customFormat="1" ht="37.5" x14ac:dyDescent="0.3">
      <c r="A295" s="20">
        <f t="shared" si="97"/>
        <v>198</v>
      </c>
      <c r="B295" s="21" t="s">
        <v>524</v>
      </c>
      <c r="C295" s="22">
        <f t="shared" si="78"/>
        <v>0.16999999999999998</v>
      </c>
      <c r="D295" s="23"/>
      <c r="E295" s="7">
        <f t="shared" si="91"/>
        <v>0.16999999999999998</v>
      </c>
      <c r="F295" s="7">
        <f t="shared" si="92"/>
        <v>0.16999999999999998</v>
      </c>
      <c r="G295" s="7">
        <f t="shared" si="93"/>
        <v>0</v>
      </c>
      <c r="H295" s="24"/>
      <c r="I295" s="24"/>
      <c r="J295" s="24"/>
      <c r="K295" s="24">
        <v>0.06</v>
      </c>
      <c r="L295" s="24">
        <v>0.11</v>
      </c>
      <c r="M295" s="7">
        <f t="shared" si="94"/>
        <v>0</v>
      </c>
      <c r="N295" s="24"/>
      <c r="O295" s="24"/>
      <c r="P295" s="24"/>
      <c r="Q295" s="24"/>
      <c r="R295" s="24"/>
      <c r="S295" s="24"/>
      <c r="T295" s="24"/>
      <c r="U295" s="7">
        <f t="shared" si="83"/>
        <v>0</v>
      </c>
      <c r="V295" s="24"/>
      <c r="W295" s="24"/>
      <c r="X295" s="24"/>
      <c r="Y295" s="24"/>
      <c r="Z295" s="24"/>
      <c r="AA295" s="24"/>
      <c r="AB295" s="24"/>
      <c r="AC295" s="24"/>
      <c r="AD295" s="7">
        <f t="shared" si="95"/>
        <v>0</v>
      </c>
      <c r="AE295" s="24"/>
      <c r="AF295" s="24"/>
      <c r="AG295" s="25"/>
      <c r="AH295" s="25"/>
      <c r="AI295" s="24"/>
      <c r="AJ295" s="20"/>
      <c r="AK295" s="24"/>
      <c r="AL295" s="20"/>
      <c r="AM295" s="20"/>
      <c r="AN295" s="20"/>
      <c r="AO295" s="25"/>
      <c r="AP295" s="20"/>
      <c r="AQ295" s="24"/>
      <c r="AR295" s="25"/>
      <c r="AS295" s="25"/>
      <c r="AT295" s="25"/>
      <c r="AU295" s="25"/>
      <c r="AV295" s="25"/>
      <c r="AW295" s="25"/>
      <c r="AX295" s="24"/>
      <c r="AY295" s="24"/>
      <c r="AZ295" s="24"/>
      <c r="BA295" s="25"/>
      <c r="BB295" s="25"/>
      <c r="BC295" s="25"/>
      <c r="BD295" s="24"/>
      <c r="BE295" s="25"/>
      <c r="BF295" s="25"/>
      <c r="BG295" s="7">
        <f t="shared" si="96"/>
        <v>0</v>
      </c>
      <c r="BH295" s="25"/>
      <c r="BI295" s="24"/>
      <c r="BJ295" s="24"/>
      <c r="BK295" s="25"/>
      <c r="BL295" s="20" t="s">
        <v>123</v>
      </c>
      <c r="BM295" s="25"/>
      <c r="BN295" s="20" t="s">
        <v>370</v>
      </c>
      <c r="BO295" s="25"/>
      <c r="BP295" s="144" t="s">
        <v>106</v>
      </c>
      <c r="BQ295" s="25"/>
      <c r="BR295" s="25"/>
      <c r="BS295" s="25"/>
      <c r="BT295" s="25"/>
      <c r="BU295" s="23" t="s">
        <v>131</v>
      </c>
      <c r="BV295" s="20"/>
      <c r="BW295" s="25"/>
      <c r="BX295" s="25"/>
      <c r="BY295" s="20" t="s">
        <v>525</v>
      </c>
      <c r="CA295" s="54" t="e">
        <f>VLOOKUP(B295,'[1]KH2025 IN'!$B$4:$X$243,23,0)</f>
        <v>#N/A</v>
      </c>
      <c r="CB295" s="54">
        <v>1</v>
      </c>
      <c r="CC295" s="54">
        <f>VLOOKUP(B295,'[2]10QH'!$B$15:$BZ$665,77,0)</f>
        <v>1</v>
      </c>
      <c r="CJ295" s="54">
        <v>1</v>
      </c>
    </row>
    <row r="296" spans="1:88" s="54" customFormat="1" ht="56.25" x14ac:dyDescent="0.3">
      <c r="A296" s="20">
        <f t="shared" si="97"/>
        <v>199</v>
      </c>
      <c r="B296" s="21" t="s">
        <v>526</v>
      </c>
      <c r="C296" s="22">
        <f t="shared" si="78"/>
        <v>2.2200000000000002</v>
      </c>
      <c r="D296" s="23"/>
      <c r="E296" s="7">
        <f t="shared" si="91"/>
        <v>2.2200000000000002</v>
      </c>
      <c r="F296" s="7">
        <f t="shared" si="92"/>
        <v>1.1200000000000001</v>
      </c>
      <c r="G296" s="7">
        <f t="shared" si="93"/>
        <v>0</v>
      </c>
      <c r="H296" s="24"/>
      <c r="I296" s="24"/>
      <c r="J296" s="24"/>
      <c r="K296" s="24">
        <v>0.62</v>
      </c>
      <c r="L296" s="24">
        <v>0.5</v>
      </c>
      <c r="M296" s="7">
        <f t="shared" si="94"/>
        <v>0</v>
      </c>
      <c r="N296" s="24"/>
      <c r="O296" s="24"/>
      <c r="P296" s="24"/>
      <c r="Q296" s="24"/>
      <c r="R296" s="24"/>
      <c r="S296" s="24"/>
      <c r="T296" s="24"/>
      <c r="U296" s="7">
        <f t="shared" si="83"/>
        <v>1.1000000000000001</v>
      </c>
      <c r="V296" s="24"/>
      <c r="W296" s="24"/>
      <c r="X296" s="24"/>
      <c r="Y296" s="24"/>
      <c r="Z296" s="24"/>
      <c r="AA296" s="24"/>
      <c r="AB296" s="24"/>
      <c r="AC296" s="24"/>
      <c r="AD296" s="7">
        <f t="shared" si="95"/>
        <v>0</v>
      </c>
      <c r="AE296" s="24"/>
      <c r="AF296" s="24"/>
      <c r="AG296" s="25"/>
      <c r="AH296" s="25"/>
      <c r="AI296" s="24"/>
      <c r="AJ296" s="20"/>
      <c r="AK296" s="24"/>
      <c r="AL296" s="20"/>
      <c r="AM296" s="20"/>
      <c r="AN296" s="20"/>
      <c r="AO296" s="25"/>
      <c r="AP296" s="20"/>
      <c r="AQ296" s="24"/>
      <c r="AR296" s="25"/>
      <c r="AS296" s="25"/>
      <c r="AT296" s="25"/>
      <c r="AU296" s="25"/>
      <c r="AV296" s="25"/>
      <c r="AW296" s="25"/>
      <c r="AX296" s="24"/>
      <c r="AY296" s="24"/>
      <c r="AZ296" s="24"/>
      <c r="BA296" s="25"/>
      <c r="BB296" s="25"/>
      <c r="BC296" s="25"/>
      <c r="BD296" s="24">
        <v>1.1000000000000001</v>
      </c>
      <c r="BE296" s="25"/>
      <c r="BF296" s="25"/>
      <c r="BG296" s="7">
        <f t="shared" si="96"/>
        <v>0</v>
      </c>
      <c r="BH296" s="25"/>
      <c r="BI296" s="24"/>
      <c r="BJ296" s="24"/>
      <c r="BK296" s="25"/>
      <c r="BL296" s="20" t="s">
        <v>123</v>
      </c>
      <c r="BM296" s="25"/>
      <c r="BN296" s="20" t="s">
        <v>370</v>
      </c>
      <c r="BO296" s="25"/>
      <c r="BP296" s="144"/>
      <c r="BQ296" s="25"/>
      <c r="BR296" s="25"/>
      <c r="BS296" s="25"/>
      <c r="BT296" s="25"/>
      <c r="BU296" s="23" t="s">
        <v>509</v>
      </c>
      <c r="BV296" s="20"/>
      <c r="BW296" s="25"/>
      <c r="BX296" s="25"/>
      <c r="BY296" s="20" t="s">
        <v>527</v>
      </c>
      <c r="CA296" s="54" t="e">
        <f>VLOOKUP(B296,'[1]KH2025 IN'!$B$4:$X$243,23,0)</f>
        <v>#N/A</v>
      </c>
      <c r="CB296" s="54">
        <v>1</v>
      </c>
      <c r="CC296" s="54">
        <f>VLOOKUP(B296,'[2]10QH'!$B$15:$BZ$665,77,0)</f>
        <v>1</v>
      </c>
      <c r="CJ296" s="54">
        <v>1</v>
      </c>
    </row>
    <row r="297" spans="1:88" s="54" customFormat="1" ht="75" customHeight="1" x14ac:dyDescent="0.3">
      <c r="A297" s="20">
        <f t="shared" si="97"/>
        <v>200</v>
      </c>
      <c r="B297" s="21" t="s">
        <v>528</v>
      </c>
      <c r="C297" s="22">
        <f t="shared" si="78"/>
        <v>16</v>
      </c>
      <c r="D297" s="23"/>
      <c r="E297" s="7">
        <f t="shared" si="91"/>
        <v>16</v>
      </c>
      <c r="F297" s="7">
        <f t="shared" si="92"/>
        <v>4</v>
      </c>
      <c r="G297" s="7">
        <f t="shared" si="93"/>
        <v>0</v>
      </c>
      <c r="H297" s="24"/>
      <c r="I297" s="24"/>
      <c r="J297" s="24"/>
      <c r="K297" s="24">
        <v>2</v>
      </c>
      <c r="L297" s="24">
        <v>2</v>
      </c>
      <c r="M297" s="7">
        <f t="shared" si="94"/>
        <v>0</v>
      </c>
      <c r="N297" s="24"/>
      <c r="O297" s="24"/>
      <c r="P297" s="24"/>
      <c r="Q297" s="24"/>
      <c r="R297" s="24"/>
      <c r="S297" s="24"/>
      <c r="T297" s="24"/>
      <c r="U297" s="7">
        <f t="shared" si="83"/>
        <v>12</v>
      </c>
      <c r="V297" s="24"/>
      <c r="W297" s="24"/>
      <c r="X297" s="24"/>
      <c r="Y297" s="24"/>
      <c r="Z297" s="24"/>
      <c r="AA297" s="24"/>
      <c r="AB297" s="24"/>
      <c r="AC297" s="24"/>
      <c r="AD297" s="7">
        <f t="shared" si="95"/>
        <v>0</v>
      </c>
      <c r="AE297" s="24"/>
      <c r="AF297" s="24"/>
      <c r="AG297" s="25"/>
      <c r="AH297" s="25"/>
      <c r="AI297" s="24"/>
      <c r="AJ297" s="20"/>
      <c r="AK297" s="24"/>
      <c r="AL297" s="20"/>
      <c r="AM297" s="20"/>
      <c r="AN297" s="20"/>
      <c r="AO297" s="25"/>
      <c r="AP297" s="20"/>
      <c r="AQ297" s="24"/>
      <c r="AR297" s="25"/>
      <c r="AS297" s="25"/>
      <c r="AT297" s="25"/>
      <c r="AU297" s="25"/>
      <c r="AV297" s="25"/>
      <c r="AW297" s="25"/>
      <c r="AX297" s="24"/>
      <c r="AY297" s="24"/>
      <c r="AZ297" s="24"/>
      <c r="BA297" s="25"/>
      <c r="BB297" s="25"/>
      <c r="BC297" s="25"/>
      <c r="BD297" s="24">
        <v>12</v>
      </c>
      <c r="BE297" s="25"/>
      <c r="BF297" s="25"/>
      <c r="BG297" s="7">
        <f t="shared" si="96"/>
        <v>0</v>
      </c>
      <c r="BH297" s="25"/>
      <c r="BI297" s="24"/>
      <c r="BJ297" s="24"/>
      <c r="BK297" s="25"/>
      <c r="BL297" s="20" t="s">
        <v>142</v>
      </c>
      <c r="BM297" s="25"/>
      <c r="BN297" s="20" t="s">
        <v>370</v>
      </c>
      <c r="BO297" s="25"/>
      <c r="BP297" s="20" t="s">
        <v>106</v>
      </c>
      <c r="BQ297" s="25"/>
      <c r="BR297" s="25"/>
      <c r="BS297" s="25"/>
      <c r="BT297" s="25"/>
      <c r="BU297" s="23" t="s">
        <v>509</v>
      </c>
      <c r="BV297" s="20"/>
      <c r="BW297" s="25"/>
      <c r="BX297" s="25"/>
      <c r="BY297" s="20" t="s">
        <v>529</v>
      </c>
      <c r="CA297" s="54" t="e">
        <f>VLOOKUP(B297,'[1]KH2025 IN'!$B$4:$X$243,23,0)</f>
        <v>#N/A</v>
      </c>
      <c r="CB297" s="54">
        <v>1</v>
      </c>
      <c r="CC297" s="54">
        <f>VLOOKUP(B297,'[2]10QH'!$B$15:$BZ$665,77,0)</f>
        <v>1</v>
      </c>
      <c r="CJ297" s="54">
        <v>1</v>
      </c>
    </row>
    <row r="298" spans="1:88" s="54" customFormat="1" ht="168.75" x14ac:dyDescent="0.3">
      <c r="A298" s="20">
        <f t="shared" si="97"/>
        <v>201</v>
      </c>
      <c r="B298" s="21" t="s">
        <v>530</v>
      </c>
      <c r="C298" s="22">
        <f t="shared" si="78"/>
        <v>13.58</v>
      </c>
      <c r="D298" s="23"/>
      <c r="E298" s="7">
        <f t="shared" si="91"/>
        <v>13.58</v>
      </c>
      <c r="F298" s="7">
        <f t="shared" si="92"/>
        <v>13.58</v>
      </c>
      <c r="G298" s="7">
        <f t="shared" si="93"/>
        <v>0.06</v>
      </c>
      <c r="H298" s="24">
        <v>0.06</v>
      </c>
      <c r="I298" s="24"/>
      <c r="J298" s="24"/>
      <c r="K298" s="24">
        <f>2.81+6.35</f>
        <v>9.16</v>
      </c>
      <c r="L298" s="24">
        <f>2.08+2.28</f>
        <v>4.3599999999999994</v>
      </c>
      <c r="M298" s="7">
        <f t="shared" si="94"/>
        <v>0</v>
      </c>
      <c r="N298" s="24"/>
      <c r="O298" s="24"/>
      <c r="P298" s="24"/>
      <c r="Q298" s="24"/>
      <c r="R298" s="24"/>
      <c r="S298" s="24"/>
      <c r="T298" s="24"/>
      <c r="U298" s="7">
        <f t="shared" si="83"/>
        <v>0</v>
      </c>
      <c r="V298" s="24"/>
      <c r="W298" s="24"/>
      <c r="X298" s="24"/>
      <c r="Y298" s="24"/>
      <c r="Z298" s="24"/>
      <c r="AA298" s="24"/>
      <c r="AB298" s="24"/>
      <c r="AC298" s="24"/>
      <c r="AD298" s="7">
        <f t="shared" si="95"/>
        <v>0</v>
      </c>
      <c r="AE298" s="24"/>
      <c r="AF298" s="24"/>
      <c r="AG298" s="25"/>
      <c r="AH298" s="25"/>
      <c r="AI298" s="24"/>
      <c r="AJ298" s="20"/>
      <c r="AK298" s="24"/>
      <c r="AL298" s="20"/>
      <c r="AM298" s="20"/>
      <c r="AN298" s="20"/>
      <c r="AO298" s="25"/>
      <c r="AP298" s="20"/>
      <c r="AQ298" s="24"/>
      <c r="AR298" s="25"/>
      <c r="AS298" s="25"/>
      <c r="AT298" s="25"/>
      <c r="AU298" s="25"/>
      <c r="AV298" s="25"/>
      <c r="AW298" s="25"/>
      <c r="AX298" s="24"/>
      <c r="AY298" s="24"/>
      <c r="AZ298" s="24"/>
      <c r="BA298" s="25"/>
      <c r="BB298" s="25"/>
      <c r="BC298" s="25"/>
      <c r="BD298" s="24"/>
      <c r="BE298" s="25"/>
      <c r="BF298" s="25"/>
      <c r="BG298" s="7">
        <f t="shared" si="96"/>
        <v>0</v>
      </c>
      <c r="BH298" s="25"/>
      <c r="BI298" s="24"/>
      <c r="BJ298" s="24"/>
      <c r="BK298" s="25"/>
      <c r="BL298" s="20" t="s">
        <v>142</v>
      </c>
      <c r="BM298" s="25"/>
      <c r="BN298" s="20" t="s">
        <v>370</v>
      </c>
      <c r="BO298" s="25">
        <v>2025</v>
      </c>
      <c r="BP298" s="20" t="s">
        <v>531</v>
      </c>
      <c r="BQ298" s="25"/>
      <c r="BR298" s="25"/>
      <c r="BS298" s="25"/>
      <c r="BT298" s="25"/>
      <c r="BU298" s="23" t="s">
        <v>521</v>
      </c>
      <c r="BV298" s="20" t="s">
        <v>96</v>
      </c>
      <c r="BW298" s="25" t="s">
        <v>189</v>
      </c>
      <c r="BX298" s="25" t="s">
        <v>532</v>
      </c>
      <c r="BY298" s="20" t="s">
        <v>533</v>
      </c>
      <c r="CA298" s="54">
        <f>VLOOKUP(B298,'[1]KH2025 IN'!$B$4:$X$243,23,0)</f>
        <v>1</v>
      </c>
      <c r="CB298" s="54">
        <v>1</v>
      </c>
      <c r="CC298" s="54">
        <f>VLOOKUP(B298,'[2]10QH'!$B$15:$BZ$665,77,0)</f>
        <v>1</v>
      </c>
      <c r="CJ298" s="54">
        <v>1</v>
      </c>
    </row>
    <row r="299" spans="1:88" s="54" customFormat="1" ht="75" customHeight="1" x14ac:dyDescent="0.3">
      <c r="A299" s="20">
        <f t="shared" si="97"/>
        <v>202</v>
      </c>
      <c r="B299" s="21" t="s">
        <v>534</v>
      </c>
      <c r="C299" s="22">
        <f t="shared" si="78"/>
        <v>3.8</v>
      </c>
      <c r="D299" s="23"/>
      <c r="E299" s="7">
        <f t="shared" si="91"/>
        <v>3.8</v>
      </c>
      <c r="F299" s="7">
        <f t="shared" si="92"/>
        <v>1.8</v>
      </c>
      <c r="G299" s="7">
        <f t="shared" si="93"/>
        <v>0</v>
      </c>
      <c r="H299" s="24"/>
      <c r="I299" s="24"/>
      <c r="J299" s="24"/>
      <c r="K299" s="24">
        <v>1.3</v>
      </c>
      <c r="L299" s="24">
        <v>0.5</v>
      </c>
      <c r="M299" s="7">
        <f t="shared" si="94"/>
        <v>0</v>
      </c>
      <c r="N299" s="24"/>
      <c r="O299" s="24"/>
      <c r="P299" s="24"/>
      <c r="Q299" s="24"/>
      <c r="R299" s="24"/>
      <c r="S299" s="24"/>
      <c r="T299" s="24"/>
      <c r="U299" s="7">
        <f t="shared" si="83"/>
        <v>2</v>
      </c>
      <c r="V299" s="24"/>
      <c r="W299" s="24"/>
      <c r="X299" s="24"/>
      <c r="Y299" s="24"/>
      <c r="Z299" s="24"/>
      <c r="AA299" s="24"/>
      <c r="AB299" s="24"/>
      <c r="AC299" s="24"/>
      <c r="AD299" s="7">
        <f t="shared" si="95"/>
        <v>0</v>
      </c>
      <c r="AE299" s="24"/>
      <c r="AF299" s="24"/>
      <c r="AG299" s="25"/>
      <c r="AH299" s="25"/>
      <c r="AI299" s="24"/>
      <c r="AJ299" s="20"/>
      <c r="AK299" s="24"/>
      <c r="AL299" s="20"/>
      <c r="AM299" s="20"/>
      <c r="AN299" s="20"/>
      <c r="AO299" s="25"/>
      <c r="AP299" s="20"/>
      <c r="AQ299" s="24"/>
      <c r="AR299" s="25"/>
      <c r="AS299" s="25"/>
      <c r="AT299" s="25"/>
      <c r="AU299" s="25"/>
      <c r="AV299" s="25"/>
      <c r="AW299" s="25"/>
      <c r="AX299" s="24"/>
      <c r="AY299" s="24"/>
      <c r="AZ299" s="24"/>
      <c r="BA299" s="25"/>
      <c r="BB299" s="25"/>
      <c r="BC299" s="25"/>
      <c r="BD299" s="24">
        <v>2</v>
      </c>
      <c r="BE299" s="25"/>
      <c r="BF299" s="25"/>
      <c r="BG299" s="7">
        <f t="shared" si="96"/>
        <v>0</v>
      </c>
      <c r="BH299" s="25"/>
      <c r="BI299" s="24"/>
      <c r="BJ299" s="24"/>
      <c r="BK299" s="25"/>
      <c r="BL299" s="20" t="s">
        <v>142</v>
      </c>
      <c r="BM299" s="25"/>
      <c r="BN299" s="20" t="s">
        <v>370</v>
      </c>
      <c r="BO299" s="25"/>
      <c r="BP299" s="144" t="s">
        <v>106</v>
      </c>
      <c r="BQ299" s="25"/>
      <c r="BR299" s="25"/>
      <c r="BS299" s="25"/>
      <c r="BT299" s="25"/>
      <c r="BU299" s="23" t="s">
        <v>509</v>
      </c>
      <c r="BV299" s="20"/>
      <c r="BW299" s="25"/>
      <c r="BX299" s="25"/>
      <c r="BY299" s="20" t="s">
        <v>535</v>
      </c>
      <c r="CA299" s="54" t="e">
        <f>VLOOKUP(B299,'[1]KH2025 IN'!$B$4:$X$243,23,0)</f>
        <v>#N/A</v>
      </c>
      <c r="CB299" s="54">
        <v>1</v>
      </c>
      <c r="CC299" s="54">
        <f>VLOOKUP(B299,'[2]10QH'!$B$15:$BZ$665,77,0)</f>
        <v>1</v>
      </c>
      <c r="CJ299" s="54">
        <v>1</v>
      </c>
    </row>
    <row r="300" spans="1:88" s="54" customFormat="1" ht="56.25" x14ac:dyDescent="0.3">
      <c r="A300" s="20">
        <f t="shared" si="97"/>
        <v>203</v>
      </c>
      <c r="B300" s="21" t="s">
        <v>536</v>
      </c>
      <c r="C300" s="22">
        <f t="shared" si="78"/>
        <v>0.04</v>
      </c>
      <c r="D300" s="23"/>
      <c r="E300" s="7">
        <f t="shared" si="91"/>
        <v>0.04</v>
      </c>
      <c r="F300" s="7">
        <f t="shared" si="92"/>
        <v>0.04</v>
      </c>
      <c r="G300" s="7">
        <f t="shared" si="93"/>
        <v>0</v>
      </c>
      <c r="H300" s="24"/>
      <c r="I300" s="24"/>
      <c r="J300" s="24"/>
      <c r="K300" s="24"/>
      <c r="L300" s="24">
        <v>0.04</v>
      </c>
      <c r="M300" s="7">
        <f t="shared" si="94"/>
        <v>0</v>
      </c>
      <c r="N300" s="24"/>
      <c r="O300" s="24"/>
      <c r="P300" s="24"/>
      <c r="Q300" s="24"/>
      <c r="R300" s="10"/>
      <c r="S300" s="24"/>
      <c r="T300" s="24"/>
      <c r="U300" s="7">
        <f t="shared" si="83"/>
        <v>0</v>
      </c>
      <c r="V300" s="24"/>
      <c r="W300" s="24"/>
      <c r="X300" s="24"/>
      <c r="Y300" s="24"/>
      <c r="Z300" s="24"/>
      <c r="AA300" s="24"/>
      <c r="AB300" s="24"/>
      <c r="AC300" s="24"/>
      <c r="AD300" s="7">
        <f t="shared" si="95"/>
        <v>0</v>
      </c>
      <c r="AE300" s="24"/>
      <c r="AF300" s="24"/>
      <c r="AG300" s="25"/>
      <c r="AH300" s="25"/>
      <c r="AI300" s="24"/>
      <c r="AJ300" s="20"/>
      <c r="AK300" s="24"/>
      <c r="AL300" s="20"/>
      <c r="AM300" s="20"/>
      <c r="AN300" s="20"/>
      <c r="AO300" s="25"/>
      <c r="AP300" s="20"/>
      <c r="AQ300" s="24"/>
      <c r="AR300" s="25"/>
      <c r="AS300" s="25"/>
      <c r="AT300" s="25"/>
      <c r="AU300" s="25"/>
      <c r="AV300" s="25"/>
      <c r="AW300" s="25"/>
      <c r="AX300" s="24"/>
      <c r="AY300" s="24"/>
      <c r="AZ300" s="24"/>
      <c r="BA300" s="25"/>
      <c r="BB300" s="25"/>
      <c r="BC300" s="25"/>
      <c r="BD300" s="24"/>
      <c r="BE300" s="25"/>
      <c r="BF300" s="25"/>
      <c r="BG300" s="7">
        <f t="shared" si="96"/>
        <v>0</v>
      </c>
      <c r="BH300" s="25"/>
      <c r="BI300" s="24"/>
      <c r="BJ300" s="24"/>
      <c r="BK300" s="25"/>
      <c r="BL300" s="20" t="s">
        <v>198</v>
      </c>
      <c r="BM300" s="25"/>
      <c r="BN300" s="20" t="s">
        <v>537</v>
      </c>
      <c r="BO300" s="25"/>
      <c r="BP300" s="144"/>
      <c r="BQ300" s="25"/>
      <c r="BR300" s="25"/>
      <c r="BS300" s="25"/>
      <c r="BT300" s="25"/>
      <c r="BU300" s="23" t="s">
        <v>222</v>
      </c>
      <c r="BV300" s="20"/>
      <c r="BW300" s="25" t="s">
        <v>538</v>
      </c>
      <c r="BX300" s="25"/>
      <c r="BY300" s="20"/>
      <c r="CA300" s="54" t="e">
        <f>VLOOKUP(B300,'[1]KH2025 IN'!$B$4:$X$243,23,0)</f>
        <v>#N/A</v>
      </c>
      <c r="CB300" s="54">
        <v>1</v>
      </c>
      <c r="CC300" s="54">
        <f>VLOOKUP(B300,'[2]10QH'!$B$15:$BZ$665,77,0)</f>
        <v>1</v>
      </c>
      <c r="CJ300" s="54">
        <v>1</v>
      </c>
    </row>
    <row r="301" spans="1:88" s="54" customFormat="1" ht="56.25" x14ac:dyDescent="0.3">
      <c r="A301" s="20">
        <f t="shared" si="97"/>
        <v>204</v>
      </c>
      <c r="B301" s="21" t="s">
        <v>539</v>
      </c>
      <c r="C301" s="22">
        <f t="shared" si="78"/>
        <v>0.16</v>
      </c>
      <c r="D301" s="23"/>
      <c r="E301" s="7">
        <f t="shared" si="91"/>
        <v>0.16</v>
      </c>
      <c r="F301" s="7">
        <f t="shared" si="92"/>
        <v>0.16</v>
      </c>
      <c r="G301" s="7">
        <f t="shared" si="93"/>
        <v>0</v>
      </c>
      <c r="H301" s="24"/>
      <c r="I301" s="24"/>
      <c r="J301" s="24"/>
      <c r="K301" s="24">
        <v>0.16</v>
      </c>
      <c r="L301" s="24"/>
      <c r="M301" s="7">
        <f t="shared" si="94"/>
        <v>0</v>
      </c>
      <c r="N301" s="24"/>
      <c r="O301" s="24"/>
      <c r="P301" s="24"/>
      <c r="Q301" s="24"/>
      <c r="R301" s="59"/>
      <c r="S301" s="24"/>
      <c r="T301" s="24"/>
      <c r="U301" s="7">
        <f t="shared" si="83"/>
        <v>0</v>
      </c>
      <c r="V301" s="24"/>
      <c r="W301" s="24"/>
      <c r="X301" s="24"/>
      <c r="Y301" s="24"/>
      <c r="Z301" s="24"/>
      <c r="AA301" s="24"/>
      <c r="AB301" s="24"/>
      <c r="AC301" s="24"/>
      <c r="AD301" s="7">
        <f t="shared" si="95"/>
        <v>0</v>
      </c>
      <c r="AE301" s="24"/>
      <c r="AF301" s="24"/>
      <c r="AG301" s="25"/>
      <c r="AH301" s="25"/>
      <c r="AI301" s="24"/>
      <c r="AJ301" s="20"/>
      <c r="AK301" s="24"/>
      <c r="AL301" s="20"/>
      <c r="AM301" s="20"/>
      <c r="AN301" s="20"/>
      <c r="AO301" s="25"/>
      <c r="AP301" s="20"/>
      <c r="AQ301" s="24"/>
      <c r="AR301" s="25"/>
      <c r="AS301" s="25"/>
      <c r="AT301" s="25"/>
      <c r="AU301" s="25"/>
      <c r="AV301" s="25"/>
      <c r="AW301" s="25"/>
      <c r="AX301" s="24"/>
      <c r="AY301" s="24"/>
      <c r="AZ301" s="24"/>
      <c r="BA301" s="25"/>
      <c r="BB301" s="25"/>
      <c r="BC301" s="25"/>
      <c r="BD301" s="24"/>
      <c r="BE301" s="25"/>
      <c r="BF301" s="25"/>
      <c r="BG301" s="7">
        <f t="shared" si="96"/>
        <v>0</v>
      </c>
      <c r="BH301" s="25"/>
      <c r="BI301" s="24"/>
      <c r="BJ301" s="24"/>
      <c r="BK301" s="25"/>
      <c r="BL301" s="20" t="s">
        <v>198</v>
      </c>
      <c r="BM301" s="25"/>
      <c r="BN301" s="20" t="s">
        <v>537</v>
      </c>
      <c r="BO301" s="25"/>
      <c r="BP301" s="144"/>
      <c r="BQ301" s="25"/>
      <c r="BR301" s="25"/>
      <c r="BS301" s="25"/>
      <c r="BT301" s="25"/>
      <c r="BU301" s="23" t="s">
        <v>222</v>
      </c>
      <c r="BV301" s="20"/>
      <c r="BW301" s="25" t="s">
        <v>538</v>
      </c>
      <c r="BX301" s="25"/>
      <c r="BY301" s="20"/>
      <c r="CA301" s="54" t="e">
        <f>VLOOKUP(B301,'[1]KH2025 IN'!$B$4:$X$243,23,0)</f>
        <v>#N/A</v>
      </c>
      <c r="CB301" s="54">
        <v>1</v>
      </c>
      <c r="CC301" s="54">
        <f>VLOOKUP(B301,'[2]10QH'!$B$15:$BZ$665,77,0)</f>
        <v>1</v>
      </c>
      <c r="CJ301" s="54">
        <v>1</v>
      </c>
    </row>
    <row r="302" spans="1:88" s="54" customFormat="1" ht="75" customHeight="1" x14ac:dyDescent="0.3">
      <c r="A302" s="20">
        <f t="shared" si="97"/>
        <v>205</v>
      </c>
      <c r="B302" s="21" t="s">
        <v>540</v>
      </c>
      <c r="C302" s="22">
        <f t="shared" si="78"/>
        <v>7</v>
      </c>
      <c r="D302" s="23"/>
      <c r="E302" s="7">
        <f t="shared" si="91"/>
        <v>7</v>
      </c>
      <c r="F302" s="7">
        <f t="shared" si="92"/>
        <v>2</v>
      </c>
      <c r="G302" s="7">
        <f t="shared" si="93"/>
        <v>0</v>
      </c>
      <c r="H302" s="24"/>
      <c r="I302" s="24"/>
      <c r="J302" s="24"/>
      <c r="K302" s="24">
        <v>1</v>
      </c>
      <c r="L302" s="24">
        <v>1</v>
      </c>
      <c r="M302" s="7">
        <f t="shared" si="94"/>
        <v>0</v>
      </c>
      <c r="N302" s="24"/>
      <c r="O302" s="24"/>
      <c r="P302" s="24"/>
      <c r="Q302" s="24"/>
      <c r="R302" s="10"/>
      <c r="S302" s="24"/>
      <c r="T302" s="24"/>
      <c r="U302" s="7">
        <f t="shared" si="83"/>
        <v>5</v>
      </c>
      <c r="V302" s="24"/>
      <c r="W302" s="24"/>
      <c r="X302" s="24"/>
      <c r="Y302" s="24"/>
      <c r="Z302" s="24"/>
      <c r="AA302" s="24"/>
      <c r="AB302" s="24"/>
      <c r="AC302" s="24"/>
      <c r="AD302" s="7">
        <f t="shared" si="95"/>
        <v>0</v>
      </c>
      <c r="AE302" s="24"/>
      <c r="AF302" s="24"/>
      <c r="AG302" s="25"/>
      <c r="AH302" s="25"/>
      <c r="AI302" s="24"/>
      <c r="AJ302" s="20"/>
      <c r="AK302" s="24"/>
      <c r="AL302" s="20"/>
      <c r="AM302" s="20"/>
      <c r="AN302" s="20"/>
      <c r="AO302" s="25"/>
      <c r="AP302" s="20"/>
      <c r="AQ302" s="24"/>
      <c r="AR302" s="25"/>
      <c r="AS302" s="25"/>
      <c r="AT302" s="25"/>
      <c r="AU302" s="25"/>
      <c r="AV302" s="25"/>
      <c r="AW302" s="25"/>
      <c r="AX302" s="24"/>
      <c r="AY302" s="24"/>
      <c r="AZ302" s="24"/>
      <c r="BA302" s="25"/>
      <c r="BB302" s="25"/>
      <c r="BC302" s="25"/>
      <c r="BD302" s="24">
        <v>5</v>
      </c>
      <c r="BE302" s="25"/>
      <c r="BF302" s="25"/>
      <c r="BG302" s="7">
        <f t="shared" si="96"/>
        <v>0</v>
      </c>
      <c r="BH302" s="25"/>
      <c r="BI302" s="24"/>
      <c r="BJ302" s="24"/>
      <c r="BK302" s="25"/>
      <c r="BL302" s="20" t="s">
        <v>198</v>
      </c>
      <c r="BM302" s="25"/>
      <c r="BN302" s="20" t="s">
        <v>541</v>
      </c>
      <c r="BO302" s="25"/>
      <c r="BP302" s="20" t="s">
        <v>106</v>
      </c>
      <c r="BQ302" s="25"/>
      <c r="BR302" s="25"/>
      <c r="BS302" s="25"/>
      <c r="BT302" s="25"/>
      <c r="BU302" s="23" t="s">
        <v>509</v>
      </c>
      <c r="BV302" s="20"/>
      <c r="BW302" s="25" t="s">
        <v>542</v>
      </c>
      <c r="BX302" s="25"/>
      <c r="BY302" s="20"/>
      <c r="CA302" s="54" t="e">
        <f>VLOOKUP(B302,'[1]KH2025 IN'!$B$4:$X$243,23,0)</f>
        <v>#N/A</v>
      </c>
      <c r="CB302" s="54">
        <v>1</v>
      </c>
      <c r="CC302" s="54">
        <f>VLOOKUP(B302,'[2]10QH'!$B$15:$BZ$665,77,0)</f>
        <v>1</v>
      </c>
      <c r="CJ302" s="54">
        <v>1</v>
      </c>
    </row>
    <row r="303" spans="1:88" s="54" customFormat="1" ht="86.25" customHeight="1" x14ac:dyDescent="0.3">
      <c r="A303" s="144">
        <f>A302+1</f>
        <v>206</v>
      </c>
      <c r="B303" s="145" t="s">
        <v>543</v>
      </c>
      <c r="C303" s="22">
        <f t="shared" si="78"/>
        <v>6</v>
      </c>
      <c r="D303" s="23"/>
      <c r="E303" s="7">
        <v>6</v>
      </c>
      <c r="F303" s="7">
        <f t="shared" si="92"/>
        <v>1</v>
      </c>
      <c r="G303" s="7">
        <f t="shared" si="93"/>
        <v>0</v>
      </c>
      <c r="H303" s="24"/>
      <c r="I303" s="24"/>
      <c r="J303" s="24"/>
      <c r="K303" s="24"/>
      <c r="L303" s="24">
        <v>1</v>
      </c>
      <c r="M303" s="7">
        <f t="shared" si="94"/>
        <v>0</v>
      </c>
      <c r="N303" s="24"/>
      <c r="O303" s="24"/>
      <c r="P303" s="24"/>
      <c r="Q303" s="24"/>
      <c r="R303" s="59"/>
      <c r="S303" s="24"/>
      <c r="T303" s="24"/>
      <c r="U303" s="7">
        <f t="shared" si="83"/>
        <v>2</v>
      </c>
      <c r="V303" s="24"/>
      <c r="W303" s="24"/>
      <c r="X303" s="24"/>
      <c r="Y303" s="24"/>
      <c r="Z303" s="24"/>
      <c r="AA303" s="24"/>
      <c r="AB303" s="24"/>
      <c r="AC303" s="24"/>
      <c r="AD303" s="7">
        <f t="shared" si="95"/>
        <v>0</v>
      </c>
      <c r="AE303" s="24"/>
      <c r="AF303" s="24"/>
      <c r="AG303" s="25"/>
      <c r="AH303" s="25"/>
      <c r="AI303" s="24"/>
      <c r="AJ303" s="20"/>
      <c r="AK303" s="24"/>
      <c r="AL303" s="20"/>
      <c r="AM303" s="20"/>
      <c r="AN303" s="20"/>
      <c r="AO303" s="25"/>
      <c r="AP303" s="20"/>
      <c r="AQ303" s="24"/>
      <c r="AR303" s="25"/>
      <c r="AS303" s="25"/>
      <c r="AT303" s="25"/>
      <c r="AU303" s="25"/>
      <c r="AV303" s="25"/>
      <c r="AW303" s="25"/>
      <c r="AX303" s="24"/>
      <c r="AY303" s="24"/>
      <c r="AZ303" s="24"/>
      <c r="BA303" s="25"/>
      <c r="BB303" s="25"/>
      <c r="BC303" s="25"/>
      <c r="BD303" s="24">
        <v>2</v>
      </c>
      <c r="BE303" s="25"/>
      <c r="BF303" s="25"/>
      <c r="BG303" s="7">
        <f t="shared" si="96"/>
        <v>0</v>
      </c>
      <c r="BH303" s="25"/>
      <c r="BI303" s="24"/>
      <c r="BJ303" s="24"/>
      <c r="BK303" s="25"/>
      <c r="BL303" s="20" t="s">
        <v>105</v>
      </c>
      <c r="BM303" s="25"/>
      <c r="BN303" s="20" t="s">
        <v>541</v>
      </c>
      <c r="BO303" s="25"/>
      <c r="BP303" s="144" t="s">
        <v>544</v>
      </c>
      <c r="BQ303" s="25"/>
      <c r="BR303" s="25"/>
      <c r="BS303" s="25"/>
      <c r="BT303" s="25"/>
      <c r="BU303" s="23" t="s">
        <v>545</v>
      </c>
      <c r="BV303" s="20" t="s">
        <v>546</v>
      </c>
      <c r="BW303" s="25" t="s">
        <v>547</v>
      </c>
      <c r="BX303" s="25"/>
      <c r="BY303" s="20"/>
      <c r="CA303" s="54" t="e">
        <f>VLOOKUP(B303,'[1]KH2025 IN'!$B$4:$X$243,23,0)</f>
        <v>#N/A</v>
      </c>
      <c r="CB303" s="54">
        <v>1</v>
      </c>
      <c r="CC303" s="54">
        <f>VLOOKUP(B303,'[2]10QH'!$B$15:$BZ$665,77,0)</f>
        <v>1</v>
      </c>
      <c r="CJ303" s="54">
        <v>1</v>
      </c>
    </row>
    <row r="304" spans="1:88" s="54" customFormat="1" ht="92.25" customHeight="1" x14ac:dyDescent="0.3">
      <c r="A304" s="144"/>
      <c r="B304" s="145"/>
      <c r="C304" s="22">
        <f t="shared" si="78"/>
        <v>6</v>
      </c>
      <c r="D304" s="23"/>
      <c r="E304" s="7">
        <v>6</v>
      </c>
      <c r="F304" s="7">
        <f t="shared" si="92"/>
        <v>1</v>
      </c>
      <c r="G304" s="7">
        <f t="shared" si="93"/>
        <v>0</v>
      </c>
      <c r="H304" s="24"/>
      <c r="I304" s="24"/>
      <c r="J304" s="24"/>
      <c r="K304" s="24">
        <v>1</v>
      </c>
      <c r="L304" s="24"/>
      <c r="M304" s="7">
        <f t="shared" si="94"/>
        <v>0</v>
      </c>
      <c r="N304" s="24"/>
      <c r="O304" s="24"/>
      <c r="P304" s="24"/>
      <c r="Q304" s="24"/>
      <c r="R304" s="10"/>
      <c r="S304" s="24"/>
      <c r="T304" s="24"/>
      <c r="U304" s="7">
        <f t="shared" si="83"/>
        <v>2</v>
      </c>
      <c r="V304" s="24"/>
      <c r="W304" s="24"/>
      <c r="X304" s="24"/>
      <c r="Y304" s="24"/>
      <c r="Z304" s="24"/>
      <c r="AA304" s="24"/>
      <c r="AB304" s="24"/>
      <c r="AC304" s="24"/>
      <c r="AD304" s="7">
        <f t="shared" si="95"/>
        <v>0</v>
      </c>
      <c r="AE304" s="24"/>
      <c r="AF304" s="24"/>
      <c r="AG304" s="25"/>
      <c r="AH304" s="25"/>
      <c r="AI304" s="24"/>
      <c r="AJ304" s="20"/>
      <c r="AK304" s="24"/>
      <c r="AL304" s="20"/>
      <c r="AM304" s="20"/>
      <c r="AN304" s="20"/>
      <c r="AO304" s="25"/>
      <c r="AP304" s="20"/>
      <c r="AQ304" s="24"/>
      <c r="AR304" s="25"/>
      <c r="AS304" s="25"/>
      <c r="AT304" s="25"/>
      <c r="AU304" s="25"/>
      <c r="AV304" s="25"/>
      <c r="AW304" s="25"/>
      <c r="AX304" s="24"/>
      <c r="AY304" s="24"/>
      <c r="AZ304" s="24"/>
      <c r="BA304" s="25"/>
      <c r="BB304" s="25"/>
      <c r="BC304" s="25"/>
      <c r="BD304" s="24">
        <v>2</v>
      </c>
      <c r="BE304" s="25"/>
      <c r="BF304" s="25"/>
      <c r="BG304" s="7">
        <f t="shared" si="96"/>
        <v>0</v>
      </c>
      <c r="BH304" s="25"/>
      <c r="BI304" s="24"/>
      <c r="BJ304" s="24"/>
      <c r="BK304" s="25"/>
      <c r="BL304" s="20" t="s">
        <v>142</v>
      </c>
      <c r="BM304" s="25"/>
      <c r="BN304" s="20" t="s">
        <v>541</v>
      </c>
      <c r="BO304" s="25"/>
      <c r="BP304" s="144"/>
      <c r="BQ304" s="25"/>
      <c r="BR304" s="25"/>
      <c r="BS304" s="25"/>
      <c r="BT304" s="25"/>
      <c r="BU304" s="23" t="s">
        <v>545</v>
      </c>
      <c r="BV304" s="20">
        <v>2024</v>
      </c>
      <c r="BW304" s="25" t="s">
        <v>547</v>
      </c>
      <c r="BX304" s="25"/>
      <c r="BY304" s="20"/>
      <c r="CA304" s="54">
        <f>VLOOKUP(B304,'[1]KH2025 IN'!$B$4:$X$243,23,0)</f>
        <v>1</v>
      </c>
      <c r="CB304" s="54">
        <v>1</v>
      </c>
      <c r="CC304" s="54" t="e">
        <f>VLOOKUP(B304,'[2]10QH'!$B$15:$BZ$665,77,0)</f>
        <v>#N/A</v>
      </c>
      <c r="CJ304" s="54">
        <v>1</v>
      </c>
    </row>
    <row r="305" spans="1:88" ht="37.5" x14ac:dyDescent="0.3">
      <c r="A305" s="10" t="s">
        <v>147</v>
      </c>
      <c r="B305" s="15" t="s">
        <v>148</v>
      </c>
      <c r="C305" s="16">
        <f t="shared" si="78"/>
        <v>0</v>
      </c>
      <c r="D305" s="24"/>
      <c r="E305" s="7">
        <f t="shared" si="91"/>
        <v>0</v>
      </c>
      <c r="F305" s="7">
        <f t="shared" si="92"/>
        <v>0</v>
      </c>
      <c r="G305" s="7">
        <f t="shared" si="93"/>
        <v>0</v>
      </c>
      <c r="H305" s="10"/>
      <c r="I305" s="10"/>
      <c r="J305" s="10"/>
      <c r="K305" s="10"/>
      <c r="L305" s="10"/>
      <c r="M305" s="7">
        <f t="shared" si="94"/>
        <v>0</v>
      </c>
      <c r="N305" s="10"/>
      <c r="O305" s="10"/>
      <c r="P305" s="10"/>
      <c r="Q305" s="10"/>
      <c r="R305" s="24"/>
      <c r="S305" s="10"/>
      <c r="T305" s="10"/>
      <c r="U305" s="7">
        <f t="shared" si="83"/>
        <v>0</v>
      </c>
      <c r="V305" s="10"/>
      <c r="W305" s="10"/>
      <c r="X305" s="10"/>
      <c r="Y305" s="10"/>
      <c r="Z305" s="10"/>
      <c r="AA305" s="10"/>
      <c r="AB305" s="10"/>
      <c r="AC305" s="10"/>
      <c r="AD305" s="7">
        <f t="shared" si="95"/>
        <v>0</v>
      </c>
      <c r="AE305" s="10"/>
      <c r="AF305" s="10"/>
      <c r="AG305" s="10"/>
      <c r="AH305" s="10"/>
      <c r="AI305" s="10"/>
      <c r="AJ305" s="10"/>
      <c r="AK305" s="10"/>
      <c r="AL305" s="10"/>
      <c r="AM305" s="10"/>
      <c r="AN305" s="10"/>
      <c r="AO305" s="25"/>
      <c r="AP305" s="10"/>
      <c r="AQ305" s="10"/>
      <c r="AR305" s="25"/>
      <c r="AS305" s="25"/>
      <c r="AT305" s="25"/>
      <c r="AU305" s="25"/>
      <c r="AV305" s="25"/>
      <c r="AW305" s="25"/>
      <c r="AX305" s="10"/>
      <c r="AY305" s="10"/>
      <c r="AZ305" s="10"/>
      <c r="BA305" s="25"/>
      <c r="BB305" s="25"/>
      <c r="BC305" s="25"/>
      <c r="BD305" s="10"/>
      <c r="BE305" s="25"/>
      <c r="BF305" s="25"/>
      <c r="BG305" s="7">
        <f t="shared" si="96"/>
        <v>0</v>
      </c>
      <c r="BH305" s="25"/>
      <c r="BI305" s="10"/>
      <c r="BJ305" s="10"/>
      <c r="BK305" s="25"/>
      <c r="BL305" s="10"/>
      <c r="BM305" s="25"/>
      <c r="BN305" s="25"/>
      <c r="BO305" s="25"/>
      <c r="BP305" s="10"/>
      <c r="BQ305" s="25"/>
      <c r="BR305" s="25"/>
      <c r="BS305" s="25"/>
      <c r="BT305" s="25"/>
      <c r="BU305" s="24"/>
      <c r="BV305" s="10"/>
      <c r="BW305" s="10"/>
      <c r="BX305" s="10"/>
      <c r="BY305" s="25"/>
      <c r="CA305" s="54" t="e">
        <f>VLOOKUP(B305,'[1]KH2025 IN'!$B$4:$X$243,23,0)</f>
        <v>#N/A</v>
      </c>
      <c r="CB305" s="54">
        <v>1</v>
      </c>
      <c r="CC305" s="54" t="e">
        <f>VLOOKUP(B305,'[2]10QH'!$B$15:$BZ$665,77,0)</f>
        <v>#REF!</v>
      </c>
    </row>
    <row r="306" spans="1:88" s="54" customFormat="1" ht="75" x14ac:dyDescent="0.3">
      <c r="A306" s="20">
        <f>A303+1</f>
        <v>207</v>
      </c>
      <c r="B306" s="21" t="s">
        <v>548</v>
      </c>
      <c r="C306" s="22">
        <f t="shared" si="78"/>
        <v>5</v>
      </c>
      <c r="D306" s="23"/>
      <c r="E306" s="7">
        <f t="shared" si="91"/>
        <v>5</v>
      </c>
      <c r="F306" s="7">
        <f t="shared" si="92"/>
        <v>5</v>
      </c>
      <c r="G306" s="7">
        <f t="shared" si="93"/>
        <v>0</v>
      </c>
      <c r="H306" s="25"/>
      <c r="I306" s="25"/>
      <c r="J306" s="25"/>
      <c r="K306" s="25">
        <v>5</v>
      </c>
      <c r="L306" s="25"/>
      <c r="M306" s="7">
        <f t="shared" si="94"/>
        <v>0</v>
      </c>
      <c r="N306" s="25"/>
      <c r="O306" s="25"/>
      <c r="P306" s="25"/>
      <c r="Q306" s="25"/>
      <c r="R306" s="25"/>
      <c r="S306" s="25"/>
      <c r="T306" s="25"/>
      <c r="U306" s="7">
        <f t="shared" si="83"/>
        <v>0</v>
      </c>
      <c r="V306" s="25"/>
      <c r="W306" s="25"/>
      <c r="X306" s="25"/>
      <c r="Y306" s="25"/>
      <c r="Z306" s="25"/>
      <c r="AA306" s="25"/>
      <c r="AB306" s="25"/>
      <c r="AC306" s="25"/>
      <c r="AD306" s="7">
        <f t="shared" si="95"/>
        <v>0</v>
      </c>
      <c r="AE306" s="25"/>
      <c r="AF306" s="25"/>
      <c r="AG306" s="25"/>
      <c r="AH306" s="25"/>
      <c r="AI306" s="25"/>
      <c r="AJ306" s="25"/>
      <c r="AK306" s="25"/>
      <c r="AL306" s="25"/>
      <c r="AM306" s="25"/>
      <c r="AN306" s="25"/>
      <c r="AO306" s="25"/>
      <c r="AP306" s="25"/>
      <c r="AQ306" s="25"/>
      <c r="AR306" s="25"/>
      <c r="AS306" s="25"/>
      <c r="AT306" s="25"/>
      <c r="AU306" s="25"/>
      <c r="AV306" s="25"/>
      <c r="AW306" s="25"/>
      <c r="AX306" s="25"/>
      <c r="AY306" s="25"/>
      <c r="AZ306" s="25"/>
      <c r="BA306" s="25"/>
      <c r="BB306" s="25"/>
      <c r="BC306" s="25"/>
      <c r="BD306" s="25"/>
      <c r="BE306" s="25"/>
      <c r="BF306" s="25"/>
      <c r="BG306" s="7">
        <f t="shared" si="96"/>
        <v>0</v>
      </c>
      <c r="BH306" s="25"/>
      <c r="BI306" s="25"/>
      <c r="BJ306" s="25"/>
      <c r="BK306" s="25"/>
      <c r="BL306" s="20" t="s">
        <v>87</v>
      </c>
      <c r="BM306" s="25"/>
      <c r="BN306" s="20" t="s">
        <v>370</v>
      </c>
      <c r="BO306" s="25">
        <v>2025</v>
      </c>
      <c r="BP306" s="20" t="s">
        <v>478</v>
      </c>
      <c r="BQ306" s="25"/>
      <c r="BR306" s="25"/>
      <c r="BS306" s="25"/>
      <c r="BT306" s="25"/>
      <c r="BU306" s="23" t="s">
        <v>222</v>
      </c>
      <c r="BV306" s="25">
        <v>2023.2023999999999</v>
      </c>
      <c r="BW306" s="25"/>
      <c r="BX306" s="25"/>
      <c r="BY306" s="20" t="s">
        <v>549</v>
      </c>
      <c r="CA306" s="54">
        <f>VLOOKUP(B306,'[1]KH2025 IN'!$B$4:$X$243,23,0)</f>
        <v>1</v>
      </c>
      <c r="CB306" s="54">
        <v>1</v>
      </c>
      <c r="CC306" s="54">
        <f>VLOOKUP(B306,'[2]10QH'!$B$15:$BZ$665,77,0)</f>
        <v>1</v>
      </c>
      <c r="CJ306" s="54">
        <v>1</v>
      </c>
    </row>
    <row r="307" spans="1:88" s="54" customFormat="1" ht="37.5" x14ac:dyDescent="0.3">
      <c r="A307" s="20">
        <f t="shared" ref="A307:A328" si="100">A306+1</f>
        <v>208</v>
      </c>
      <c r="B307" s="21" t="s">
        <v>550</v>
      </c>
      <c r="C307" s="22">
        <f t="shared" si="78"/>
        <v>4</v>
      </c>
      <c r="D307" s="23"/>
      <c r="E307" s="7">
        <f t="shared" si="91"/>
        <v>4</v>
      </c>
      <c r="F307" s="7">
        <f t="shared" si="92"/>
        <v>4</v>
      </c>
      <c r="G307" s="7">
        <f t="shared" si="93"/>
        <v>0</v>
      </c>
      <c r="H307" s="25"/>
      <c r="I307" s="25"/>
      <c r="J307" s="25"/>
      <c r="K307" s="25">
        <v>4</v>
      </c>
      <c r="L307" s="25"/>
      <c r="M307" s="7">
        <f t="shared" si="94"/>
        <v>0</v>
      </c>
      <c r="N307" s="25"/>
      <c r="O307" s="25"/>
      <c r="P307" s="25"/>
      <c r="Q307" s="25"/>
      <c r="R307" s="25"/>
      <c r="S307" s="25"/>
      <c r="T307" s="25"/>
      <c r="U307" s="7">
        <f t="shared" si="83"/>
        <v>0</v>
      </c>
      <c r="V307" s="25"/>
      <c r="W307" s="25"/>
      <c r="X307" s="25"/>
      <c r="Y307" s="25"/>
      <c r="Z307" s="25"/>
      <c r="AA307" s="25"/>
      <c r="AB307" s="25"/>
      <c r="AC307" s="25"/>
      <c r="AD307" s="7">
        <f t="shared" si="95"/>
        <v>0</v>
      </c>
      <c r="AE307" s="25"/>
      <c r="AF307" s="25"/>
      <c r="AG307" s="25"/>
      <c r="AH307" s="25"/>
      <c r="AI307" s="25"/>
      <c r="AJ307" s="25"/>
      <c r="AK307" s="25"/>
      <c r="AL307" s="25"/>
      <c r="AM307" s="25"/>
      <c r="AN307" s="25"/>
      <c r="AO307" s="25"/>
      <c r="AP307" s="25"/>
      <c r="AQ307" s="25"/>
      <c r="AR307" s="25"/>
      <c r="AS307" s="25"/>
      <c r="AT307" s="25"/>
      <c r="AU307" s="25"/>
      <c r="AV307" s="25"/>
      <c r="AW307" s="25"/>
      <c r="AX307" s="25"/>
      <c r="AY307" s="25"/>
      <c r="AZ307" s="25"/>
      <c r="BA307" s="25"/>
      <c r="BB307" s="25"/>
      <c r="BC307" s="25"/>
      <c r="BD307" s="25"/>
      <c r="BE307" s="25"/>
      <c r="BF307" s="25"/>
      <c r="BG307" s="7">
        <f t="shared" si="96"/>
        <v>0</v>
      </c>
      <c r="BH307" s="25"/>
      <c r="BI307" s="25"/>
      <c r="BJ307" s="25"/>
      <c r="BK307" s="25"/>
      <c r="BL307" s="20" t="s">
        <v>123</v>
      </c>
      <c r="BM307" s="25"/>
      <c r="BN307" s="20" t="s">
        <v>370</v>
      </c>
      <c r="BO307" s="25"/>
      <c r="BP307" s="20"/>
      <c r="BQ307" s="25"/>
      <c r="BR307" s="25"/>
      <c r="BS307" s="25"/>
      <c r="BT307" s="25"/>
      <c r="BU307" s="23" t="s">
        <v>222</v>
      </c>
      <c r="BV307" s="25"/>
      <c r="BW307" s="25"/>
      <c r="BX307" s="25"/>
      <c r="BY307" s="20"/>
      <c r="CA307" s="54" t="e">
        <f>VLOOKUP(B307,'[1]KH2025 IN'!$B$4:$X$243,23,0)</f>
        <v>#N/A</v>
      </c>
      <c r="CB307" s="54">
        <v>1</v>
      </c>
      <c r="CC307" s="54">
        <f>VLOOKUP(B307,'[2]10QH'!$B$15:$BZ$665,77,0)</f>
        <v>1</v>
      </c>
      <c r="CJ307" s="54">
        <v>1</v>
      </c>
    </row>
    <row r="308" spans="1:88" s="54" customFormat="1" ht="37.5" customHeight="1" x14ac:dyDescent="0.3">
      <c r="A308" s="144">
        <f>A307+1</f>
        <v>209</v>
      </c>
      <c r="B308" s="145" t="s">
        <v>551</v>
      </c>
      <c r="C308" s="22">
        <f t="shared" si="78"/>
        <v>2</v>
      </c>
      <c r="D308" s="23"/>
      <c r="E308" s="7">
        <f t="shared" si="91"/>
        <v>2</v>
      </c>
      <c r="F308" s="7">
        <f t="shared" si="92"/>
        <v>2</v>
      </c>
      <c r="G308" s="7">
        <f t="shared" si="93"/>
        <v>0</v>
      </c>
      <c r="H308" s="25"/>
      <c r="I308" s="25"/>
      <c r="J308" s="25"/>
      <c r="K308" s="25">
        <v>1</v>
      </c>
      <c r="L308" s="25">
        <v>1</v>
      </c>
      <c r="M308" s="7">
        <f t="shared" si="94"/>
        <v>0</v>
      </c>
      <c r="N308" s="25"/>
      <c r="O308" s="25"/>
      <c r="P308" s="25"/>
      <c r="Q308" s="25"/>
      <c r="R308" s="24"/>
      <c r="S308" s="25"/>
      <c r="T308" s="25"/>
      <c r="U308" s="7">
        <f t="shared" si="83"/>
        <v>0</v>
      </c>
      <c r="V308" s="25"/>
      <c r="W308" s="25"/>
      <c r="X308" s="25"/>
      <c r="Y308" s="25"/>
      <c r="Z308" s="25"/>
      <c r="AA308" s="25"/>
      <c r="AB308" s="25"/>
      <c r="AC308" s="25"/>
      <c r="AD308" s="7">
        <f t="shared" si="95"/>
        <v>0</v>
      </c>
      <c r="AE308" s="25"/>
      <c r="AF308" s="25"/>
      <c r="AG308" s="25"/>
      <c r="AH308" s="25"/>
      <c r="AI308" s="25"/>
      <c r="AJ308" s="25"/>
      <c r="AK308" s="25"/>
      <c r="AL308" s="25"/>
      <c r="AM308" s="25"/>
      <c r="AN308" s="25"/>
      <c r="AO308" s="25"/>
      <c r="AP308" s="25"/>
      <c r="AQ308" s="25"/>
      <c r="AR308" s="25"/>
      <c r="AS308" s="25"/>
      <c r="AT308" s="25"/>
      <c r="AU308" s="25"/>
      <c r="AV308" s="25"/>
      <c r="AW308" s="25"/>
      <c r="AX308" s="25"/>
      <c r="AY308" s="25"/>
      <c r="AZ308" s="25"/>
      <c r="BA308" s="25"/>
      <c r="BB308" s="25"/>
      <c r="BC308" s="25"/>
      <c r="BD308" s="25"/>
      <c r="BE308" s="25"/>
      <c r="BF308" s="25"/>
      <c r="BG308" s="7">
        <f t="shared" si="96"/>
        <v>0</v>
      </c>
      <c r="BH308" s="25"/>
      <c r="BI308" s="25"/>
      <c r="BJ308" s="25"/>
      <c r="BK308" s="25"/>
      <c r="BL308" s="20" t="s">
        <v>198</v>
      </c>
      <c r="BM308" s="25"/>
      <c r="BN308" s="20" t="s">
        <v>537</v>
      </c>
      <c r="BO308" s="25"/>
      <c r="BP308" s="144" t="s">
        <v>552</v>
      </c>
      <c r="BQ308" s="25"/>
      <c r="BR308" s="25"/>
      <c r="BS308" s="25"/>
      <c r="BT308" s="25"/>
      <c r="BU308" s="23" t="s">
        <v>222</v>
      </c>
      <c r="BV308" s="25"/>
      <c r="BW308" s="25"/>
      <c r="BX308" s="25"/>
      <c r="BY308" s="20"/>
      <c r="CA308" s="54" t="e">
        <f>VLOOKUP(B308,'[1]KH2025 IN'!$B$4:$X$243,23,0)</f>
        <v>#N/A</v>
      </c>
      <c r="CB308" s="54">
        <v>1</v>
      </c>
      <c r="CC308" s="54">
        <f>VLOOKUP(B308,'[2]10QH'!$B$15:$BZ$665,77,0)</f>
        <v>1</v>
      </c>
      <c r="CJ308" s="54">
        <v>1</v>
      </c>
    </row>
    <row r="309" spans="1:88" s="54" customFormat="1" ht="37.5" x14ac:dyDescent="0.3">
      <c r="A309" s="144"/>
      <c r="B309" s="145"/>
      <c r="C309" s="22">
        <f t="shared" si="78"/>
        <v>2</v>
      </c>
      <c r="D309" s="23"/>
      <c r="E309" s="7">
        <f t="shared" si="91"/>
        <v>2</v>
      </c>
      <c r="F309" s="7">
        <f t="shared" si="92"/>
        <v>2</v>
      </c>
      <c r="G309" s="7">
        <f t="shared" si="93"/>
        <v>0</v>
      </c>
      <c r="H309" s="25"/>
      <c r="I309" s="25"/>
      <c r="J309" s="25"/>
      <c r="K309" s="25">
        <v>1</v>
      </c>
      <c r="L309" s="25">
        <v>1</v>
      </c>
      <c r="M309" s="7">
        <f t="shared" si="94"/>
        <v>0</v>
      </c>
      <c r="N309" s="25"/>
      <c r="O309" s="25"/>
      <c r="P309" s="25"/>
      <c r="Q309" s="25"/>
      <c r="R309" s="24"/>
      <c r="S309" s="25"/>
      <c r="T309" s="25"/>
      <c r="U309" s="7">
        <f t="shared" si="83"/>
        <v>0</v>
      </c>
      <c r="V309" s="25"/>
      <c r="W309" s="25"/>
      <c r="X309" s="25"/>
      <c r="Y309" s="25"/>
      <c r="Z309" s="25"/>
      <c r="AA309" s="25"/>
      <c r="AB309" s="25"/>
      <c r="AC309" s="25"/>
      <c r="AD309" s="7">
        <f t="shared" si="95"/>
        <v>0</v>
      </c>
      <c r="AE309" s="25"/>
      <c r="AF309" s="25"/>
      <c r="AG309" s="25"/>
      <c r="AH309" s="25"/>
      <c r="AI309" s="25"/>
      <c r="AJ309" s="25"/>
      <c r="AK309" s="25"/>
      <c r="AL309" s="25"/>
      <c r="AM309" s="25"/>
      <c r="AN309" s="25"/>
      <c r="AO309" s="25"/>
      <c r="AP309" s="25"/>
      <c r="AQ309" s="25"/>
      <c r="AR309" s="25"/>
      <c r="AS309" s="25"/>
      <c r="AT309" s="25"/>
      <c r="AU309" s="25"/>
      <c r="AV309" s="25"/>
      <c r="AW309" s="25"/>
      <c r="AX309" s="25"/>
      <c r="AY309" s="25"/>
      <c r="AZ309" s="25"/>
      <c r="BA309" s="25"/>
      <c r="BB309" s="25"/>
      <c r="BC309" s="25"/>
      <c r="BD309" s="25"/>
      <c r="BE309" s="25"/>
      <c r="BF309" s="25"/>
      <c r="BG309" s="7">
        <f t="shared" si="96"/>
        <v>0</v>
      </c>
      <c r="BH309" s="25"/>
      <c r="BI309" s="25"/>
      <c r="BJ309" s="25"/>
      <c r="BK309" s="25"/>
      <c r="BL309" s="20" t="s">
        <v>87</v>
      </c>
      <c r="BM309" s="25"/>
      <c r="BN309" s="20" t="s">
        <v>537</v>
      </c>
      <c r="BO309" s="25"/>
      <c r="BP309" s="144"/>
      <c r="BQ309" s="25"/>
      <c r="BR309" s="25"/>
      <c r="BS309" s="25"/>
      <c r="BT309" s="25"/>
      <c r="BU309" s="23" t="s">
        <v>222</v>
      </c>
      <c r="BV309" s="25"/>
      <c r="BW309" s="25"/>
      <c r="BX309" s="25"/>
      <c r="BY309" s="20"/>
      <c r="CA309" s="54">
        <f>VLOOKUP(B309,'[1]KH2025 IN'!$B$4:$X$243,23,0)</f>
        <v>1</v>
      </c>
      <c r="CB309" s="54">
        <v>1</v>
      </c>
      <c r="CC309" s="54" t="e">
        <f>VLOOKUP(B309,'[2]10QH'!$B$15:$BZ$665,77,0)</f>
        <v>#N/A</v>
      </c>
      <c r="CJ309" s="54">
        <v>1</v>
      </c>
    </row>
    <row r="310" spans="1:88" s="54" customFormat="1" ht="37.5" x14ac:dyDescent="0.3">
      <c r="A310" s="144"/>
      <c r="B310" s="145"/>
      <c r="C310" s="22">
        <f t="shared" si="78"/>
        <v>2</v>
      </c>
      <c r="D310" s="23"/>
      <c r="E310" s="7">
        <f t="shared" si="91"/>
        <v>2</v>
      </c>
      <c r="F310" s="7">
        <f t="shared" si="92"/>
        <v>2</v>
      </c>
      <c r="G310" s="7">
        <f t="shared" si="93"/>
        <v>0</v>
      </c>
      <c r="H310" s="25"/>
      <c r="I310" s="25"/>
      <c r="J310" s="25"/>
      <c r="K310" s="25">
        <v>1</v>
      </c>
      <c r="L310" s="25">
        <v>1</v>
      </c>
      <c r="M310" s="7">
        <f t="shared" si="94"/>
        <v>0</v>
      </c>
      <c r="N310" s="25"/>
      <c r="O310" s="25"/>
      <c r="P310" s="25"/>
      <c r="Q310" s="25"/>
      <c r="R310" s="10"/>
      <c r="S310" s="25"/>
      <c r="T310" s="25"/>
      <c r="U310" s="7">
        <f t="shared" si="83"/>
        <v>0</v>
      </c>
      <c r="V310" s="25"/>
      <c r="W310" s="25"/>
      <c r="X310" s="25"/>
      <c r="Y310" s="25"/>
      <c r="Z310" s="25"/>
      <c r="AA310" s="25"/>
      <c r="AB310" s="25"/>
      <c r="AC310" s="25"/>
      <c r="AD310" s="7">
        <f t="shared" si="95"/>
        <v>0</v>
      </c>
      <c r="AE310" s="25"/>
      <c r="AF310" s="25"/>
      <c r="AG310" s="25"/>
      <c r="AH310" s="25"/>
      <c r="AI310" s="25"/>
      <c r="AJ310" s="25"/>
      <c r="AK310" s="25"/>
      <c r="AL310" s="25"/>
      <c r="AM310" s="25"/>
      <c r="AN310" s="25"/>
      <c r="AO310" s="25"/>
      <c r="AP310" s="25"/>
      <c r="AQ310" s="25"/>
      <c r="AR310" s="25"/>
      <c r="AS310" s="25"/>
      <c r="AT310" s="25"/>
      <c r="AU310" s="25"/>
      <c r="AV310" s="25"/>
      <c r="AW310" s="25"/>
      <c r="AX310" s="25"/>
      <c r="AY310" s="25"/>
      <c r="AZ310" s="25"/>
      <c r="BA310" s="25"/>
      <c r="BB310" s="25"/>
      <c r="BC310" s="25"/>
      <c r="BD310" s="25"/>
      <c r="BE310" s="25"/>
      <c r="BF310" s="25"/>
      <c r="BG310" s="7">
        <f t="shared" si="96"/>
        <v>0</v>
      </c>
      <c r="BH310" s="25"/>
      <c r="BI310" s="25"/>
      <c r="BJ310" s="25"/>
      <c r="BK310" s="25"/>
      <c r="BL310" s="20" t="s">
        <v>105</v>
      </c>
      <c r="BM310" s="25"/>
      <c r="BN310" s="20" t="s">
        <v>537</v>
      </c>
      <c r="BO310" s="25"/>
      <c r="BP310" s="144"/>
      <c r="BQ310" s="25"/>
      <c r="BR310" s="25"/>
      <c r="BS310" s="25"/>
      <c r="BT310" s="25"/>
      <c r="BU310" s="23" t="s">
        <v>222</v>
      </c>
      <c r="BV310" s="25"/>
      <c r="BW310" s="25"/>
      <c r="BX310" s="25"/>
      <c r="BY310" s="20"/>
      <c r="CA310" s="54">
        <f>VLOOKUP(B310,'[1]KH2025 IN'!$B$4:$X$243,23,0)</f>
        <v>1</v>
      </c>
      <c r="CB310" s="54">
        <v>1</v>
      </c>
      <c r="CC310" s="54" t="e">
        <f>VLOOKUP(B310,'[2]10QH'!$B$15:$BZ$665,77,0)</f>
        <v>#N/A</v>
      </c>
      <c r="CJ310" s="54">
        <v>1</v>
      </c>
    </row>
    <row r="311" spans="1:88" s="54" customFormat="1" ht="37.5" x14ac:dyDescent="0.3">
      <c r="A311" s="144"/>
      <c r="B311" s="145"/>
      <c r="C311" s="22">
        <f t="shared" si="78"/>
        <v>2</v>
      </c>
      <c r="D311" s="23"/>
      <c r="E311" s="7">
        <f t="shared" si="91"/>
        <v>2</v>
      </c>
      <c r="F311" s="7">
        <f t="shared" si="92"/>
        <v>2</v>
      </c>
      <c r="G311" s="7">
        <f t="shared" si="93"/>
        <v>0</v>
      </c>
      <c r="H311" s="25"/>
      <c r="I311" s="25"/>
      <c r="J311" s="25"/>
      <c r="K311" s="25">
        <v>1</v>
      </c>
      <c r="L311" s="25">
        <v>1</v>
      </c>
      <c r="M311" s="7">
        <f t="shared" si="94"/>
        <v>0</v>
      </c>
      <c r="N311" s="25"/>
      <c r="O311" s="25"/>
      <c r="P311" s="25"/>
      <c r="Q311" s="25"/>
      <c r="R311" s="25"/>
      <c r="S311" s="25"/>
      <c r="T311" s="25"/>
      <c r="U311" s="7">
        <f t="shared" si="83"/>
        <v>0</v>
      </c>
      <c r="V311" s="25"/>
      <c r="W311" s="25"/>
      <c r="X311" s="25"/>
      <c r="Y311" s="25"/>
      <c r="Z311" s="25"/>
      <c r="AA311" s="25"/>
      <c r="AB311" s="25"/>
      <c r="AC311" s="25"/>
      <c r="AD311" s="7">
        <f t="shared" si="95"/>
        <v>0</v>
      </c>
      <c r="AE311" s="25"/>
      <c r="AF311" s="25"/>
      <c r="AG311" s="25"/>
      <c r="AH311" s="25"/>
      <c r="AI311" s="25"/>
      <c r="AJ311" s="25"/>
      <c r="AK311" s="25"/>
      <c r="AL311" s="25"/>
      <c r="AM311" s="25"/>
      <c r="AN311" s="25"/>
      <c r="AO311" s="25"/>
      <c r="AP311" s="25"/>
      <c r="AQ311" s="25"/>
      <c r="AR311" s="25"/>
      <c r="AS311" s="25"/>
      <c r="AT311" s="25"/>
      <c r="AU311" s="25"/>
      <c r="AV311" s="25"/>
      <c r="AW311" s="25"/>
      <c r="AX311" s="25"/>
      <c r="AY311" s="25"/>
      <c r="AZ311" s="25"/>
      <c r="BA311" s="25"/>
      <c r="BB311" s="25"/>
      <c r="BC311" s="25"/>
      <c r="BD311" s="25"/>
      <c r="BE311" s="25"/>
      <c r="BF311" s="25"/>
      <c r="BG311" s="7">
        <f t="shared" si="96"/>
        <v>0</v>
      </c>
      <c r="BH311" s="25"/>
      <c r="BI311" s="25"/>
      <c r="BJ311" s="25"/>
      <c r="BK311" s="25"/>
      <c r="BL311" s="20" t="s">
        <v>142</v>
      </c>
      <c r="BM311" s="25"/>
      <c r="BN311" s="20" t="s">
        <v>537</v>
      </c>
      <c r="BO311" s="25"/>
      <c r="BP311" s="144"/>
      <c r="BQ311" s="25"/>
      <c r="BR311" s="25"/>
      <c r="BS311" s="25"/>
      <c r="BT311" s="25"/>
      <c r="BU311" s="23" t="s">
        <v>222</v>
      </c>
      <c r="BV311" s="25"/>
      <c r="BW311" s="25"/>
      <c r="BX311" s="25"/>
      <c r="BY311" s="20"/>
      <c r="CA311" s="54">
        <f>VLOOKUP(B311,'[1]KH2025 IN'!$B$4:$X$243,23,0)</f>
        <v>1</v>
      </c>
      <c r="CB311" s="54">
        <v>1</v>
      </c>
      <c r="CC311" s="54" t="e">
        <f>VLOOKUP(B311,'[2]10QH'!$B$15:$BZ$665,77,0)</f>
        <v>#N/A</v>
      </c>
      <c r="CJ311" s="54">
        <v>1</v>
      </c>
    </row>
    <row r="312" spans="1:88" s="54" customFormat="1" ht="37.5" x14ac:dyDescent="0.3">
      <c r="A312" s="144"/>
      <c r="B312" s="145"/>
      <c r="C312" s="22">
        <f>D312+E312</f>
        <v>2</v>
      </c>
      <c r="D312" s="23"/>
      <c r="E312" s="7">
        <f>F312+U312+BG312</f>
        <v>2</v>
      </c>
      <c r="F312" s="7">
        <f>G312+K312+L312+M312+R312+S312+T312</f>
        <v>2</v>
      </c>
      <c r="G312" s="7">
        <f>H312+I312+J312</f>
        <v>0</v>
      </c>
      <c r="H312" s="25"/>
      <c r="I312" s="25"/>
      <c r="J312" s="25"/>
      <c r="K312" s="25">
        <v>1</v>
      </c>
      <c r="L312" s="25">
        <v>1</v>
      </c>
      <c r="M312" s="7">
        <f>+N312+O312+P312</f>
        <v>0</v>
      </c>
      <c r="N312" s="25"/>
      <c r="O312" s="25"/>
      <c r="P312" s="25"/>
      <c r="Q312" s="25"/>
      <c r="R312" s="25"/>
      <c r="S312" s="25"/>
      <c r="T312" s="25"/>
      <c r="U312" s="7">
        <f>V312+W312+X312+Y312+Z312+AA312+AB312+AC312+AD312+AU312+AV312+AW312+AX312+AY312+AZ312+BA312+BB312+BC312+BD312+BE312+BF312</f>
        <v>0</v>
      </c>
      <c r="V312" s="25"/>
      <c r="W312" s="25"/>
      <c r="X312" s="25"/>
      <c r="Y312" s="25"/>
      <c r="Z312" s="25"/>
      <c r="AA312" s="25"/>
      <c r="AB312" s="25"/>
      <c r="AC312" s="25"/>
      <c r="AD312" s="7">
        <f>SUM(AE312:AT312)</f>
        <v>0</v>
      </c>
      <c r="AE312" s="25"/>
      <c r="AF312" s="25"/>
      <c r="AG312" s="25"/>
      <c r="AH312" s="25"/>
      <c r="AI312" s="25"/>
      <c r="AJ312" s="25"/>
      <c r="AK312" s="25"/>
      <c r="AL312" s="25"/>
      <c r="AM312" s="25"/>
      <c r="AN312" s="25"/>
      <c r="AO312" s="25"/>
      <c r="AP312" s="25"/>
      <c r="AQ312" s="25"/>
      <c r="AR312" s="25"/>
      <c r="AS312" s="25"/>
      <c r="AT312" s="25"/>
      <c r="AU312" s="25"/>
      <c r="AV312" s="25"/>
      <c r="AW312" s="25"/>
      <c r="AX312" s="25"/>
      <c r="AY312" s="25"/>
      <c r="AZ312" s="25"/>
      <c r="BA312" s="25"/>
      <c r="BB312" s="25"/>
      <c r="BC312" s="25"/>
      <c r="BD312" s="25"/>
      <c r="BE312" s="25"/>
      <c r="BF312" s="25"/>
      <c r="BG312" s="7">
        <f>BH312+BI312+BJ312</f>
        <v>0</v>
      </c>
      <c r="BH312" s="25"/>
      <c r="BI312" s="25"/>
      <c r="BJ312" s="25"/>
      <c r="BK312" s="25"/>
      <c r="BL312" s="20" t="s">
        <v>99</v>
      </c>
      <c r="BM312" s="25"/>
      <c r="BN312" s="20" t="s">
        <v>537</v>
      </c>
      <c r="BO312" s="25"/>
      <c r="BP312" s="144"/>
      <c r="BQ312" s="25"/>
      <c r="BR312" s="25"/>
      <c r="BS312" s="25"/>
      <c r="BT312" s="25"/>
      <c r="BU312" s="23" t="s">
        <v>222</v>
      </c>
      <c r="BV312" s="25"/>
      <c r="BW312" s="25"/>
      <c r="BX312" s="25"/>
      <c r="BY312" s="20"/>
      <c r="CA312" s="54">
        <f>VLOOKUP(B312,'[1]KH2025 IN'!$B$4:$X$243,23,0)</f>
        <v>1</v>
      </c>
      <c r="CB312" s="54">
        <v>1</v>
      </c>
      <c r="CC312" s="54" t="e">
        <f>VLOOKUP(B312,'[2]10QH'!$B$15:$BZ$665,77,0)</f>
        <v>#N/A</v>
      </c>
      <c r="CJ312" s="54">
        <v>1</v>
      </c>
    </row>
    <row r="313" spans="1:88" s="54" customFormat="1" ht="37.5" x14ac:dyDescent="0.3">
      <c r="A313" s="144"/>
      <c r="B313" s="145"/>
      <c r="C313" s="22">
        <f>D313+E313</f>
        <v>2</v>
      </c>
      <c r="D313" s="23"/>
      <c r="E313" s="7">
        <f>F313+U313+BG313</f>
        <v>2</v>
      </c>
      <c r="F313" s="7">
        <f>G313+K313+L313+M313+R313+S313+T313</f>
        <v>2</v>
      </c>
      <c r="G313" s="7">
        <f>H313+I313+J313</f>
        <v>0</v>
      </c>
      <c r="H313" s="25"/>
      <c r="I313" s="25"/>
      <c r="J313" s="25"/>
      <c r="K313" s="25">
        <v>1</v>
      </c>
      <c r="L313" s="25">
        <v>1</v>
      </c>
      <c r="M313" s="7">
        <f>+N313+O313+P313</f>
        <v>0</v>
      </c>
      <c r="N313" s="25"/>
      <c r="O313" s="25"/>
      <c r="P313" s="25"/>
      <c r="Q313" s="25"/>
      <c r="R313" s="25"/>
      <c r="S313" s="25"/>
      <c r="T313" s="25"/>
      <c r="U313" s="7">
        <f>V313+W313+X313+Y313+Z313+AA313+AB313+AC313+AD313+AU313+AV313+AW313+AX313+AY313+AZ313+BA313+BB313+BC313+BD313+BE313+BF313</f>
        <v>0</v>
      </c>
      <c r="V313" s="25"/>
      <c r="W313" s="25"/>
      <c r="X313" s="25"/>
      <c r="Y313" s="25"/>
      <c r="Z313" s="25"/>
      <c r="AA313" s="25"/>
      <c r="AB313" s="25"/>
      <c r="AC313" s="25"/>
      <c r="AD313" s="7">
        <f>SUM(AE313:AT313)</f>
        <v>0</v>
      </c>
      <c r="AE313" s="25"/>
      <c r="AF313" s="25"/>
      <c r="AG313" s="25"/>
      <c r="AH313" s="25"/>
      <c r="AI313" s="25"/>
      <c r="AJ313" s="25"/>
      <c r="AK313" s="25"/>
      <c r="AL313" s="25"/>
      <c r="AM313" s="25"/>
      <c r="AN313" s="25"/>
      <c r="AO313" s="25"/>
      <c r="AP313" s="25"/>
      <c r="AQ313" s="25"/>
      <c r="AR313" s="25"/>
      <c r="AS313" s="25"/>
      <c r="AT313" s="25"/>
      <c r="AU313" s="25"/>
      <c r="AV313" s="25"/>
      <c r="AW313" s="25"/>
      <c r="AX313" s="25"/>
      <c r="AY313" s="25"/>
      <c r="AZ313" s="25"/>
      <c r="BA313" s="25"/>
      <c r="BB313" s="25"/>
      <c r="BC313" s="25"/>
      <c r="BD313" s="25"/>
      <c r="BE313" s="25"/>
      <c r="BF313" s="25"/>
      <c r="BG313" s="7">
        <f>BH313+BI313+BJ313</f>
        <v>0</v>
      </c>
      <c r="BH313" s="25"/>
      <c r="BI313" s="25"/>
      <c r="BJ313" s="25"/>
      <c r="BK313" s="25"/>
      <c r="BL313" s="20" t="s">
        <v>112</v>
      </c>
      <c r="BM313" s="25"/>
      <c r="BN313" s="20" t="s">
        <v>537</v>
      </c>
      <c r="BO313" s="25"/>
      <c r="BP313" s="144"/>
      <c r="BQ313" s="25"/>
      <c r="BR313" s="25"/>
      <c r="BS313" s="25"/>
      <c r="BT313" s="25"/>
      <c r="BU313" s="23" t="s">
        <v>222</v>
      </c>
      <c r="BV313" s="25"/>
      <c r="BW313" s="25"/>
      <c r="BX313" s="25"/>
      <c r="BY313" s="20"/>
      <c r="CA313" s="54">
        <f>VLOOKUP(B313,'[1]KH2025 IN'!$B$4:$X$243,23,0)</f>
        <v>1</v>
      </c>
      <c r="CB313" s="54">
        <v>1</v>
      </c>
      <c r="CC313" s="54" t="e">
        <f>VLOOKUP(B313,'[2]10QH'!$B$15:$BZ$665,77,0)</f>
        <v>#N/A</v>
      </c>
      <c r="CJ313" s="54">
        <v>1</v>
      </c>
    </row>
    <row r="314" spans="1:88" s="54" customFormat="1" ht="37.5" x14ac:dyDescent="0.3">
      <c r="A314" s="144"/>
      <c r="B314" s="145"/>
      <c r="C314" s="22">
        <f>D314+E314</f>
        <v>2</v>
      </c>
      <c r="D314" s="23"/>
      <c r="E314" s="7">
        <f>F314+U314+BG314</f>
        <v>2</v>
      </c>
      <c r="F314" s="7">
        <f>G314+K314+L314+M314+R314+S314+T314</f>
        <v>2</v>
      </c>
      <c r="G314" s="7">
        <f>H314+I314+J314</f>
        <v>0</v>
      </c>
      <c r="H314" s="25"/>
      <c r="I314" s="25"/>
      <c r="J314" s="25"/>
      <c r="K314" s="25">
        <v>1</v>
      </c>
      <c r="L314" s="25">
        <v>1</v>
      </c>
      <c r="M314" s="7">
        <f>+N314+O314+P314</f>
        <v>0</v>
      </c>
      <c r="N314" s="25"/>
      <c r="O314" s="25"/>
      <c r="P314" s="25"/>
      <c r="Q314" s="25"/>
      <c r="R314" s="25"/>
      <c r="S314" s="25"/>
      <c r="T314" s="25"/>
      <c r="U314" s="7">
        <f>V314+W314+X314+Y314+Z314+AA314+AB314+AC314+AD314+AU314+AV314+AW314+AX314+AY314+AZ314+BA314+BB314+BC314+BD314+BE314+BF314</f>
        <v>0</v>
      </c>
      <c r="V314" s="25"/>
      <c r="W314" s="25"/>
      <c r="X314" s="25"/>
      <c r="Y314" s="25"/>
      <c r="Z314" s="25"/>
      <c r="AA314" s="25"/>
      <c r="AB314" s="25"/>
      <c r="AC314" s="25"/>
      <c r="AD314" s="7">
        <f>SUM(AE314:AT314)</f>
        <v>0</v>
      </c>
      <c r="AE314" s="25"/>
      <c r="AF314" s="25"/>
      <c r="AG314" s="25"/>
      <c r="AH314" s="25"/>
      <c r="AI314" s="25"/>
      <c r="AJ314" s="25"/>
      <c r="AK314" s="25"/>
      <c r="AL314" s="25"/>
      <c r="AM314" s="25"/>
      <c r="AN314" s="25"/>
      <c r="AO314" s="25"/>
      <c r="AP314" s="25"/>
      <c r="AQ314" s="25"/>
      <c r="AR314" s="25"/>
      <c r="AS314" s="25"/>
      <c r="AT314" s="25"/>
      <c r="AU314" s="25"/>
      <c r="AV314" s="25"/>
      <c r="AW314" s="25"/>
      <c r="AX314" s="25"/>
      <c r="AY314" s="25"/>
      <c r="AZ314" s="25"/>
      <c r="BA314" s="25"/>
      <c r="BB314" s="25"/>
      <c r="BC314" s="25"/>
      <c r="BD314" s="25"/>
      <c r="BE314" s="25"/>
      <c r="BF314" s="25"/>
      <c r="BG314" s="7">
        <f>BH314+BI314+BJ314</f>
        <v>0</v>
      </c>
      <c r="BH314" s="25"/>
      <c r="BI314" s="25"/>
      <c r="BJ314" s="25"/>
      <c r="BK314" s="25"/>
      <c r="BL314" s="20" t="s">
        <v>123</v>
      </c>
      <c r="BM314" s="25"/>
      <c r="BN314" s="20" t="s">
        <v>537</v>
      </c>
      <c r="BO314" s="25"/>
      <c r="BP314" s="144"/>
      <c r="BQ314" s="25"/>
      <c r="BR314" s="25"/>
      <c r="BS314" s="25"/>
      <c r="BT314" s="25"/>
      <c r="BU314" s="23" t="s">
        <v>222</v>
      </c>
      <c r="BV314" s="25"/>
      <c r="BW314" s="25"/>
      <c r="BX314" s="25"/>
      <c r="BY314" s="20"/>
      <c r="CA314" s="54">
        <f>VLOOKUP(B314,'[1]KH2025 IN'!$B$4:$X$243,23,0)</f>
        <v>1</v>
      </c>
      <c r="CB314" s="54">
        <v>1</v>
      </c>
      <c r="CC314" s="54" t="e">
        <f>VLOOKUP(B314,'[2]10QH'!$B$15:$BZ$665,77,0)</f>
        <v>#N/A</v>
      </c>
      <c r="CJ314" s="54">
        <v>1</v>
      </c>
    </row>
    <row r="315" spans="1:88" s="54" customFormat="1" ht="93.75" customHeight="1" x14ac:dyDescent="0.3">
      <c r="A315" s="20">
        <f>A308+1</f>
        <v>210</v>
      </c>
      <c r="B315" s="21" t="s">
        <v>553</v>
      </c>
      <c r="C315" s="22">
        <f t="shared" si="78"/>
        <v>1</v>
      </c>
      <c r="D315" s="23"/>
      <c r="E315" s="7">
        <f t="shared" si="91"/>
        <v>1</v>
      </c>
      <c r="F315" s="7">
        <f t="shared" si="92"/>
        <v>1</v>
      </c>
      <c r="G315" s="7">
        <f t="shared" si="93"/>
        <v>0</v>
      </c>
      <c r="H315" s="25"/>
      <c r="I315" s="25"/>
      <c r="J315" s="25"/>
      <c r="K315" s="25">
        <v>0.5</v>
      </c>
      <c r="L315" s="25">
        <v>0.5</v>
      </c>
      <c r="M315" s="7">
        <f t="shared" si="94"/>
        <v>0</v>
      </c>
      <c r="N315" s="25"/>
      <c r="O315" s="25"/>
      <c r="P315" s="25"/>
      <c r="Q315" s="25"/>
      <c r="R315" s="25"/>
      <c r="S315" s="25"/>
      <c r="T315" s="25"/>
      <c r="U315" s="7">
        <f t="shared" si="83"/>
        <v>0</v>
      </c>
      <c r="V315" s="25"/>
      <c r="W315" s="25"/>
      <c r="X315" s="25"/>
      <c r="Y315" s="25"/>
      <c r="Z315" s="25"/>
      <c r="AA315" s="25"/>
      <c r="AB315" s="25"/>
      <c r="AC315" s="25"/>
      <c r="AD315" s="7">
        <f t="shared" si="95"/>
        <v>0</v>
      </c>
      <c r="AE315" s="25"/>
      <c r="AF315" s="25"/>
      <c r="AG315" s="25"/>
      <c r="AH315" s="25"/>
      <c r="AI315" s="25"/>
      <c r="AJ315" s="25"/>
      <c r="AK315" s="25"/>
      <c r="AL315" s="25"/>
      <c r="AM315" s="25"/>
      <c r="AN315" s="25"/>
      <c r="AO315" s="25"/>
      <c r="AP315" s="25"/>
      <c r="AQ315" s="25"/>
      <c r="AR315" s="25"/>
      <c r="AS315" s="25"/>
      <c r="AT315" s="25"/>
      <c r="AU315" s="25"/>
      <c r="AV315" s="25"/>
      <c r="AW315" s="25"/>
      <c r="AX315" s="25"/>
      <c r="AY315" s="25"/>
      <c r="AZ315" s="25"/>
      <c r="BA315" s="25"/>
      <c r="BB315" s="25"/>
      <c r="BC315" s="25"/>
      <c r="BD315" s="25"/>
      <c r="BE315" s="25"/>
      <c r="BF315" s="25"/>
      <c r="BG315" s="7">
        <f t="shared" si="96"/>
        <v>0</v>
      </c>
      <c r="BH315" s="25"/>
      <c r="BI315" s="25"/>
      <c r="BJ315" s="25"/>
      <c r="BK315" s="25"/>
      <c r="BL315" s="20" t="s">
        <v>142</v>
      </c>
      <c r="BM315" s="25"/>
      <c r="BN315" s="20" t="s">
        <v>537</v>
      </c>
      <c r="BO315" s="25"/>
      <c r="BP315" s="20" t="s">
        <v>100</v>
      </c>
      <c r="BQ315" s="25"/>
      <c r="BR315" s="25"/>
      <c r="BS315" s="25"/>
      <c r="BT315" s="25"/>
      <c r="BU315" s="23" t="s">
        <v>222</v>
      </c>
      <c r="BV315" s="25"/>
      <c r="BW315" s="25"/>
      <c r="BX315" s="25"/>
      <c r="BY315" s="20"/>
      <c r="CA315" s="54" t="e">
        <f>VLOOKUP(B315,'[1]KH2025 IN'!$B$4:$X$243,23,0)</f>
        <v>#N/A</v>
      </c>
      <c r="CB315" s="54">
        <v>1</v>
      </c>
      <c r="CC315" s="54">
        <f>VLOOKUP(B315,'[2]10QH'!$B$15:$BZ$665,77,0)</f>
        <v>1</v>
      </c>
      <c r="CJ315" s="54">
        <v>1</v>
      </c>
    </row>
    <row r="316" spans="1:88" s="54" customFormat="1" ht="93.75" customHeight="1" x14ac:dyDescent="0.3">
      <c r="A316" s="20">
        <f>A315+1</f>
        <v>211</v>
      </c>
      <c r="B316" s="21" t="s">
        <v>554</v>
      </c>
      <c r="C316" s="22">
        <f t="shared" si="78"/>
        <v>1</v>
      </c>
      <c r="D316" s="23"/>
      <c r="E316" s="7">
        <f t="shared" si="91"/>
        <v>1</v>
      </c>
      <c r="F316" s="7">
        <f t="shared" si="92"/>
        <v>1</v>
      </c>
      <c r="G316" s="7">
        <f t="shared" si="93"/>
        <v>0</v>
      </c>
      <c r="H316" s="25"/>
      <c r="I316" s="25"/>
      <c r="J316" s="25"/>
      <c r="K316" s="25">
        <v>1</v>
      </c>
      <c r="L316" s="25"/>
      <c r="M316" s="7">
        <f t="shared" si="94"/>
        <v>0</v>
      </c>
      <c r="N316" s="25"/>
      <c r="O316" s="25"/>
      <c r="P316" s="25"/>
      <c r="Q316" s="25"/>
      <c r="R316" s="25"/>
      <c r="S316" s="25"/>
      <c r="T316" s="25"/>
      <c r="U316" s="7">
        <f t="shared" si="83"/>
        <v>0</v>
      </c>
      <c r="V316" s="25"/>
      <c r="W316" s="25"/>
      <c r="X316" s="25"/>
      <c r="Y316" s="25"/>
      <c r="Z316" s="25"/>
      <c r="AA316" s="25"/>
      <c r="AB316" s="25"/>
      <c r="AC316" s="25"/>
      <c r="AD316" s="7">
        <f t="shared" si="95"/>
        <v>0</v>
      </c>
      <c r="AE316" s="25"/>
      <c r="AF316" s="25"/>
      <c r="AG316" s="25"/>
      <c r="AH316" s="25"/>
      <c r="AI316" s="25"/>
      <c r="AJ316" s="25"/>
      <c r="AK316" s="25"/>
      <c r="AL316" s="25"/>
      <c r="AM316" s="25"/>
      <c r="AN316" s="25"/>
      <c r="AO316" s="25"/>
      <c r="AP316" s="25"/>
      <c r="AQ316" s="25"/>
      <c r="AR316" s="25"/>
      <c r="AS316" s="25"/>
      <c r="AT316" s="25"/>
      <c r="AU316" s="25"/>
      <c r="AV316" s="25"/>
      <c r="AW316" s="25"/>
      <c r="AX316" s="25"/>
      <c r="AY316" s="25"/>
      <c r="AZ316" s="25"/>
      <c r="BA316" s="25"/>
      <c r="BB316" s="25"/>
      <c r="BC316" s="25"/>
      <c r="BD316" s="25"/>
      <c r="BE316" s="25"/>
      <c r="BF316" s="25"/>
      <c r="BG316" s="7">
        <f t="shared" si="96"/>
        <v>0</v>
      </c>
      <c r="BH316" s="25"/>
      <c r="BI316" s="25"/>
      <c r="BJ316" s="25"/>
      <c r="BK316" s="25"/>
      <c r="BL316" s="20" t="s">
        <v>123</v>
      </c>
      <c r="BM316" s="25"/>
      <c r="BN316" s="20" t="s">
        <v>537</v>
      </c>
      <c r="BO316" s="25"/>
      <c r="BP316" s="20" t="s">
        <v>100</v>
      </c>
      <c r="BQ316" s="25"/>
      <c r="BR316" s="25"/>
      <c r="BS316" s="25"/>
      <c r="BT316" s="25"/>
      <c r="BU316" s="23" t="s">
        <v>222</v>
      </c>
      <c r="BV316" s="25"/>
      <c r="BW316" s="25"/>
      <c r="BX316" s="25"/>
      <c r="BY316" s="20"/>
      <c r="CA316" s="54" t="e">
        <f>VLOOKUP(B316,'[1]KH2025 IN'!$B$4:$X$243,23,0)</f>
        <v>#N/A</v>
      </c>
      <c r="CB316" s="54">
        <v>1</v>
      </c>
      <c r="CC316" s="54">
        <f>VLOOKUP(B316,'[2]10QH'!$B$15:$BZ$665,77,0)</f>
        <v>1</v>
      </c>
      <c r="CJ316" s="54">
        <v>1</v>
      </c>
    </row>
    <row r="317" spans="1:88" s="54" customFormat="1" ht="93.75" customHeight="1" x14ac:dyDescent="0.3">
      <c r="A317" s="20">
        <f>A316+1</f>
        <v>212</v>
      </c>
      <c r="B317" s="21" t="s">
        <v>555</v>
      </c>
      <c r="C317" s="22">
        <f t="shared" si="78"/>
        <v>1</v>
      </c>
      <c r="D317" s="23"/>
      <c r="E317" s="7">
        <f t="shared" si="91"/>
        <v>1</v>
      </c>
      <c r="F317" s="7">
        <f t="shared" si="92"/>
        <v>1</v>
      </c>
      <c r="G317" s="7">
        <f t="shared" si="93"/>
        <v>0</v>
      </c>
      <c r="H317" s="25"/>
      <c r="I317" s="25"/>
      <c r="J317" s="25"/>
      <c r="K317" s="25">
        <v>1</v>
      </c>
      <c r="L317" s="25"/>
      <c r="M317" s="7">
        <f t="shared" si="94"/>
        <v>0</v>
      </c>
      <c r="N317" s="25"/>
      <c r="O317" s="25"/>
      <c r="P317" s="25"/>
      <c r="Q317" s="25"/>
      <c r="R317" s="25"/>
      <c r="S317" s="25"/>
      <c r="T317" s="25"/>
      <c r="U317" s="7">
        <f t="shared" si="83"/>
        <v>0</v>
      </c>
      <c r="V317" s="25"/>
      <c r="W317" s="25"/>
      <c r="X317" s="25"/>
      <c r="Y317" s="25"/>
      <c r="Z317" s="25"/>
      <c r="AA317" s="25"/>
      <c r="AB317" s="25"/>
      <c r="AC317" s="25"/>
      <c r="AD317" s="7">
        <f t="shared" si="95"/>
        <v>0</v>
      </c>
      <c r="AE317" s="25"/>
      <c r="AF317" s="25"/>
      <c r="AG317" s="25"/>
      <c r="AH317" s="25"/>
      <c r="AI317" s="25"/>
      <c r="AJ317" s="25"/>
      <c r="AK317" s="25"/>
      <c r="AL317" s="25"/>
      <c r="AM317" s="25"/>
      <c r="AN317" s="25"/>
      <c r="AO317" s="25"/>
      <c r="AP317" s="25"/>
      <c r="AQ317" s="25"/>
      <c r="AR317" s="25"/>
      <c r="AS317" s="25"/>
      <c r="AT317" s="25"/>
      <c r="AU317" s="25"/>
      <c r="AV317" s="25"/>
      <c r="AW317" s="25"/>
      <c r="AX317" s="25"/>
      <c r="AY317" s="25"/>
      <c r="AZ317" s="25"/>
      <c r="BA317" s="25"/>
      <c r="BB317" s="25"/>
      <c r="BC317" s="25"/>
      <c r="BD317" s="25"/>
      <c r="BE317" s="25"/>
      <c r="BF317" s="25"/>
      <c r="BG317" s="7">
        <f t="shared" si="96"/>
        <v>0</v>
      </c>
      <c r="BH317" s="25"/>
      <c r="BI317" s="25"/>
      <c r="BJ317" s="25"/>
      <c r="BK317" s="25"/>
      <c r="BL317" s="20" t="s">
        <v>99</v>
      </c>
      <c r="BM317" s="25"/>
      <c r="BN317" s="20" t="s">
        <v>537</v>
      </c>
      <c r="BO317" s="25"/>
      <c r="BP317" s="20" t="s">
        <v>100</v>
      </c>
      <c r="BQ317" s="25"/>
      <c r="BR317" s="25"/>
      <c r="BS317" s="25"/>
      <c r="BT317" s="25"/>
      <c r="BU317" s="23" t="s">
        <v>222</v>
      </c>
      <c r="BV317" s="25"/>
      <c r="BW317" s="25"/>
      <c r="BX317" s="25"/>
      <c r="BY317" s="20"/>
      <c r="CA317" s="54" t="e">
        <f>VLOOKUP(B317,'[1]KH2025 IN'!$B$4:$X$243,23,0)</f>
        <v>#N/A</v>
      </c>
      <c r="CB317" s="54">
        <v>1</v>
      </c>
      <c r="CC317" s="54">
        <f>VLOOKUP(B317,'[2]10QH'!$B$15:$BZ$665,77,0)</f>
        <v>1</v>
      </c>
      <c r="CJ317" s="54">
        <v>1</v>
      </c>
    </row>
    <row r="318" spans="1:88" s="54" customFormat="1" ht="37.5" customHeight="1" x14ac:dyDescent="0.3">
      <c r="A318" s="20">
        <f t="shared" si="100"/>
        <v>213</v>
      </c>
      <c r="B318" s="21" t="s">
        <v>556</v>
      </c>
      <c r="C318" s="22">
        <f t="shared" si="78"/>
        <v>3.6</v>
      </c>
      <c r="D318" s="23"/>
      <c r="E318" s="7">
        <f t="shared" si="91"/>
        <v>3.6</v>
      </c>
      <c r="F318" s="7">
        <f t="shared" si="92"/>
        <v>3.6</v>
      </c>
      <c r="G318" s="7">
        <f t="shared" si="93"/>
        <v>0</v>
      </c>
      <c r="H318" s="25"/>
      <c r="I318" s="25"/>
      <c r="J318" s="25"/>
      <c r="K318" s="25">
        <v>3.6</v>
      </c>
      <c r="L318" s="25"/>
      <c r="M318" s="7">
        <f t="shared" si="94"/>
        <v>0</v>
      </c>
      <c r="N318" s="25"/>
      <c r="O318" s="25"/>
      <c r="P318" s="25"/>
      <c r="Q318" s="25"/>
      <c r="R318" s="24"/>
      <c r="S318" s="25"/>
      <c r="T318" s="25"/>
      <c r="U318" s="7">
        <f t="shared" si="83"/>
        <v>0</v>
      </c>
      <c r="V318" s="25"/>
      <c r="W318" s="25"/>
      <c r="X318" s="25"/>
      <c r="Y318" s="25"/>
      <c r="Z318" s="25"/>
      <c r="AA318" s="25"/>
      <c r="AB318" s="25"/>
      <c r="AC318" s="25"/>
      <c r="AD318" s="7">
        <f t="shared" si="95"/>
        <v>0</v>
      </c>
      <c r="AE318" s="25"/>
      <c r="AF318" s="25"/>
      <c r="AG318" s="25"/>
      <c r="AH318" s="25"/>
      <c r="AI318" s="25"/>
      <c r="AJ318" s="25"/>
      <c r="AK318" s="25"/>
      <c r="AL318" s="25"/>
      <c r="AM318" s="25"/>
      <c r="AN318" s="25"/>
      <c r="AO318" s="25"/>
      <c r="AP318" s="25"/>
      <c r="AQ318" s="25"/>
      <c r="AR318" s="25"/>
      <c r="AS318" s="25"/>
      <c r="AT318" s="25"/>
      <c r="AU318" s="25"/>
      <c r="AV318" s="25"/>
      <c r="AW318" s="25"/>
      <c r="AX318" s="25"/>
      <c r="AY318" s="25"/>
      <c r="AZ318" s="25"/>
      <c r="BA318" s="25"/>
      <c r="BB318" s="25"/>
      <c r="BC318" s="25"/>
      <c r="BD318" s="25"/>
      <c r="BE318" s="25"/>
      <c r="BF318" s="25"/>
      <c r="BG318" s="7">
        <f t="shared" si="96"/>
        <v>0</v>
      </c>
      <c r="BH318" s="25"/>
      <c r="BI318" s="25"/>
      <c r="BJ318" s="25"/>
      <c r="BK318" s="25"/>
      <c r="BL318" s="20" t="s">
        <v>198</v>
      </c>
      <c r="BM318" s="25"/>
      <c r="BN318" s="20" t="s">
        <v>541</v>
      </c>
      <c r="BO318" s="25"/>
      <c r="BP318" s="144" t="s">
        <v>557</v>
      </c>
      <c r="BQ318" s="25"/>
      <c r="BR318" s="25"/>
      <c r="BS318" s="25"/>
      <c r="BT318" s="25"/>
      <c r="BU318" s="23" t="s">
        <v>222</v>
      </c>
      <c r="BV318" s="25"/>
      <c r="BW318" s="25"/>
      <c r="BX318" s="25"/>
      <c r="BY318" s="20"/>
      <c r="CA318" s="54" t="e">
        <f>VLOOKUP(B318,'[1]KH2025 IN'!$B$4:$X$243,23,0)</f>
        <v>#N/A</v>
      </c>
      <c r="CB318" s="54">
        <v>1</v>
      </c>
      <c r="CC318" s="54">
        <f>VLOOKUP(B318,'[2]10QH'!$B$15:$BZ$665,77,0)</f>
        <v>1</v>
      </c>
      <c r="CJ318" s="54">
        <v>1</v>
      </c>
    </row>
    <row r="319" spans="1:88" s="54" customFormat="1" ht="37.5" x14ac:dyDescent="0.3">
      <c r="A319" s="20">
        <f t="shared" si="100"/>
        <v>214</v>
      </c>
      <c r="B319" s="21" t="s">
        <v>558</v>
      </c>
      <c r="C319" s="22">
        <f t="shared" si="78"/>
        <v>1.8</v>
      </c>
      <c r="D319" s="23"/>
      <c r="E319" s="7">
        <f t="shared" si="91"/>
        <v>1.8</v>
      </c>
      <c r="F319" s="7">
        <f t="shared" si="92"/>
        <v>1.8</v>
      </c>
      <c r="G319" s="7">
        <f t="shared" si="93"/>
        <v>0</v>
      </c>
      <c r="H319" s="25"/>
      <c r="I319" s="25"/>
      <c r="J319" s="25"/>
      <c r="K319" s="25">
        <v>1.8</v>
      </c>
      <c r="L319" s="25"/>
      <c r="M319" s="7">
        <f t="shared" si="94"/>
        <v>0</v>
      </c>
      <c r="N319" s="25"/>
      <c r="O319" s="25"/>
      <c r="P319" s="25"/>
      <c r="Q319" s="25"/>
      <c r="R319" s="24"/>
      <c r="S319" s="25"/>
      <c r="T319" s="25"/>
      <c r="U319" s="7">
        <f t="shared" si="83"/>
        <v>0</v>
      </c>
      <c r="V319" s="25"/>
      <c r="W319" s="25"/>
      <c r="X319" s="25"/>
      <c r="Y319" s="25"/>
      <c r="Z319" s="25"/>
      <c r="AA319" s="25"/>
      <c r="AB319" s="25"/>
      <c r="AC319" s="25"/>
      <c r="AD319" s="7">
        <f t="shared" si="95"/>
        <v>0</v>
      </c>
      <c r="AE319" s="25"/>
      <c r="AF319" s="25"/>
      <c r="AG319" s="25"/>
      <c r="AH319" s="25"/>
      <c r="AI319" s="25"/>
      <c r="AJ319" s="25"/>
      <c r="AK319" s="25"/>
      <c r="AL319" s="25"/>
      <c r="AM319" s="25"/>
      <c r="AN319" s="25"/>
      <c r="AO319" s="25"/>
      <c r="AP319" s="25"/>
      <c r="AQ319" s="25"/>
      <c r="AR319" s="25"/>
      <c r="AS319" s="25"/>
      <c r="AT319" s="25"/>
      <c r="AU319" s="25"/>
      <c r="AV319" s="25"/>
      <c r="AW319" s="25"/>
      <c r="AX319" s="25"/>
      <c r="AY319" s="25"/>
      <c r="AZ319" s="25"/>
      <c r="BA319" s="25"/>
      <c r="BB319" s="25"/>
      <c r="BC319" s="25"/>
      <c r="BD319" s="25"/>
      <c r="BE319" s="25"/>
      <c r="BF319" s="25"/>
      <c r="BG319" s="7">
        <f t="shared" si="96"/>
        <v>0</v>
      </c>
      <c r="BH319" s="25"/>
      <c r="BI319" s="25"/>
      <c r="BJ319" s="25"/>
      <c r="BK319" s="25"/>
      <c r="BL319" s="20" t="s">
        <v>142</v>
      </c>
      <c r="BM319" s="25"/>
      <c r="BN319" s="20" t="s">
        <v>541</v>
      </c>
      <c r="BO319" s="25"/>
      <c r="BP319" s="144"/>
      <c r="BQ319" s="25"/>
      <c r="BR319" s="25"/>
      <c r="BS319" s="25"/>
      <c r="BT319" s="25"/>
      <c r="BU319" s="23" t="s">
        <v>222</v>
      </c>
      <c r="BV319" s="25"/>
      <c r="BW319" s="25"/>
      <c r="BX319" s="25"/>
      <c r="BY319" s="20"/>
      <c r="CA319" s="54" t="e">
        <f>VLOOKUP(B319,'[1]KH2025 IN'!$B$4:$X$243,23,0)</f>
        <v>#N/A</v>
      </c>
      <c r="CB319" s="54">
        <v>1</v>
      </c>
      <c r="CC319" s="54">
        <f>VLOOKUP(B319,'[2]10QH'!$B$15:$BZ$665,77,0)</f>
        <v>1</v>
      </c>
      <c r="CJ319" s="54">
        <v>1</v>
      </c>
    </row>
    <row r="320" spans="1:88" s="54" customFormat="1" ht="37.5" x14ac:dyDescent="0.3">
      <c r="A320" s="20">
        <f t="shared" si="100"/>
        <v>215</v>
      </c>
      <c r="B320" s="21" t="s">
        <v>559</v>
      </c>
      <c r="C320" s="22">
        <f t="shared" si="78"/>
        <v>1.8</v>
      </c>
      <c r="D320" s="23"/>
      <c r="E320" s="7">
        <f t="shared" si="91"/>
        <v>1.8</v>
      </c>
      <c r="F320" s="7">
        <f t="shared" si="92"/>
        <v>1.8</v>
      </c>
      <c r="G320" s="7">
        <f t="shared" si="93"/>
        <v>0</v>
      </c>
      <c r="H320" s="25"/>
      <c r="I320" s="25"/>
      <c r="J320" s="25"/>
      <c r="K320" s="25">
        <v>1.8</v>
      </c>
      <c r="L320" s="25"/>
      <c r="M320" s="7">
        <f t="shared" si="94"/>
        <v>0</v>
      </c>
      <c r="N320" s="25"/>
      <c r="O320" s="25"/>
      <c r="P320" s="25"/>
      <c r="Q320" s="25"/>
      <c r="R320" s="10"/>
      <c r="S320" s="25"/>
      <c r="T320" s="25"/>
      <c r="U320" s="7">
        <f t="shared" si="83"/>
        <v>0</v>
      </c>
      <c r="V320" s="25"/>
      <c r="W320" s="25"/>
      <c r="X320" s="25"/>
      <c r="Y320" s="25"/>
      <c r="Z320" s="25"/>
      <c r="AA320" s="25"/>
      <c r="AB320" s="25"/>
      <c r="AC320" s="25"/>
      <c r="AD320" s="7">
        <f t="shared" si="95"/>
        <v>0</v>
      </c>
      <c r="AE320" s="25"/>
      <c r="AF320" s="25"/>
      <c r="AG320" s="25"/>
      <c r="AH320" s="25"/>
      <c r="AI320" s="25"/>
      <c r="AJ320" s="25"/>
      <c r="AK320" s="25"/>
      <c r="AL320" s="25"/>
      <c r="AM320" s="25"/>
      <c r="AN320" s="25"/>
      <c r="AO320" s="25"/>
      <c r="AP320" s="25"/>
      <c r="AQ320" s="25"/>
      <c r="AR320" s="25"/>
      <c r="AS320" s="25"/>
      <c r="AT320" s="25"/>
      <c r="AU320" s="25"/>
      <c r="AV320" s="25"/>
      <c r="AW320" s="25"/>
      <c r="AX320" s="25"/>
      <c r="AY320" s="25"/>
      <c r="AZ320" s="25"/>
      <c r="BA320" s="25"/>
      <c r="BB320" s="25"/>
      <c r="BC320" s="25"/>
      <c r="BD320" s="25"/>
      <c r="BE320" s="25"/>
      <c r="BF320" s="25"/>
      <c r="BG320" s="7">
        <f t="shared" si="96"/>
        <v>0</v>
      </c>
      <c r="BH320" s="25"/>
      <c r="BI320" s="25"/>
      <c r="BJ320" s="25"/>
      <c r="BK320" s="25"/>
      <c r="BL320" s="20" t="s">
        <v>87</v>
      </c>
      <c r="BM320" s="25"/>
      <c r="BN320" s="20" t="s">
        <v>541</v>
      </c>
      <c r="BO320" s="25"/>
      <c r="BP320" s="144"/>
      <c r="BQ320" s="25"/>
      <c r="BR320" s="25"/>
      <c r="BS320" s="25"/>
      <c r="BT320" s="25"/>
      <c r="BU320" s="23" t="s">
        <v>222</v>
      </c>
      <c r="BV320" s="25"/>
      <c r="BW320" s="25"/>
      <c r="BX320" s="25"/>
      <c r="BY320" s="20"/>
      <c r="CA320" s="54" t="e">
        <f>VLOOKUP(B320,'[1]KH2025 IN'!$B$4:$X$243,23,0)</f>
        <v>#N/A</v>
      </c>
      <c r="CB320" s="54">
        <v>1</v>
      </c>
      <c r="CC320" s="54">
        <f>VLOOKUP(B320,'[2]10QH'!$B$15:$BZ$665,77,0)</f>
        <v>1</v>
      </c>
      <c r="CJ320" s="54">
        <v>1</v>
      </c>
    </row>
    <row r="321" spans="1:88" s="54" customFormat="1" ht="37.5" x14ac:dyDescent="0.3">
      <c r="A321" s="20">
        <f t="shared" si="100"/>
        <v>216</v>
      </c>
      <c r="B321" s="21" t="s">
        <v>560</v>
      </c>
      <c r="C321" s="22">
        <f t="shared" si="78"/>
        <v>1.8</v>
      </c>
      <c r="D321" s="23"/>
      <c r="E321" s="7">
        <f t="shared" si="91"/>
        <v>1.8</v>
      </c>
      <c r="F321" s="7">
        <f t="shared" si="92"/>
        <v>1.8</v>
      </c>
      <c r="G321" s="7">
        <f t="shared" si="93"/>
        <v>0</v>
      </c>
      <c r="H321" s="25"/>
      <c r="I321" s="25"/>
      <c r="J321" s="25"/>
      <c r="K321" s="25">
        <v>1.8</v>
      </c>
      <c r="L321" s="25"/>
      <c r="M321" s="7">
        <f t="shared" si="94"/>
        <v>0</v>
      </c>
      <c r="N321" s="25"/>
      <c r="O321" s="25"/>
      <c r="P321" s="25"/>
      <c r="Q321" s="25"/>
      <c r="R321" s="25"/>
      <c r="S321" s="25"/>
      <c r="T321" s="25"/>
      <c r="U321" s="7">
        <f t="shared" si="83"/>
        <v>0</v>
      </c>
      <c r="V321" s="25"/>
      <c r="W321" s="25"/>
      <c r="X321" s="25"/>
      <c r="Y321" s="25"/>
      <c r="Z321" s="25"/>
      <c r="AA321" s="25"/>
      <c r="AB321" s="25"/>
      <c r="AC321" s="25"/>
      <c r="AD321" s="7">
        <f t="shared" si="95"/>
        <v>0</v>
      </c>
      <c r="AE321" s="25"/>
      <c r="AF321" s="25"/>
      <c r="AG321" s="25"/>
      <c r="AH321" s="25"/>
      <c r="AI321" s="25"/>
      <c r="AJ321" s="25"/>
      <c r="AK321" s="25"/>
      <c r="AL321" s="25"/>
      <c r="AM321" s="25"/>
      <c r="AN321" s="25"/>
      <c r="AO321" s="25"/>
      <c r="AP321" s="25"/>
      <c r="AQ321" s="25"/>
      <c r="AR321" s="25"/>
      <c r="AS321" s="25"/>
      <c r="AT321" s="25"/>
      <c r="AU321" s="25"/>
      <c r="AV321" s="25"/>
      <c r="AW321" s="25"/>
      <c r="AX321" s="25"/>
      <c r="AY321" s="25"/>
      <c r="AZ321" s="25"/>
      <c r="BA321" s="25"/>
      <c r="BB321" s="25"/>
      <c r="BC321" s="25"/>
      <c r="BD321" s="25"/>
      <c r="BE321" s="25"/>
      <c r="BF321" s="25"/>
      <c r="BG321" s="7">
        <f t="shared" si="96"/>
        <v>0</v>
      </c>
      <c r="BH321" s="25"/>
      <c r="BI321" s="25"/>
      <c r="BJ321" s="25"/>
      <c r="BK321" s="25"/>
      <c r="BL321" s="20" t="s">
        <v>87</v>
      </c>
      <c r="BM321" s="25"/>
      <c r="BN321" s="20" t="s">
        <v>541</v>
      </c>
      <c r="BO321" s="25"/>
      <c r="BP321" s="144"/>
      <c r="BQ321" s="25"/>
      <c r="BR321" s="25"/>
      <c r="BS321" s="25"/>
      <c r="BT321" s="25"/>
      <c r="BU321" s="23" t="s">
        <v>222</v>
      </c>
      <c r="BV321" s="25"/>
      <c r="BW321" s="25"/>
      <c r="BX321" s="25"/>
      <c r="BY321" s="20"/>
      <c r="CA321" s="54" t="e">
        <f>VLOOKUP(B321,'[1]KH2025 IN'!$B$4:$X$243,23,0)</f>
        <v>#N/A</v>
      </c>
      <c r="CB321" s="54">
        <v>1</v>
      </c>
      <c r="CC321" s="54">
        <f>VLOOKUP(B321,'[2]10QH'!$B$15:$BZ$665,77,0)</f>
        <v>1</v>
      </c>
      <c r="CJ321" s="54">
        <v>1</v>
      </c>
    </row>
    <row r="322" spans="1:88" s="54" customFormat="1" ht="37.5" x14ac:dyDescent="0.3">
      <c r="A322" s="20">
        <f t="shared" si="100"/>
        <v>217</v>
      </c>
      <c r="B322" s="21" t="s">
        <v>561</v>
      </c>
      <c r="C322" s="22">
        <f t="shared" si="78"/>
        <v>2.4</v>
      </c>
      <c r="D322" s="23"/>
      <c r="E322" s="7">
        <f t="shared" si="91"/>
        <v>2.4</v>
      </c>
      <c r="F322" s="7">
        <f t="shared" si="92"/>
        <v>2.4</v>
      </c>
      <c r="G322" s="7">
        <f t="shared" si="93"/>
        <v>0</v>
      </c>
      <c r="H322" s="25"/>
      <c r="I322" s="25"/>
      <c r="J322" s="25"/>
      <c r="K322" s="25">
        <v>2.4</v>
      </c>
      <c r="L322" s="25"/>
      <c r="M322" s="7">
        <f t="shared" si="94"/>
        <v>0</v>
      </c>
      <c r="N322" s="25"/>
      <c r="O322" s="25"/>
      <c r="P322" s="25"/>
      <c r="Q322" s="25"/>
      <c r="R322" s="25"/>
      <c r="S322" s="25"/>
      <c r="T322" s="25"/>
      <c r="U322" s="7">
        <f t="shared" si="83"/>
        <v>0</v>
      </c>
      <c r="V322" s="25"/>
      <c r="W322" s="25"/>
      <c r="X322" s="25"/>
      <c r="Y322" s="25"/>
      <c r="Z322" s="25"/>
      <c r="AA322" s="25"/>
      <c r="AB322" s="25"/>
      <c r="AC322" s="25"/>
      <c r="AD322" s="7">
        <f t="shared" si="95"/>
        <v>0</v>
      </c>
      <c r="AE322" s="25"/>
      <c r="AF322" s="25"/>
      <c r="AG322" s="25"/>
      <c r="AH322" s="25"/>
      <c r="AI322" s="25"/>
      <c r="AJ322" s="25"/>
      <c r="AK322" s="25"/>
      <c r="AL322" s="25"/>
      <c r="AM322" s="25"/>
      <c r="AN322" s="25"/>
      <c r="AO322" s="25"/>
      <c r="AP322" s="25"/>
      <c r="AQ322" s="25"/>
      <c r="AR322" s="25"/>
      <c r="AS322" s="25"/>
      <c r="AT322" s="25"/>
      <c r="AU322" s="25"/>
      <c r="AV322" s="25"/>
      <c r="AW322" s="25"/>
      <c r="AX322" s="25"/>
      <c r="AY322" s="25"/>
      <c r="AZ322" s="25"/>
      <c r="BA322" s="25"/>
      <c r="BB322" s="25"/>
      <c r="BC322" s="25"/>
      <c r="BD322" s="25"/>
      <c r="BE322" s="25"/>
      <c r="BF322" s="25"/>
      <c r="BG322" s="7">
        <f t="shared" si="96"/>
        <v>0</v>
      </c>
      <c r="BH322" s="25"/>
      <c r="BI322" s="25"/>
      <c r="BJ322" s="25"/>
      <c r="BK322" s="25"/>
      <c r="BL322" s="20" t="s">
        <v>99</v>
      </c>
      <c r="BM322" s="25"/>
      <c r="BN322" s="20" t="s">
        <v>541</v>
      </c>
      <c r="BO322" s="25"/>
      <c r="BP322" s="144"/>
      <c r="BQ322" s="25"/>
      <c r="BR322" s="25"/>
      <c r="BS322" s="25"/>
      <c r="BT322" s="25"/>
      <c r="BU322" s="23" t="s">
        <v>222</v>
      </c>
      <c r="BV322" s="25"/>
      <c r="BW322" s="25"/>
      <c r="BX322" s="25"/>
      <c r="BY322" s="20"/>
      <c r="CA322" s="54" t="e">
        <f>VLOOKUP(B322,'[1]KH2025 IN'!$B$4:$X$243,23,0)</f>
        <v>#N/A</v>
      </c>
      <c r="CB322" s="54">
        <v>1</v>
      </c>
      <c r="CC322" s="54">
        <f>VLOOKUP(B322,'[2]10QH'!$B$15:$BZ$665,77,0)</f>
        <v>1</v>
      </c>
      <c r="CJ322" s="54">
        <v>1</v>
      </c>
    </row>
    <row r="323" spans="1:88" s="54" customFormat="1" ht="37.5" x14ac:dyDescent="0.3">
      <c r="A323" s="20">
        <f t="shared" si="100"/>
        <v>218</v>
      </c>
      <c r="B323" s="21" t="s">
        <v>562</v>
      </c>
      <c r="C323" s="22">
        <f t="shared" ref="C323:C389" si="101">D323+E323</f>
        <v>1.8</v>
      </c>
      <c r="D323" s="23"/>
      <c r="E323" s="7">
        <f t="shared" si="91"/>
        <v>1.8</v>
      </c>
      <c r="F323" s="7">
        <f t="shared" si="92"/>
        <v>1.8</v>
      </c>
      <c r="G323" s="7">
        <f t="shared" si="93"/>
        <v>0</v>
      </c>
      <c r="H323" s="25"/>
      <c r="I323" s="25"/>
      <c r="J323" s="25"/>
      <c r="K323" s="25">
        <v>1.8</v>
      </c>
      <c r="L323" s="25"/>
      <c r="M323" s="7">
        <f t="shared" si="94"/>
        <v>0</v>
      </c>
      <c r="N323" s="25"/>
      <c r="O323" s="25"/>
      <c r="P323" s="25"/>
      <c r="Q323" s="25"/>
      <c r="R323" s="25"/>
      <c r="S323" s="25"/>
      <c r="T323" s="25"/>
      <c r="U323" s="7">
        <f t="shared" ref="U323:U329" si="102">V323+W323+X323+Y323+Z323+AA323+AB323+AC323+AD323+AU323+AV323+AW323+AX323+AY323+AZ323+BA323+BB323+BC323+BD323+BE323+BF323</f>
        <v>0</v>
      </c>
      <c r="V323" s="25"/>
      <c r="W323" s="25"/>
      <c r="X323" s="25"/>
      <c r="Y323" s="25"/>
      <c r="Z323" s="25"/>
      <c r="AA323" s="25"/>
      <c r="AB323" s="25"/>
      <c r="AC323" s="25"/>
      <c r="AD323" s="7">
        <f t="shared" si="95"/>
        <v>0</v>
      </c>
      <c r="AE323" s="25"/>
      <c r="AF323" s="25"/>
      <c r="AG323" s="25"/>
      <c r="AH323" s="25"/>
      <c r="AI323" s="25"/>
      <c r="AJ323" s="25"/>
      <c r="AK323" s="25"/>
      <c r="AL323" s="25"/>
      <c r="AM323" s="25"/>
      <c r="AN323" s="25"/>
      <c r="AO323" s="25"/>
      <c r="AP323" s="25"/>
      <c r="AQ323" s="25"/>
      <c r="AR323" s="25"/>
      <c r="AS323" s="25"/>
      <c r="AT323" s="25"/>
      <c r="AU323" s="25"/>
      <c r="AV323" s="25"/>
      <c r="AW323" s="25"/>
      <c r="AX323" s="25"/>
      <c r="AY323" s="25"/>
      <c r="AZ323" s="25"/>
      <c r="BA323" s="25"/>
      <c r="BB323" s="25"/>
      <c r="BC323" s="25"/>
      <c r="BD323" s="25"/>
      <c r="BE323" s="25"/>
      <c r="BF323" s="25"/>
      <c r="BG323" s="7">
        <f t="shared" si="96"/>
        <v>0</v>
      </c>
      <c r="BH323" s="25"/>
      <c r="BI323" s="25"/>
      <c r="BJ323" s="25"/>
      <c r="BK323" s="25"/>
      <c r="BL323" s="20" t="s">
        <v>105</v>
      </c>
      <c r="BM323" s="25"/>
      <c r="BN323" s="20" t="s">
        <v>541</v>
      </c>
      <c r="BO323" s="25"/>
      <c r="BP323" s="144"/>
      <c r="BQ323" s="25"/>
      <c r="BR323" s="25"/>
      <c r="BS323" s="25"/>
      <c r="BT323" s="25"/>
      <c r="BU323" s="23" t="s">
        <v>222</v>
      </c>
      <c r="BV323" s="25"/>
      <c r="BW323" s="25"/>
      <c r="BX323" s="25"/>
      <c r="BY323" s="20"/>
      <c r="CA323" s="54" t="e">
        <f>VLOOKUP(B323,'[1]KH2025 IN'!$B$4:$X$243,23,0)</f>
        <v>#N/A</v>
      </c>
      <c r="CB323" s="54">
        <v>1</v>
      </c>
      <c r="CC323" s="54">
        <f>VLOOKUP(B323,'[2]10QH'!$B$15:$BZ$665,77,0)</f>
        <v>1</v>
      </c>
      <c r="CJ323" s="54">
        <v>1</v>
      </c>
    </row>
    <row r="324" spans="1:88" s="54" customFormat="1" ht="37.5" x14ac:dyDescent="0.3">
      <c r="A324" s="20">
        <f t="shared" si="100"/>
        <v>219</v>
      </c>
      <c r="B324" s="21" t="s">
        <v>563</v>
      </c>
      <c r="C324" s="22">
        <f t="shared" si="101"/>
        <v>0.6</v>
      </c>
      <c r="D324" s="23"/>
      <c r="E324" s="7">
        <f t="shared" si="91"/>
        <v>0.6</v>
      </c>
      <c r="F324" s="7">
        <f t="shared" si="92"/>
        <v>0.6</v>
      </c>
      <c r="G324" s="7">
        <f t="shared" si="93"/>
        <v>0</v>
      </c>
      <c r="H324" s="25"/>
      <c r="I324" s="25"/>
      <c r="J324" s="25"/>
      <c r="K324" s="25">
        <v>0.6</v>
      </c>
      <c r="L324" s="25"/>
      <c r="M324" s="7">
        <f t="shared" si="94"/>
        <v>0</v>
      </c>
      <c r="N324" s="25"/>
      <c r="O324" s="25"/>
      <c r="P324" s="25"/>
      <c r="Q324" s="25"/>
      <c r="R324" s="25"/>
      <c r="S324" s="25"/>
      <c r="T324" s="25"/>
      <c r="U324" s="7">
        <f t="shared" si="102"/>
        <v>0</v>
      </c>
      <c r="V324" s="25"/>
      <c r="W324" s="25"/>
      <c r="X324" s="25"/>
      <c r="Y324" s="25"/>
      <c r="Z324" s="25"/>
      <c r="AA324" s="25"/>
      <c r="AB324" s="25"/>
      <c r="AC324" s="25"/>
      <c r="AD324" s="7">
        <f t="shared" si="95"/>
        <v>0</v>
      </c>
      <c r="AE324" s="25"/>
      <c r="AF324" s="25"/>
      <c r="AG324" s="25"/>
      <c r="AH324" s="25"/>
      <c r="AI324" s="25"/>
      <c r="AJ324" s="25"/>
      <c r="AK324" s="25"/>
      <c r="AL324" s="25"/>
      <c r="AM324" s="25"/>
      <c r="AN324" s="25"/>
      <c r="AO324" s="25"/>
      <c r="AP324" s="25"/>
      <c r="AQ324" s="25"/>
      <c r="AR324" s="25"/>
      <c r="AS324" s="25"/>
      <c r="AT324" s="25"/>
      <c r="AU324" s="25"/>
      <c r="AV324" s="25"/>
      <c r="AW324" s="25"/>
      <c r="AX324" s="25"/>
      <c r="AY324" s="25"/>
      <c r="AZ324" s="25"/>
      <c r="BA324" s="25"/>
      <c r="BB324" s="25"/>
      <c r="BC324" s="25"/>
      <c r="BD324" s="25"/>
      <c r="BE324" s="25"/>
      <c r="BF324" s="25"/>
      <c r="BG324" s="7">
        <f t="shared" si="96"/>
        <v>0</v>
      </c>
      <c r="BH324" s="25"/>
      <c r="BI324" s="25"/>
      <c r="BJ324" s="25"/>
      <c r="BK324" s="25"/>
      <c r="BL324" s="20" t="s">
        <v>105</v>
      </c>
      <c r="BM324" s="25"/>
      <c r="BN324" s="20" t="s">
        <v>541</v>
      </c>
      <c r="BO324" s="25"/>
      <c r="BP324" s="144"/>
      <c r="BQ324" s="25"/>
      <c r="BR324" s="25"/>
      <c r="BS324" s="25"/>
      <c r="BT324" s="25"/>
      <c r="BU324" s="23" t="s">
        <v>222</v>
      </c>
      <c r="BV324" s="25"/>
      <c r="BW324" s="25"/>
      <c r="BX324" s="25"/>
      <c r="BY324" s="20"/>
      <c r="CA324" s="54" t="e">
        <f>VLOOKUP(B324,'[1]KH2025 IN'!$B$4:$X$243,23,0)</f>
        <v>#N/A</v>
      </c>
      <c r="CB324" s="54">
        <v>1</v>
      </c>
      <c r="CC324" s="54">
        <f>VLOOKUP(B324,'[2]10QH'!$B$15:$BZ$665,77,0)</f>
        <v>1</v>
      </c>
      <c r="CJ324" s="54">
        <v>1</v>
      </c>
    </row>
    <row r="325" spans="1:88" s="54" customFormat="1" ht="37.5" x14ac:dyDescent="0.3">
      <c r="A325" s="20">
        <f t="shared" si="100"/>
        <v>220</v>
      </c>
      <c r="B325" s="21" t="s">
        <v>564</v>
      </c>
      <c r="C325" s="22">
        <f t="shared" si="101"/>
        <v>3</v>
      </c>
      <c r="D325" s="23"/>
      <c r="E325" s="7">
        <f t="shared" si="91"/>
        <v>3</v>
      </c>
      <c r="F325" s="7">
        <f t="shared" si="92"/>
        <v>3</v>
      </c>
      <c r="G325" s="7">
        <f t="shared" si="93"/>
        <v>0</v>
      </c>
      <c r="H325" s="25"/>
      <c r="I325" s="25"/>
      <c r="J325" s="25"/>
      <c r="K325" s="25">
        <v>3</v>
      </c>
      <c r="L325" s="25"/>
      <c r="M325" s="7">
        <f t="shared" si="94"/>
        <v>0</v>
      </c>
      <c r="N325" s="25"/>
      <c r="O325" s="25"/>
      <c r="P325" s="25"/>
      <c r="Q325" s="25"/>
      <c r="R325" s="25"/>
      <c r="S325" s="25"/>
      <c r="T325" s="25"/>
      <c r="U325" s="7">
        <f t="shared" si="102"/>
        <v>0</v>
      </c>
      <c r="V325" s="25"/>
      <c r="W325" s="25"/>
      <c r="X325" s="25"/>
      <c r="Y325" s="25"/>
      <c r="Z325" s="25"/>
      <c r="AA325" s="25"/>
      <c r="AB325" s="25"/>
      <c r="AC325" s="25"/>
      <c r="AD325" s="7">
        <f t="shared" si="95"/>
        <v>0</v>
      </c>
      <c r="AE325" s="25"/>
      <c r="AF325" s="25"/>
      <c r="AG325" s="25"/>
      <c r="AH325" s="25"/>
      <c r="AI325" s="25"/>
      <c r="AJ325" s="25"/>
      <c r="AK325" s="25"/>
      <c r="AL325" s="25"/>
      <c r="AM325" s="25"/>
      <c r="AN325" s="25"/>
      <c r="AO325" s="25"/>
      <c r="AP325" s="25"/>
      <c r="AQ325" s="25"/>
      <c r="AR325" s="25"/>
      <c r="AS325" s="25"/>
      <c r="AT325" s="25"/>
      <c r="AU325" s="25"/>
      <c r="AV325" s="25"/>
      <c r="AW325" s="25"/>
      <c r="AX325" s="25"/>
      <c r="AY325" s="25"/>
      <c r="AZ325" s="25"/>
      <c r="BA325" s="25"/>
      <c r="BB325" s="25"/>
      <c r="BC325" s="25"/>
      <c r="BD325" s="25"/>
      <c r="BE325" s="25"/>
      <c r="BF325" s="25"/>
      <c r="BG325" s="7">
        <f t="shared" si="96"/>
        <v>0</v>
      </c>
      <c r="BH325" s="25"/>
      <c r="BI325" s="25"/>
      <c r="BJ325" s="25"/>
      <c r="BK325" s="25"/>
      <c r="BL325" s="20" t="s">
        <v>123</v>
      </c>
      <c r="BM325" s="25"/>
      <c r="BN325" s="20" t="s">
        <v>541</v>
      </c>
      <c r="BO325" s="25"/>
      <c r="BP325" s="144"/>
      <c r="BQ325" s="25"/>
      <c r="BR325" s="25"/>
      <c r="BS325" s="25"/>
      <c r="BT325" s="25"/>
      <c r="BU325" s="23" t="s">
        <v>222</v>
      </c>
      <c r="BV325" s="25"/>
      <c r="BW325" s="25"/>
      <c r="BX325" s="25"/>
      <c r="BY325" s="20"/>
      <c r="CA325" s="54" t="e">
        <f>VLOOKUP(B325,'[1]KH2025 IN'!$B$4:$X$243,23,0)</f>
        <v>#N/A</v>
      </c>
      <c r="CB325" s="54">
        <v>1</v>
      </c>
      <c r="CC325" s="54">
        <f>VLOOKUP(B325,'[2]10QH'!$B$15:$BZ$665,77,0)</f>
        <v>1</v>
      </c>
      <c r="CJ325" s="54">
        <v>1</v>
      </c>
    </row>
    <row r="326" spans="1:88" s="54" customFormat="1" ht="37.5" x14ac:dyDescent="0.3">
      <c r="A326" s="20">
        <f>A325+1</f>
        <v>221</v>
      </c>
      <c r="B326" s="21" t="s">
        <v>565</v>
      </c>
      <c r="C326" s="22">
        <f t="shared" si="101"/>
        <v>3</v>
      </c>
      <c r="D326" s="23"/>
      <c r="E326" s="7">
        <f t="shared" si="91"/>
        <v>3</v>
      </c>
      <c r="F326" s="7">
        <f t="shared" si="92"/>
        <v>3</v>
      </c>
      <c r="G326" s="7">
        <f t="shared" si="93"/>
        <v>0</v>
      </c>
      <c r="H326" s="25"/>
      <c r="I326" s="25"/>
      <c r="J326" s="25"/>
      <c r="K326" s="25">
        <v>1</v>
      </c>
      <c r="L326" s="25">
        <v>2</v>
      </c>
      <c r="M326" s="7">
        <f t="shared" si="94"/>
        <v>0</v>
      </c>
      <c r="N326" s="25"/>
      <c r="O326" s="25"/>
      <c r="P326" s="25"/>
      <c r="Q326" s="25"/>
      <c r="R326" s="24"/>
      <c r="S326" s="25"/>
      <c r="T326" s="25"/>
      <c r="U326" s="7">
        <f t="shared" si="102"/>
        <v>0</v>
      </c>
      <c r="V326" s="25"/>
      <c r="W326" s="25"/>
      <c r="X326" s="25"/>
      <c r="Y326" s="25"/>
      <c r="Z326" s="25"/>
      <c r="AA326" s="25"/>
      <c r="AB326" s="25"/>
      <c r="AC326" s="25"/>
      <c r="AD326" s="7">
        <f t="shared" si="95"/>
        <v>0</v>
      </c>
      <c r="AE326" s="25"/>
      <c r="AF326" s="25"/>
      <c r="AG326" s="25"/>
      <c r="AH326" s="25"/>
      <c r="AI326" s="25"/>
      <c r="AJ326" s="25"/>
      <c r="AK326" s="25"/>
      <c r="AL326" s="25"/>
      <c r="AM326" s="25"/>
      <c r="AN326" s="25"/>
      <c r="AO326" s="25"/>
      <c r="AP326" s="25"/>
      <c r="AQ326" s="25"/>
      <c r="AR326" s="25"/>
      <c r="AS326" s="25"/>
      <c r="AT326" s="25"/>
      <c r="AU326" s="25"/>
      <c r="AV326" s="25"/>
      <c r="AW326" s="25"/>
      <c r="AX326" s="25"/>
      <c r="AY326" s="25"/>
      <c r="AZ326" s="25"/>
      <c r="BA326" s="25"/>
      <c r="BB326" s="25"/>
      <c r="BC326" s="25"/>
      <c r="BD326" s="25"/>
      <c r="BE326" s="25"/>
      <c r="BF326" s="25"/>
      <c r="BG326" s="7">
        <f t="shared" si="96"/>
        <v>0</v>
      </c>
      <c r="BH326" s="25"/>
      <c r="BI326" s="25"/>
      <c r="BJ326" s="25"/>
      <c r="BK326" s="25"/>
      <c r="BL326" s="20" t="s">
        <v>142</v>
      </c>
      <c r="BM326" s="25"/>
      <c r="BN326" s="20" t="s">
        <v>566</v>
      </c>
      <c r="BO326" s="25"/>
      <c r="BP326" s="144" t="s">
        <v>234</v>
      </c>
      <c r="BQ326" s="25"/>
      <c r="BR326" s="25"/>
      <c r="BS326" s="25"/>
      <c r="BT326" s="25"/>
      <c r="BU326" s="23" t="s">
        <v>222</v>
      </c>
      <c r="BV326" s="25"/>
      <c r="BW326" s="25"/>
      <c r="BX326" s="25"/>
      <c r="BY326" s="20"/>
      <c r="CA326" s="54" t="e">
        <f>VLOOKUP(B326,'[1]KH2025 IN'!$B$4:$X$243,23,0)</f>
        <v>#N/A</v>
      </c>
      <c r="CB326" s="54">
        <v>1</v>
      </c>
      <c r="CC326" s="54">
        <f>VLOOKUP(B326,'[2]10QH'!$B$15:$BZ$665,77,0)</f>
        <v>1</v>
      </c>
      <c r="CJ326" s="54">
        <v>1</v>
      </c>
    </row>
    <row r="327" spans="1:88" s="54" customFormat="1" ht="37.5" x14ac:dyDescent="0.3">
      <c r="A327" s="20">
        <f t="shared" si="100"/>
        <v>222</v>
      </c>
      <c r="B327" s="21" t="s">
        <v>567</v>
      </c>
      <c r="C327" s="22">
        <f t="shared" si="101"/>
        <v>2</v>
      </c>
      <c r="D327" s="23"/>
      <c r="E327" s="7">
        <f t="shared" si="91"/>
        <v>2</v>
      </c>
      <c r="F327" s="7">
        <f t="shared" si="92"/>
        <v>2</v>
      </c>
      <c r="G327" s="7">
        <f t="shared" si="93"/>
        <v>0</v>
      </c>
      <c r="H327" s="25"/>
      <c r="I327" s="25"/>
      <c r="J327" s="25"/>
      <c r="K327" s="25">
        <v>1</v>
      </c>
      <c r="L327" s="25">
        <v>1</v>
      </c>
      <c r="M327" s="7">
        <f t="shared" si="94"/>
        <v>0</v>
      </c>
      <c r="N327" s="25"/>
      <c r="O327" s="25"/>
      <c r="P327" s="25"/>
      <c r="Q327" s="25"/>
      <c r="R327" s="24"/>
      <c r="S327" s="25"/>
      <c r="T327" s="25"/>
      <c r="U327" s="7">
        <f t="shared" si="102"/>
        <v>0</v>
      </c>
      <c r="V327" s="25"/>
      <c r="W327" s="25"/>
      <c r="X327" s="25"/>
      <c r="Y327" s="25"/>
      <c r="Z327" s="25"/>
      <c r="AA327" s="25"/>
      <c r="AB327" s="25"/>
      <c r="AC327" s="25"/>
      <c r="AD327" s="7">
        <f t="shared" si="95"/>
        <v>0</v>
      </c>
      <c r="AE327" s="25"/>
      <c r="AF327" s="25"/>
      <c r="AG327" s="25"/>
      <c r="AH327" s="25"/>
      <c r="AI327" s="25"/>
      <c r="AJ327" s="25"/>
      <c r="AK327" s="25"/>
      <c r="AL327" s="25"/>
      <c r="AM327" s="25"/>
      <c r="AN327" s="25"/>
      <c r="AO327" s="25"/>
      <c r="AP327" s="25"/>
      <c r="AQ327" s="25"/>
      <c r="AR327" s="25"/>
      <c r="AS327" s="25"/>
      <c r="AT327" s="25"/>
      <c r="AU327" s="25"/>
      <c r="AV327" s="25"/>
      <c r="AW327" s="25"/>
      <c r="AX327" s="25"/>
      <c r="AY327" s="25"/>
      <c r="AZ327" s="25"/>
      <c r="BA327" s="25"/>
      <c r="BB327" s="25"/>
      <c r="BC327" s="25"/>
      <c r="BD327" s="25"/>
      <c r="BE327" s="25"/>
      <c r="BF327" s="25"/>
      <c r="BG327" s="7">
        <f t="shared" si="96"/>
        <v>0</v>
      </c>
      <c r="BH327" s="25"/>
      <c r="BI327" s="25"/>
      <c r="BJ327" s="25"/>
      <c r="BK327" s="25"/>
      <c r="BL327" s="20" t="s">
        <v>142</v>
      </c>
      <c r="BM327" s="25"/>
      <c r="BN327" s="20" t="s">
        <v>566</v>
      </c>
      <c r="BO327" s="25"/>
      <c r="BP327" s="144"/>
      <c r="BQ327" s="25"/>
      <c r="BR327" s="25"/>
      <c r="BS327" s="25"/>
      <c r="BT327" s="25"/>
      <c r="BU327" s="23" t="s">
        <v>222</v>
      </c>
      <c r="BV327" s="25"/>
      <c r="BW327" s="25"/>
      <c r="BX327" s="25"/>
      <c r="BY327" s="20"/>
      <c r="CA327" s="54" t="e">
        <f>VLOOKUP(B327,'[1]KH2025 IN'!$B$4:$X$243,23,0)</f>
        <v>#N/A</v>
      </c>
      <c r="CB327" s="54">
        <v>1</v>
      </c>
      <c r="CC327" s="54">
        <f>VLOOKUP(B327,'[2]10QH'!$B$15:$BZ$665,77,0)</f>
        <v>1</v>
      </c>
      <c r="CJ327" s="54">
        <v>1</v>
      </c>
    </row>
    <row r="328" spans="1:88" s="54" customFormat="1" ht="93.75" customHeight="1" x14ac:dyDescent="0.3">
      <c r="A328" s="20">
        <f t="shared" si="100"/>
        <v>223</v>
      </c>
      <c r="B328" s="21" t="s">
        <v>568</v>
      </c>
      <c r="C328" s="22">
        <f t="shared" si="101"/>
        <v>4</v>
      </c>
      <c r="D328" s="23"/>
      <c r="E328" s="7">
        <f t="shared" si="91"/>
        <v>4</v>
      </c>
      <c r="F328" s="7">
        <f t="shared" si="92"/>
        <v>4</v>
      </c>
      <c r="G328" s="7">
        <f t="shared" si="93"/>
        <v>0</v>
      </c>
      <c r="H328" s="25"/>
      <c r="I328" s="25"/>
      <c r="J328" s="25"/>
      <c r="K328" s="25">
        <v>2</v>
      </c>
      <c r="L328" s="25">
        <v>2</v>
      </c>
      <c r="M328" s="7">
        <f t="shared" si="94"/>
        <v>0</v>
      </c>
      <c r="N328" s="25"/>
      <c r="O328" s="25"/>
      <c r="P328" s="25"/>
      <c r="Q328" s="25"/>
      <c r="R328" s="10"/>
      <c r="S328" s="25"/>
      <c r="T328" s="25"/>
      <c r="U328" s="7">
        <f t="shared" si="102"/>
        <v>0</v>
      </c>
      <c r="V328" s="25"/>
      <c r="W328" s="25"/>
      <c r="X328" s="25"/>
      <c r="Y328" s="25"/>
      <c r="Z328" s="25"/>
      <c r="AA328" s="25"/>
      <c r="AB328" s="25"/>
      <c r="AC328" s="25"/>
      <c r="AD328" s="7">
        <f t="shared" si="95"/>
        <v>0</v>
      </c>
      <c r="AE328" s="25"/>
      <c r="AF328" s="25"/>
      <c r="AG328" s="25"/>
      <c r="AH328" s="25"/>
      <c r="AI328" s="25"/>
      <c r="AJ328" s="25"/>
      <c r="AK328" s="25"/>
      <c r="AL328" s="25"/>
      <c r="AM328" s="25"/>
      <c r="AN328" s="25"/>
      <c r="AO328" s="25"/>
      <c r="AP328" s="25"/>
      <c r="AQ328" s="25"/>
      <c r="AR328" s="25"/>
      <c r="AS328" s="25"/>
      <c r="AT328" s="25"/>
      <c r="AU328" s="25"/>
      <c r="AV328" s="25"/>
      <c r="AW328" s="25"/>
      <c r="AX328" s="25"/>
      <c r="AY328" s="25"/>
      <c r="AZ328" s="25"/>
      <c r="BA328" s="25"/>
      <c r="BB328" s="25"/>
      <c r="BC328" s="25"/>
      <c r="BD328" s="25"/>
      <c r="BE328" s="25"/>
      <c r="BF328" s="25"/>
      <c r="BG328" s="7">
        <f t="shared" si="96"/>
        <v>0</v>
      </c>
      <c r="BH328" s="25"/>
      <c r="BI328" s="25"/>
      <c r="BJ328" s="25"/>
      <c r="BK328" s="25"/>
      <c r="BL328" s="20" t="s">
        <v>112</v>
      </c>
      <c r="BM328" s="25"/>
      <c r="BN328" s="20" t="s">
        <v>566</v>
      </c>
      <c r="BO328" s="25"/>
      <c r="BP328" s="20" t="s">
        <v>234</v>
      </c>
      <c r="BQ328" s="25"/>
      <c r="BR328" s="25"/>
      <c r="BS328" s="25"/>
      <c r="BT328" s="25"/>
      <c r="BU328" s="23" t="s">
        <v>222</v>
      </c>
      <c r="BV328" s="25"/>
      <c r="BW328" s="25"/>
      <c r="BX328" s="25"/>
      <c r="BY328" s="20"/>
      <c r="CA328" s="54" t="e">
        <f>VLOOKUP(B328,'[1]KH2025 IN'!$B$4:$X$243,23,0)</f>
        <v>#N/A</v>
      </c>
      <c r="CB328" s="54">
        <v>1</v>
      </c>
      <c r="CC328" s="54">
        <f>VLOOKUP(B328,'[2]10QH'!$B$15:$BZ$665,77,0)</f>
        <v>1</v>
      </c>
      <c r="CJ328" s="54">
        <v>1</v>
      </c>
    </row>
    <row r="329" spans="1:88" ht="37.5" x14ac:dyDescent="0.3">
      <c r="A329" s="10" t="s">
        <v>152</v>
      </c>
      <c r="B329" s="15" t="s">
        <v>153</v>
      </c>
      <c r="C329" s="16">
        <f t="shared" si="101"/>
        <v>0</v>
      </c>
      <c r="D329" s="24"/>
      <c r="E329" s="7">
        <f t="shared" si="91"/>
        <v>0</v>
      </c>
      <c r="F329" s="7">
        <f t="shared" si="92"/>
        <v>0</v>
      </c>
      <c r="G329" s="7">
        <f t="shared" si="93"/>
        <v>0</v>
      </c>
      <c r="H329" s="10"/>
      <c r="I329" s="10"/>
      <c r="J329" s="10"/>
      <c r="K329" s="10"/>
      <c r="L329" s="10"/>
      <c r="M329" s="7">
        <f t="shared" si="94"/>
        <v>0</v>
      </c>
      <c r="N329" s="10"/>
      <c r="O329" s="10"/>
      <c r="P329" s="10"/>
      <c r="Q329" s="10"/>
      <c r="R329" s="25"/>
      <c r="S329" s="10"/>
      <c r="T329" s="10"/>
      <c r="U329" s="7">
        <f t="shared" si="102"/>
        <v>0</v>
      </c>
      <c r="V329" s="10"/>
      <c r="W329" s="10"/>
      <c r="X329" s="10"/>
      <c r="Y329" s="10"/>
      <c r="Z329" s="10"/>
      <c r="AA329" s="10"/>
      <c r="AB329" s="10"/>
      <c r="AC329" s="10"/>
      <c r="AD329" s="7">
        <f t="shared" si="95"/>
        <v>0</v>
      </c>
      <c r="AE329" s="10"/>
      <c r="AF329" s="10"/>
      <c r="AG329" s="10"/>
      <c r="AH329" s="10"/>
      <c r="AI329" s="10"/>
      <c r="AJ329" s="10"/>
      <c r="AK329" s="10"/>
      <c r="AL329" s="10"/>
      <c r="AM329" s="10"/>
      <c r="AN329" s="10"/>
      <c r="AO329" s="25"/>
      <c r="AP329" s="10"/>
      <c r="AQ329" s="10"/>
      <c r="AR329" s="25"/>
      <c r="AS329" s="25"/>
      <c r="AT329" s="25"/>
      <c r="AU329" s="25"/>
      <c r="AV329" s="25"/>
      <c r="AW329" s="25"/>
      <c r="AX329" s="10"/>
      <c r="AY329" s="10"/>
      <c r="AZ329" s="10"/>
      <c r="BA329" s="25"/>
      <c r="BB329" s="25"/>
      <c r="BC329" s="25"/>
      <c r="BD329" s="10"/>
      <c r="BE329" s="25"/>
      <c r="BF329" s="25"/>
      <c r="BG329" s="7">
        <f t="shared" si="96"/>
        <v>0</v>
      </c>
      <c r="BH329" s="25"/>
      <c r="BI329" s="10"/>
      <c r="BJ329" s="10"/>
      <c r="BK329" s="25"/>
      <c r="BL329" s="10"/>
      <c r="BM329" s="25"/>
      <c r="BN329" s="25"/>
      <c r="BO329" s="25"/>
      <c r="BP329" s="10"/>
      <c r="BQ329" s="25"/>
      <c r="BR329" s="25"/>
      <c r="BS329" s="25"/>
      <c r="BT329" s="25"/>
      <c r="BU329" s="24"/>
      <c r="BV329" s="10"/>
      <c r="BW329" s="10"/>
      <c r="BX329" s="10"/>
      <c r="BY329" s="25"/>
      <c r="CA329" s="54">
        <f>VLOOKUP(B329,'[1]KH2025 IN'!$B$4:$X$243,23,0)</f>
        <v>1</v>
      </c>
      <c r="CB329" s="54">
        <v>1</v>
      </c>
      <c r="CC329" s="54" t="e">
        <f>VLOOKUP(B329,'[2]10QH'!$B$15:$BZ$665,77,0)</f>
        <v>#REF!</v>
      </c>
    </row>
    <row r="330" spans="1:88" s="11" customFormat="1" x14ac:dyDescent="0.3">
      <c r="A330" s="62" t="s">
        <v>339</v>
      </c>
      <c r="B330" s="79" t="s">
        <v>65</v>
      </c>
      <c r="C330" s="6">
        <f t="shared" si="101"/>
        <v>0.69000000000000006</v>
      </c>
      <c r="D330" s="6">
        <f t="shared" ref="D330:BJ330" si="103">SUM(D331:D335)</f>
        <v>0</v>
      </c>
      <c r="E330" s="84">
        <f t="shared" si="103"/>
        <v>0.69000000000000006</v>
      </c>
      <c r="F330" s="84">
        <f t="shared" si="103"/>
        <v>0.69000000000000006</v>
      </c>
      <c r="G330" s="83">
        <f t="shared" si="103"/>
        <v>0</v>
      </c>
      <c r="H330" s="83">
        <f t="shared" si="103"/>
        <v>0</v>
      </c>
      <c r="I330" s="83">
        <f t="shared" si="103"/>
        <v>0</v>
      </c>
      <c r="J330" s="83">
        <f t="shared" si="103"/>
        <v>0</v>
      </c>
      <c r="K330" s="83">
        <f t="shared" si="103"/>
        <v>0.56000000000000005</v>
      </c>
      <c r="L330" s="83">
        <f t="shared" si="103"/>
        <v>0.13</v>
      </c>
      <c r="M330" s="83">
        <f t="shared" si="103"/>
        <v>0</v>
      </c>
      <c r="N330" s="83">
        <f t="shared" si="103"/>
        <v>0</v>
      </c>
      <c r="O330" s="83">
        <f t="shared" si="103"/>
        <v>0</v>
      </c>
      <c r="P330" s="83">
        <f t="shared" si="103"/>
        <v>0</v>
      </c>
      <c r="Q330" s="83">
        <f t="shared" si="103"/>
        <v>0</v>
      </c>
      <c r="R330" s="83">
        <f t="shared" si="103"/>
        <v>0</v>
      </c>
      <c r="S330" s="83">
        <f t="shared" si="103"/>
        <v>0</v>
      </c>
      <c r="T330" s="83">
        <f t="shared" si="103"/>
        <v>0</v>
      </c>
      <c r="U330" s="84">
        <f t="shared" si="103"/>
        <v>0</v>
      </c>
      <c r="V330" s="83">
        <f t="shared" si="103"/>
        <v>0</v>
      </c>
      <c r="W330" s="83">
        <f t="shared" si="103"/>
        <v>0</v>
      </c>
      <c r="X330" s="83">
        <f t="shared" si="103"/>
        <v>0</v>
      </c>
      <c r="Y330" s="83">
        <f t="shared" si="103"/>
        <v>0</v>
      </c>
      <c r="Z330" s="83">
        <f t="shared" si="103"/>
        <v>0</v>
      </c>
      <c r="AA330" s="83">
        <f t="shared" si="103"/>
        <v>0</v>
      </c>
      <c r="AB330" s="83">
        <f t="shared" si="103"/>
        <v>0</v>
      </c>
      <c r="AC330" s="83">
        <f t="shared" si="103"/>
        <v>0</v>
      </c>
      <c r="AD330" s="83">
        <f t="shared" si="103"/>
        <v>0</v>
      </c>
      <c r="AE330" s="83">
        <f t="shared" si="103"/>
        <v>0</v>
      </c>
      <c r="AF330" s="83">
        <f t="shared" si="103"/>
        <v>0</v>
      </c>
      <c r="AG330" s="83">
        <f t="shared" si="103"/>
        <v>0</v>
      </c>
      <c r="AH330" s="83">
        <f t="shared" si="103"/>
        <v>0</v>
      </c>
      <c r="AI330" s="83">
        <f t="shared" si="103"/>
        <v>0</v>
      </c>
      <c r="AJ330" s="83">
        <f t="shared" si="103"/>
        <v>0</v>
      </c>
      <c r="AK330" s="83">
        <f t="shared" si="103"/>
        <v>0</v>
      </c>
      <c r="AL330" s="83">
        <f t="shared" si="103"/>
        <v>0</v>
      </c>
      <c r="AM330" s="83">
        <f t="shared" si="103"/>
        <v>0</v>
      </c>
      <c r="AN330" s="83">
        <f t="shared" si="103"/>
        <v>0</v>
      </c>
      <c r="AO330" s="83">
        <f t="shared" si="103"/>
        <v>0</v>
      </c>
      <c r="AP330" s="83">
        <f t="shared" si="103"/>
        <v>0</v>
      </c>
      <c r="AQ330" s="83">
        <f t="shared" si="103"/>
        <v>0</v>
      </c>
      <c r="AR330" s="83">
        <f t="shared" si="103"/>
        <v>0</v>
      </c>
      <c r="AS330" s="83">
        <f t="shared" si="103"/>
        <v>0</v>
      </c>
      <c r="AT330" s="83">
        <f t="shared" si="103"/>
        <v>0</v>
      </c>
      <c r="AU330" s="83">
        <f t="shared" si="103"/>
        <v>0</v>
      </c>
      <c r="AV330" s="83">
        <f t="shared" si="103"/>
        <v>0</v>
      </c>
      <c r="AW330" s="83">
        <f t="shared" si="103"/>
        <v>0</v>
      </c>
      <c r="AX330" s="83">
        <f t="shared" si="103"/>
        <v>0</v>
      </c>
      <c r="AY330" s="83">
        <f t="shared" si="103"/>
        <v>0</v>
      </c>
      <c r="AZ330" s="83">
        <f t="shared" si="103"/>
        <v>0</v>
      </c>
      <c r="BA330" s="83">
        <f t="shared" si="103"/>
        <v>0</v>
      </c>
      <c r="BB330" s="83">
        <f t="shared" si="103"/>
        <v>0</v>
      </c>
      <c r="BC330" s="83">
        <f t="shared" si="103"/>
        <v>0</v>
      </c>
      <c r="BD330" s="83">
        <f t="shared" si="103"/>
        <v>0</v>
      </c>
      <c r="BE330" s="83">
        <f t="shared" si="103"/>
        <v>0</v>
      </c>
      <c r="BF330" s="83">
        <f t="shared" si="103"/>
        <v>0</v>
      </c>
      <c r="BG330" s="84">
        <f t="shared" si="103"/>
        <v>0</v>
      </c>
      <c r="BH330" s="83">
        <f t="shared" si="103"/>
        <v>0</v>
      </c>
      <c r="BI330" s="83">
        <f t="shared" si="103"/>
        <v>0</v>
      </c>
      <c r="BJ330" s="83">
        <f t="shared" si="103"/>
        <v>0</v>
      </c>
      <c r="BK330" s="4"/>
      <c r="BL330" s="4"/>
      <c r="BM330" s="62"/>
      <c r="BN330" s="4"/>
      <c r="BO330" s="4"/>
      <c r="BP330" s="10"/>
      <c r="BQ330" s="10"/>
      <c r="BR330" s="10"/>
      <c r="BS330" s="10"/>
      <c r="BT330" s="10"/>
      <c r="BU330" s="10"/>
      <c r="BV330" s="10"/>
      <c r="BW330" s="10"/>
      <c r="BX330" s="10"/>
      <c r="BY330" s="10"/>
      <c r="CA330" s="54" t="e">
        <f>VLOOKUP(B330,'[1]KH2025 IN'!$B$4:$X$243,23,0)</f>
        <v>#N/A</v>
      </c>
      <c r="CB330" s="54">
        <v>1</v>
      </c>
      <c r="CC330" s="54" t="e">
        <f>VLOOKUP(B330,'[2]10QH'!$B$15:$BZ$665,77,0)</f>
        <v>#REF!</v>
      </c>
    </row>
    <row r="331" spans="1:88" ht="37.5" x14ac:dyDescent="0.3">
      <c r="A331" s="10" t="s">
        <v>84</v>
      </c>
      <c r="B331" s="15" t="s">
        <v>85</v>
      </c>
      <c r="C331" s="16">
        <f t="shared" si="101"/>
        <v>0</v>
      </c>
      <c r="D331" s="10"/>
      <c r="E331" s="7">
        <f>F331+U331+BG331</f>
        <v>0</v>
      </c>
      <c r="F331" s="7">
        <f>G331+K331+L331+M331+R331+S331+T331</f>
        <v>0</v>
      </c>
      <c r="G331" s="7">
        <f>H331+I331+J331</f>
        <v>0</v>
      </c>
      <c r="H331" s="10"/>
      <c r="I331" s="10"/>
      <c r="J331" s="10"/>
      <c r="K331" s="10"/>
      <c r="L331" s="10"/>
      <c r="M331" s="7">
        <f>+N331+O331+P331</f>
        <v>0</v>
      </c>
      <c r="N331" s="10"/>
      <c r="O331" s="10"/>
      <c r="P331" s="10"/>
      <c r="Q331" s="10"/>
      <c r="R331" s="10"/>
      <c r="S331" s="10"/>
      <c r="T331" s="10"/>
      <c r="U331" s="7">
        <f>V331+W331+X331+Y331+Z331+AA331+AB331+AC331+AD331+AU331+AV331+AW331+AX331+AY331+AZ331+BA331+BB331+BC331+BD331+BE331+BF331</f>
        <v>0</v>
      </c>
      <c r="V331" s="10"/>
      <c r="W331" s="10"/>
      <c r="X331" s="10"/>
      <c r="Y331" s="10"/>
      <c r="Z331" s="10"/>
      <c r="AA331" s="10"/>
      <c r="AB331" s="10"/>
      <c r="AC331" s="10"/>
      <c r="AD331" s="7">
        <f>SUM(AE331:AT331)</f>
        <v>0</v>
      </c>
      <c r="AE331" s="10"/>
      <c r="AF331" s="10"/>
      <c r="AG331" s="10"/>
      <c r="AH331" s="10"/>
      <c r="AI331" s="10"/>
      <c r="AJ331" s="10"/>
      <c r="AK331" s="10"/>
      <c r="AL331" s="10"/>
      <c r="AM331" s="10"/>
      <c r="AN331" s="10"/>
      <c r="AO331" s="25"/>
      <c r="AP331" s="10"/>
      <c r="AQ331" s="10"/>
      <c r="AR331" s="25"/>
      <c r="AS331" s="25"/>
      <c r="AT331" s="25"/>
      <c r="AU331" s="25"/>
      <c r="AV331" s="25"/>
      <c r="AW331" s="25"/>
      <c r="AX331" s="10"/>
      <c r="AY331" s="10"/>
      <c r="AZ331" s="10"/>
      <c r="BA331" s="25"/>
      <c r="BB331" s="25"/>
      <c r="BC331" s="25"/>
      <c r="BD331" s="10"/>
      <c r="BE331" s="25"/>
      <c r="BF331" s="25"/>
      <c r="BG331" s="7">
        <f>BH331+BI331+BJ331</f>
        <v>0</v>
      </c>
      <c r="BH331" s="25"/>
      <c r="BI331" s="10"/>
      <c r="BJ331" s="10"/>
      <c r="BK331" s="25"/>
      <c r="BL331" s="10"/>
      <c r="BM331" s="25"/>
      <c r="BN331" s="10"/>
      <c r="BO331" s="25"/>
      <c r="BP331" s="10"/>
      <c r="BQ331" s="25"/>
      <c r="BR331" s="25"/>
      <c r="BS331" s="25"/>
      <c r="BT331" s="25"/>
      <c r="BU331" s="10"/>
      <c r="BV331" s="10"/>
      <c r="BW331" s="10"/>
      <c r="BX331" s="10"/>
      <c r="BY331" s="25"/>
      <c r="CA331" s="54">
        <f>VLOOKUP(B331,'[1]KH2025 IN'!$B$4:$X$243,23,0)</f>
        <v>1</v>
      </c>
      <c r="CB331" s="54">
        <v>1</v>
      </c>
      <c r="CC331" s="54" t="e">
        <f>VLOOKUP(B331,'[2]10QH'!$B$15:$BZ$665,77,0)</f>
        <v>#REF!</v>
      </c>
    </row>
    <row r="332" spans="1:88" s="54" customFormat="1" ht="75" x14ac:dyDescent="0.3">
      <c r="A332" s="20">
        <f>A328+1</f>
        <v>224</v>
      </c>
      <c r="B332" s="21" t="s">
        <v>569</v>
      </c>
      <c r="C332" s="22">
        <f t="shared" si="101"/>
        <v>0.56000000000000005</v>
      </c>
      <c r="D332" s="23"/>
      <c r="E332" s="7">
        <f>F332+U332+BG332</f>
        <v>0.56000000000000005</v>
      </c>
      <c r="F332" s="7">
        <f>G332+K332+L332+M332+R332+S332+T332</f>
        <v>0.56000000000000005</v>
      </c>
      <c r="G332" s="7">
        <f>H332+I332+J332</f>
        <v>0</v>
      </c>
      <c r="H332" s="24"/>
      <c r="I332" s="24"/>
      <c r="J332" s="24"/>
      <c r="K332" s="24">
        <v>0.56000000000000005</v>
      </c>
      <c r="L332" s="24"/>
      <c r="M332" s="7">
        <f>+N332+O332+P332</f>
        <v>0</v>
      </c>
      <c r="N332" s="24"/>
      <c r="O332" s="24"/>
      <c r="P332" s="24"/>
      <c r="Q332" s="24"/>
      <c r="R332" s="10"/>
      <c r="S332" s="24"/>
      <c r="T332" s="24"/>
      <c r="U332" s="7">
        <f>V332+W332+X332+Y332+Z332+AA332+AB332+AC332+AD332+AU332+AV332+AW332+AX332+AY332+AZ332+BA332+BB332+BC332+BD332+BE332+BF332</f>
        <v>0</v>
      </c>
      <c r="V332" s="24"/>
      <c r="W332" s="24"/>
      <c r="X332" s="24"/>
      <c r="Y332" s="24"/>
      <c r="Z332" s="24"/>
      <c r="AA332" s="24"/>
      <c r="AB332" s="24"/>
      <c r="AC332" s="24"/>
      <c r="AD332" s="7">
        <f>SUM(AE332:AT332)</f>
        <v>0</v>
      </c>
      <c r="AE332" s="24"/>
      <c r="AF332" s="24"/>
      <c r="AG332" s="25"/>
      <c r="AH332" s="25"/>
      <c r="AI332" s="24"/>
      <c r="AJ332" s="20"/>
      <c r="AK332" s="24"/>
      <c r="AL332" s="20"/>
      <c r="AM332" s="20"/>
      <c r="AN332" s="20"/>
      <c r="AO332" s="25"/>
      <c r="AP332" s="20"/>
      <c r="AQ332" s="24"/>
      <c r="AR332" s="25"/>
      <c r="AS332" s="25"/>
      <c r="AT332" s="25"/>
      <c r="AU332" s="25"/>
      <c r="AV332" s="25"/>
      <c r="AW332" s="25"/>
      <c r="AX332" s="24"/>
      <c r="AY332" s="24"/>
      <c r="AZ332" s="24"/>
      <c r="BA332" s="25"/>
      <c r="BB332" s="25"/>
      <c r="BC332" s="25"/>
      <c r="BD332" s="24"/>
      <c r="BE332" s="25"/>
      <c r="BF332" s="25"/>
      <c r="BG332" s="7">
        <f>BH332+BI332+BJ332</f>
        <v>0</v>
      </c>
      <c r="BH332" s="25"/>
      <c r="BI332" s="24"/>
      <c r="BJ332" s="24"/>
      <c r="BK332" s="25"/>
      <c r="BL332" s="20" t="s">
        <v>142</v>
      </c>
      <c r="BM332" s="25"/>
      <c r="BN332" s="20" t="s">
        <v>570</v>
      </c>
      <c r="BO332" s="25"/>
      <c r="BP332" s="144" t="s">
        <v>225</v>
      </c>
      <c r="BQ332" s="25"/>
      <c r="BR332" s="25"/>
      <c r="BS332" s="25"/>
      <c r="BT332" s="25"/>
      <c r="BU332" s="23" t="s">
        <v>95</v>
      </c>
      <c r="BV332" s="20"/>
      <c r="BW332" s="25" t="s">
        <v>365</v>
      </c>
      <c r="BX332" s="25" t="s">
        <v>571</v>
      </c>
      <c r="BY332" s="20" t="s">
        <v>572</v>
      </c>
      <c r="CA332" s="54" t="e">
        <f>VLOOKUP(B332,'[1]KH2025 IN'!$B$4:$X$243,23,0)</f>
        <v>#N/A</v>
      </c>
      <c r="CB332" s="54">
        <v>1</v>
      </c>
      <c r="CC332" s="54">
        <f>VLOOKUP(B332,'[2]10QH'!$B$15:$BZ$665,77,0)</f>
        <v>1</v>
      </c>
      <c r="CJ332" s="54">
        <v>1</v>
      </c>
    </row>
    <row r="333" spans="1:88" s="54" customFormat="1" ht="37.5" x14ac:dyDescent="0.3">
      <c r="A333" s="20">
        <f>A332+1</f>
        <v>225</v>
      </c>
      <c r="B333" s="21" t="s">
        <v>573</v>
      </c>
      <c r="C333" s="22">
        <f t="shared" si="101"/>
        <v>0.13</v>
      </c>
      <c r="D333" s="23"/>
      <c r="E333" s="7">
        <f>F333+U333+BG333</f>
        <v>0.13</v>
      </c>
      <c r="F333" s="7">
        <f>G333+K333+L333+M333+R333+S333+T333</f>
        <v>0.13</v>
      </c>
      <c r="G333" s="7">
        <f>H333+I333+J333</f>
        <v>0</v>
      </c>
      <c r="H333" s="24"/>
      <c r="I333" s="24"/>
      <c r="J333" s="24"/>
      <c r="K333" s="24"/>
      <c r="L333" s="24">
        <v>0.13</v>
      </c>
      <c r="M333" s="7">
        <f>+N333+O333+P333</f>
        <v>0</v>
      </c>
      <c r="N333" s="24"/>
      <c r="O333" s="24"/>
      <c r="P333" s="24"/>
      <c r="Q333" s="24"/>
      <c r="R333" s="59"/>
      <c r="S333" s="24"/>
      <c r="T333" s="24"/>
      <c r="U333" s="7">
        <f>V333+W333+X333+Y333+Z333+AA333+AB333+AC333+AD333+AU333+AV333+AW333+AX333+AY333+AZ333+BA333+BB333+BC333+BD333+BE333+BF333</f>
        <v>0</v>
      </c>
      <c r="V333" s="24"/>
      <c r="W333" s="24"/>
      <c r="X333" s="24"/>
      <c r="Y333" s="24"/>
      <c r="Z333" s="24"/>
      <c r="AA333" s="24"/>
      <c r="AB333" s="24"/>
      <c r="AC333" s="24"/>
      <c r="AD333" s="7">
        <f>SUM(AE333:AT333)</f>
        <v>0</v>
      </c>
      <c r="AE333" s="24"/>
      <c r="AF333" s="24"/>
      <c r="AG333" s="25"/>
      <c r="AH333" s="25"/>
      <c r="AI333" s="24"/>
      <c r="AJ333" s="20"/>
      <c r="AK333" s="24"/>
      <c r="AL333" s="20"/>
      <c r="AM333" s="20"/>
      <c r="AN333" s="20"/>
      <c r="AO333" s="25"/>
      <c r="AP333" s="20"/>
      <c r="AQ333" s="24"/>
      <c r="AR333" s="25"/>
      <c r="AS333" s="25"/>
      <c r="AT333" s="25"/>
      <c r="AU333" s="25"/>
      <c r="AV333" s="25"/>
      <c r="AW333" s="25"/>
      <c r="AX333" s="24"/>
      <c r="AY333" s="24"/>
      <c r="AZ333" s="24"/>
      <c r="BA333" s="25"/>
      <c r="BB333" s="25"/>
      <c r="BC333" s="25"/>
      <c r="BD333" s="24"/>
      <c r="BE333" s="25"/>
      <c r="BF333" s="25"/>
      <c r="BG333" s="7">
        <f>BH333+BI333+BJ333</f>
        <v>0</v>
      </c>
      <c r="BH333" s="25"/>
      <c r="BI333" s="24"/>
      <c r="BJ333" s="24"/>
      <c r="BK333" s="25"/>
      <c r="BL333" s="20" t="s">
        <v>142</v>
      </c>
      <c r="BM333" s="25"/>
      <c r="BN333" s="20" t="s">
        <v>570</v>
      </c>
      <c r="BO333" s="25"/>
      <c r="BP333" s="144"/>
      <c r="BQ333" s="25"/>
      <c r="BR333" s="25"/>
      <c r="BS333" s="25"/>
      <c r="BT333" s="25"/>
      <c r="BU333" s="23" t="s">
        <v>90</v>
      </c>
      <c r="BV333" s="20"/>
      <c r="BW333" s="25" t="s">
        <v>365</v>
      </c>
      <c r="BX333" s="25" t="s">
        <v>574</v>
      </c>
      <c r="BY333" s="20" t="s">
        <v>575</v>
      </c>
      <c r="CA333" s="54" t="e">
        <f>VLOOKUP(B333,'[1]KH2025 IN'!$B$4:$X$243,23,0)</f>
        <v>#N/A</v>
      </c>
      <c r="CB333" s="54">
        <v>1</v>
      </c>
      <c r="CC333" s="54">
        <f>VLOOKUP(B333,'[2]10QH'!$B$15:$BZ$665,77,0)</f>
        <v>1</v>
      </c>
      <c r="CJ333" s="54">
        <v>1</v>
      </c>
    </row>
    <row r="334" spans="1:88" ht="37.5" x14ac:dyDescent="0.3">
      <c r="A334" s="10" t="s">
        <v>147</v>
      </c>
      <c r="B334" s="15" t="s">
        <v>148</v>
      </c>
      <c r="C334" s="16">
        <f t="shared" si="101"/>
        <v>0</v>
      </c>
      <c r="D334" s="24"/>
      <c r="E334" s="7">
        <f>F334+U334+BG334</f>
        <v>0</v>
      </c>
      <c r="F334" s="7">
        <f>G334+K334+L334+M334+R334+S334+T334</f>
        <v>0</v>
      </c>
      <c r="G334" s="7">
        <f>H334+I334+J334</f>
        <v>0</v>
      </c>
      <c r="H334" s="10"/>
      <c r="I334" s="10"/>
      <c r="J334" s="10"/>
      <c r="K334" s="10"/>
      <c r="L334" s="10"/>
      <c r="M334" s="7">
        <f>+N334+O334+P334</f>
        <v>0</v>
      </c>
      <c r="N334" s="10"/>
      <c r="O334" s="10"/>
      <c r="P334" s="10"/>
      <c r="Q334" s="10"/>
      <c r="R334" s="10"/>
      <c r="S334" s="10"/>
      <c r="T334" s="10"/>
      <c r="U334" s="7">
        <f>V334+W334+X334+Y334+Z334+AA334+AB334+AC334+AD334+AU334+AV334+AW334+AX334+AY334+AZ334+BA334+BB334+BC334+BD334+BE334+BF334</f>
        <v>0</v>
      </c>
      <c r="V334" s="10"/>
      <c r="W334" s="10"/>
      <c r="X334" s="10"/>
      <c r="Y334" s="10"/>
      <c r="Z334" s="10"/>
      <c r="AA334" s="10"/>
      <c r="AB334" s="10"/>
      <c r="AC334" s="10"/>
      <c r="AD334" s="7">
        <f>SUM(AE334:AT334)</f>
        <v>0</v>
      </c>
      <c r="AE334" s="10"/>
      <c r="AF334" s="10"/>
      <c r="AG334" s="10"/>
      <c r="AH334" s="10"/>
      <c r="AI334" s="10"/>
      <c r="AJ334" s="10"/>
      <c r="AK334" s="10"/>
      <c r="AL334" s="10"/>
      <c r="AM334" s="10"/>
      <c r="AN334" s="10"/>
      <c r="AO334" s="25"/>
      <c r="AP334" s="10"/>
      <c r="AQ334" s="10"/>
      <c r="AR334" s="25"/>
      <c r="AS334" s="25"/>
      <c r="AT334" s="25"/>
      <c r="AU334" s="25"/>
      <c r="AV334" s="25"/>
      <c r="AW334" s="25"/>
      <c r="AX334" s="10"/>
      <c r="AY334" s="10"/>
      <c r="AZ334" s="10"/>
      <c r="BA334" s="25"/>
      <c r="BB334" s="25"/>
      <c r="BC334" s="25"/>
      <c r="BD334" s="10"/>
      <c r="BE334" s="25"/>
      <c r="BF334" s="25"/>
      <c r="BG334" s="7">
        <f>BH334+BI334+BJ334</f>
        <v>0</v>
      </c>
      <c r="BH334" s="25"/>
      <c r="BI334" s="10"/>
      <c r="BJ334" s="10"/>
      <c r="BK334" s="25"/>
      <c r="BL334" s="10"/>
      <c r="BM334" s="25"/>
      <c r="BN334" s="25"/>
      <c r="BO334" s="25"/>
      <c r="BP334" s="10"/>
      <c r="BQ334" s="25"/>
      <c r="BR334" s="25"/>
      <c r="BS334" s="25"/>
      <c r="BT334" s="25"/>
      <c r="BU334" s="24"/>
      <c r="BV334" s="10"/>
      <c r="BW334" s="10"/>
      <c r="BX334" s="10"/>
      <c r="BY334" s="25"/>
      <c r="CA334" s="54" t="e">
        <f>VLOOKUP(B334,'[1]KH2025 IN'!$B$4:$X$243,23,0)</f>
        <v>#N/A</v>
      </c>
      <c r="CB334" s="54">
        <v>1</v>
      </c>
      <c r="CC334" s="54" t="e">
        <f>VLOOKUP(B334,'[2]10QH'!$B$15:$BZ$665,77,0)</f>
        <v>#REF!</v>
      </c>
    </row>
    <row r="335" spans="1:88" ht="37.5" x14ac:dyDescent="0.3">
      <c r="A335" s="10" t="s">
        <v>152</v>
      </c>
      <c r="B335" s="15" t="s">
        <v>153</v>
      </c>
      <c r="C335" s="16">
        <f t="shared" si="101"/>
        <v>0</v>
      </c>
      <c r="D335" s="10"/>
      <c r="E335" s="7">
        <f>F335+U335+BG335</f>
        <v>0</v>
      </c>
      <c r="F335" s="7">
        <f>G335+K335+L335+M335+R335+S335+T335</f>
        <v>0</v>
      </c>
      <c r="G335" s="7">
        <f>H335+I335+J335</f>
        <v>0</v>
      </c>
      <c r="H335" s="10"/>
      <c r="I335" s="10"/>
      <c r="J335" s="10"/>
      <c r="K335" s="10"/>
      <c r="L335" s="10"/>
      <c r="M335" s="7">
        <f>+N335+O335+P335</f>
        <v>0</v>
      </c>
      <c r="N335" s="10"/>
      <c r="O335" s="10"/>
      <c r="P335" s="10"/>
      <c r="Q335" s="10"/>
      <c r="R335" s="24"/>
      <c r="S335" s="10"/>
      <c r="T335" s="10"/>
      <c r="U335" s="7">
        <f>V335+W335+X335+Y335+Z335+AA335+AB335+AC335+AD335+AU335+AV335+AW335+AX335+AY335+AZ335+BA335+BB335+BC335+BD335+BE335+BF335</f>
        <v>0</v>
      </c>
      <c r="V335" s="10"/>
      <c r="W335" s="10"/>
      <c r="X335" s="10"/>
      <c r="Y335" s="10"/>
      <c r="Z335" s="10"/>
      <c r="AA335" s="10"/>
      <c r="AB335" s="10"/>
      <c r="AC335" s="10"/>
      <c r="AD335" s="7">
        <f>SUM(AE335:AT335)</f>
        <v>0</v>
      </c>
      <c r="AE335" s="10"/>
      <c r="AF335" s="10"/>
      <c r="AG335" s="10"/>
      <c r="AH335" s="10"/>
      <c r="AI335" s="10"/>
      <c r="AJ335" s="10"/>
      <c r="AK335" s="10"/>
      <c r="AL335" s="10"/>
      <c r="AM335" s="10"/>
      <c r="AN335" s="10"/>
      <c r="AO335" s="25"/>
      <c r="AP335" s="10"/>
      <c r="AQ335" s="10"/>
      <c r="AR335" s="25"/>
      <c r="AS335" s="25"/>
      <c r="AT335" s="25"/>
      <c r="AU335" s="25"/>
      <c r="AV335" s="25"/>
      <c r="AW335" s="25"/>
      <c r="AX335" s="10"/>
      <c r="AY335" s="10"/>
      <c r="AZ335" s="10"/>
      <c r="BA335" s="25"/>
      <c r="BB335" s="25"/>
      <c r="BC335" s="25"/>
      <c r="BD335" s="10"/>
      <c r="BE335" s="25"/>
      <c r="BF335" s="25"/>
      <c r="BG335" s="7">
        <f>BH335+BI335+BJ335</f>
        <v>0</v>
      </c>
      <c r="BH335" s="25"/>
      <c r="BI335" s="10"/>
      <c r="BJ335" s="10"/>
      <c r="BK335" s="25"/>
      <c r="BL335" s="10"/>
      <c r="BM335" s="25"/>
      <c r="BN335" s="10"/>
      <c r="BO335" s="25"/>
      <c r="BP335" s="10"/>
      <c r="BQ335" s="25"/>
      <c r="BR335" s="25"/>
      <c r="BS335" s="25"/>
      <c r="BT335" s="25"/>
      <c r="BU335" s="10"/>
      <c r="BV335" s="10"/>
      <c r="BW335" s="10"/>
      <c r="BX335" s="10"/>
      <c r="BY335" s="25"/>
      <c r="CA335" s="54">
        <f>VLOOKUP(B335,'[1]KH2025 IN'!$B$4:$X$243,23,0)</f>
        <v>1</v>
      </c>
      <c r="CB335" s="54">
        <v>1</v>
      </c>
      <c r="CC335" s="54" t="e">
        <f>VLOOKUP(B335,'[2]10QH'!$B$15:$BZ$665,77,0)</f>
        <v>#REF!</v>
      </c>
    </row>
    <row r="336" spans="1:88" s="11" customFormat="1" x14ac:dyDescent="0.3">
      <c r="A336" s="62" t="s">
        <v>339</v>
      </c>
      <c r="B336" s="79" t="s">
        <v>66</v>
      </c>
      <c r="C336" s="6">
        <f>SUM(C337:C340)</f>
        <v>0.13</v>
      </c>
      <c r="D336" s="6">
        <f t="shared" ref="D336:BJ336" si="104">SUM(D337:D340)</f>
        <v>0</v>
      </c>
      <c r="E336" s="6">
        <f t="shared" si="104"/>
        <v>0.13</v>
      </c>
      <c r="F336" s="6">
        <f t="shared" si="104"/>
        <v>0.13</v>
      </c>
      <c r="G336" s="6">
        <f t="shared" si="104"/>
        <v>0</v>
      </c>
      <c r="H336" s="6">
        <f t="shared" si="104"/>
        <v>0</v>
      </c>
      <c r="I336" s="6">
        <f t="shared" si="104"/>
        <v>0</v>
      </c>
      <c r="J336" s="6">
        <f t="shared" si="104"/>
        <v>0</v>
      </c>
      <c r="K336" s="6">
        <f t="shared" si="104"/>
        <v>0</v>
      </c>
      <c r="L336" s="6">
        <f t="shared" si="104"/>
        <v>0</v>
      </c>
      <c r="M336" s="6">
        <f t="shared" si="104"/>
        <v>0.13</v>
      </c>
      <c r="N336" s="6">
        <f t="shared" si="104"/>
        <v>0</v>
      </c>
      <c r="O336" s="6">
        <f t="shared" si="104"/>
        <v>0</v>
      </c>
      <c r="P336" s="6">
        <f t="shared" si="104"/>
        <v>0.13</v>
      </c>
      <c r="Q336" s="6">
        <f t="shared" si="104"/>
        <v>0</v>
      </c>
      <c r="R336" s="6">
        <f t="shared" si="104"/>
        <v>0</v>
      </c>
      <c r="S336" s="6">
        <f t="shared" si="104"/>
        <v>0</v>
      </c>
      <c r="T336" s="6">
        <f t="shared" si="104"/>
        <v>0</v>
      </c>
      <c r="U336" s="6">
        <f t="shared" si="104"/>
        <v>0</v>
      </c>
      <c r="V336" s="6">
        <f t="shared" si="104"/>
        <v>0</v>
      </c>
      <c r="W336" s="6">
        <f t="shared" si="104"/>
        <v>0</v>
      </c>
      <c r="X336" s="6">
        <f t="shared" si="104"/>
        <v>0</v>
      </c>
      <c r="Y336" s="6">
        <f t="shared" si="104"/>
        <v>0</v>
      </c>
      <c r="Z336" s="6">
        <f t="shared" si="104"/>
        <v>0</v>
      </c>
      <c r="AA336" s="6">
        <f t="shared" si="104"/>
        <v>0</v>
      </c>
      <c r="AB336" s="6">
        <f t="shared" si="104"/>
        <v>0</v>
      </c>
      <c r="AC336" s="6">
        <f t="shared" si="104"/>
        <v>0</v>
      </c>
      <c r="AD336" s="6">
        <f t="shared" si="104"/>
        <v>0</v>
      </c>
      <c r="AE336" s="6">
        <f t="shared" si="104"/>
        <v>0</v>
      </c>
      <c r="AF336" s="6">
        <f t="shared" si="104"/>
        <v>0</v>
      </c>
      <c r="AG336" s="6">
        <f t="shared" si="104"/>
        <v>0</v>
      </c>
      <c r="AH336" s="6">
        <f t="shared" si="104"/>
        <v>0</v>
      </c>
      <c r="AI336" s="6">
        <f t="shared" si="104"/>
        <v>0</v>
      </c>
      <c r="AJ336" s="6">
        <f t="shared" si="104"/>
        <v>0</v>
      </c>
      <c r="AK336" s="6">
        <f t="shared" si="104"/>
        <v>0</v>
      </c>
      <c r="AL336" s="6">
        <f t="shared" si="104"/>
        <v>0</v>
      </c>
      <c r="AM336" s="6">
        <f t="shared" si="104"/>
        <v>0</v>
      </c>
      <c r="AN336" s="6">
        <f t="shared" si="104"/>
        <v>0</v>
      </c>
      <c r="AO336" s="6">
        <f t="shared" si="104"/>
        <v>0</v>
      </c>
      <c r="AP336" s="6">
        <f t="shared" si="104"/>
        <v>0</v>
      </c>
      <c r="AQ336" s="6">
        <f t="shared" si="104"/>
        <v>0</v>
      </c>
      <c r="AR336" s="6">
        <f t="shared" si="104"/>
        <v>0</v>
      </c>
      <c r="AS336" s="6">
        <f t="shared" si="104"/>
        <v>0</v>
      </c>
      <c r="AT336" s="6">
        <f t="shared" si="104"/>
        <v>0</v>
      </c>
      <c r="AU336" s="6">
        <f t="shared" si="104"/>
        <v>0</v>
      </c>
      <c r="AV336" s="6">
        <f t="shared" si="104"/>
        <v>0</v>
      </c>
      <c r="AW336" s="6">
        <f t="shared" si="104"/>
        <v>0</v>
      </c>
      <c r="AX336" s="6">
        <f t="shared" si="104"/>
        <v>0</v>
      </c>
      <c r="AY336" s="6">
        <f t="shared" si="104"/>
        <v>0</v>
      </c>
      <c r="AZ336" s="6">
        <f t="shared" si="104"/>
        <v>0</v>
      </c>
      <c r="BA336" s="6">
        <f t="shared" si="104"/>
        <v>0</v>
      </c>
      <c r="BB336" s="6">
        <f t="shared" si="104"/>
        <v>0</v>
      </c>
      <c r="BC336" s="6">
        <f t="shared" si="104"/>
        <v>0</v>
      </c>
      <c r="BD336" s="6">
        <f t="shared" si="104"/>
        <v>0</v>
      </c>
      <c r="BE336" s="6">
        <f t="shared" si="104"/>
        <v>0</v>
      </c>
      <c r="BF336" s="6">
        <f t="shared" si="104"/>
        <v>0</v>
      </c>
      <c r="BG336" s="6">
        <f t="shared" si="104"/>
        <v>0</v>
      </c>
      <c r="BH336" s="6">
        <f t="shared" si="104"/>
        <v>0</v>
      </c>
      <c r="BI336" s="6">
        <f t="shared" si="104"/>
        <v>0</v>
      </c>
      <c r="BJ336" s="6">
        <f t="shared" si="104"/>
        <v>0</v>
      </c>
      <c r="BK336" s="4"/>
      <c r="BL336" s="4"/>
      <c r="BM336" s="62"/>
      <c r="BN336" s="4"/>
      <c r="BO336" s="4"/>
      <c r="BP336" s="10"/>
      <c r="BQ336" s="10"/>
      <c r="BR336" s="10"/>
      <c r="BS336" s="10"/>
      <c r="BT336" s="10"/>
      <c r="BU336" s="10"/>
      <c r="BV336" s="10"/>
      <c r="BW336" s="10"/>
      <c r="BX336" s="10"/>
      <c r="BY336" s="10"/>
      <c r="CA336" s="54" t="e">
        <f>VLOOKUP(B336,'[1]KH2025 IN'!$B$4:$X$243,23,0)</f>
        <v>#N/A</v>
      </c>
      <c r="CB336" s="54">
        <v>1</v>
      </c>
      <c r="CC336" s="54" t="e">
        <f>VLOOKUP(B336,'[2]10QH'!$B$15:$BZ$665,77,0)</f>
        <v>#REF!</v>
      </c>
    </row>
    <row r="337" spans="1:89" ht="37.5" x14ac:dyDescent="0.3">
      <c r="A337" s="10" t="s">
        <v>84</v>
      </c>
      <c r="B337" s="15" t="s">
        <v>85</v>
      </c>
      <c r="C337" s="16">
        <f t="shared" si="101"/>
        <v>0</v>
      </c>
      <c r="D337" s="10"/>
      <c r="E337" s="7">
        <f>F337+U337+BG337</f>
        <v>0</v>
      </c>
      <c r="F337" s="7">
        <f>G337+K337+L337+M337+R337+S337+T337</f>
        <v>0</v>
      </c>
      <c r="G337" s="7">
        <f>H337+I337+J337</f>
        <v>0</v>
      </c>
      <c r="H337" s="10"/>
      <c r="I337" s="10"/>
      <c r="J337" s="10"/>
      <c r="K337" s="10"/>
      <c r="L337" s="10"/>
      <c r="M337" s="7">
        <f>+N337+O337+P337</f>
        <v>0</v>
      </c>
      <c r="N337" s="10"/>
      <c r="O337" s="10"/>
      <c r="P337" s="10"/>
      <c r="Q337" s="10"/>
      <c r="R337" s="10"/>
      <c r="S337" s="10"/>
      <c r="T337" s="10"/>
      <c r="U337" s="7">
        <f t="shared" ref="U337:U403" si="105">V337+W337+X337+Y337+Z337+AA337+AB337+AC337+AD337+AU337+AV337+AW337+AX337+AY337+AZ337+BA337+BB337+BC337+BD337+BE337+BF337</f>
        <v>0</v>
      </c>
      <c r="V337" s="10"/>
      <c r="W337" s="10"/>
      <c r="X337" s="10"/>
      <c r="Y337" s="10"/>
      <c r="Z337" s="10"/>
      <c r="AA337" s="10"/>
      <c r="AB337" s="10"/>
      <c r="AC337" s="10"/>
      <c r="AD337" s="7">
        <f>SUM(AE337:AT337)</f>
        <v>0</v>
      </c>
      <c r="AE337" s="10"/>
      <c r="AF337" s="10"/>
      <c r="AG337" s="10"/>
      <c r="AH337" s="10"/>
      <c r="AI337" s="10"/>
      <c r="AJ337" s="10"/>
      <c r="AK337" s="10"/>
      <c r="AL337" s="10"/>
      <c r="AM337" s="10"/>
      <c r="AN337" s="10"/>
      <c r="AO337" s="25"/>
      <c r="AP337" s="10"/>
      <c r="AQ337" s="10"/>
      <c r="AR337" s="25"/>
      <c r="AS337" s="25"/>
      <c r="AT337" s="25"/>
      <c r="AU337" s="25"/>
      <c r="AV337" s="25"/>
      <c r="AW337" s="25"/>
      <c r="AX337" s="10"/>
      <c r="AY337" s="10"/>
      <c r="AZ337" s="10"/>
      <c r="BA337" s="25"/>
      <c r="BB337" s="25"/>
      <c r="BC337" s="25"/>
      <c r="BD337" s="10"/>
      <c r="BE337" s="25"/>
      <c r="BF337" s="25"/>
      <c r="BG337" s="7">
        <f>BH337+BI337+BJ337</f>
        <v>0</v>
      </c>
      <c r="BH337" s="25"/>
      <c r="BI337" s="10"/>
      <c r="BJ337" s="10"/>
      <c r="BK337" s="25"/>
      <c r="BL337" s="10"/>
      <c r="BM337" s="25"/>
      <c r="BN337" s="10"/>
      <c r="BO337" s="25"/>
      <c r="BP337" s="10"/>
      <c r="BQ337" s="25"/>
      <c r="BR337" s="25"/>
      <c r="BS337" s="25"/>
      <c r="BT337" s="25"/>
      <c r="BU337" s="10"/>
      <c r="BV337" s="10"/>
      <c r="BW337" s="10"/>
      <c r="BX337" s="10"/>
      <c r="BY337" s="25"/>
      <c r="CA337" s="54">
        <f>VLOOKUP(B337,'[1]KH2025 IN'!$B$4:$X$243,23,0)</f>
        <v>1</v>
      </c>
      <c r="CB337" s="54">
        <v>1</v>
      </c>
      <c r="CC337" s="54" t="e">
        <f>VLOOKUP(B337,'[2]10QH'!$B$15:$BZ$665,77,0)</f>
        <v>#REF!</v>
      </c>
    </row>
    <row r="338" spans="1:89" s="54" customFormat="1" ht="75" customHeight="1" x14ac:dyDescent="0.3">
      <c r="A338" s="20">
        <f>A333+1</f>
        <v>226</v>
      </c>
      <c r="B338" s="21" t="s">
        <v>576</v>
      </c>
      <c r="C338" s="22">
        <f t="shared" si="101"/>
        <v>0.13</v>
      </c>
      <c r="D338" s="23"/>
      <c r="E338" s="7">
        <f>F338+U338+BG338</f>
        <v>0.13</v>
      </c>
      <c r="F338" s="7">
        <f>G338+K338+L338+M338+R338+S338+T338</f>
        <v>0.13</v>
      </c>
      <c r="G338" s="7">
        <f>H338+I338+J338</f>
        <v>0</v>
      </c>
      <c r="H338" s="24"/>
      <c r="I338" s="24"/>
      <c r="J338" s="24"/>
      <c r="K338" s="24"/>
      <c r="L338" s="24"/>
      <c r="M338" s="7">
        <f>+N338+O338+P338</f>
        <v>0.13</v>
      </c>
      <c r="N338" s="24"/>
      <c r="O338" s="24"/>
      <c r="P338" s="24">
        <v>0.13</v>
      </c>
      <c r="Q338" s="24"/>
      <c r="R338" s="10"/>
      <c r="S338" s="24"/>
      <c r="T338" s="24"/>
      <c r="U338" s="7">
        <f t="shared" si="105"/>
        <v>0</v>
      </c>
      <c r="V338" s="24"/>
      <c r="W338" s="24"/>
      <c r="X338" s="24"/>
      <c r="Y338" s="24"/>
      <c r="Z338" s="24"/>
      <c r="AA338" s="24"/>
      <c r="AB338" s="24"/>
      <c r="AC338" s="24"/>
      <c r="AD338" s="7">
        <f>SUM(AE338:AT338)</f>
        <v>0</v>
      </c>
      <c r="AE338" s="24"/>
      <c r="AF338" s="24"/>
      <c r="AG338" s="25"/>
      <c r="AH338" s="25"/>
      <c r="AI338" s="24"/>
      <c r="AJ338" s="20"/>
      <c r="AK338" s="24"/>
      <c r="AL338" s="20"/>
      <c r="AM338" s="20"/>
      <c r="AN338" s="20"/>
      <c r="AO338" s="25"/>
      <c r="AP338" s="20"/>
      <c r="AQ338" s="24"/>
      <c r="AR338" s="25"/>
      <c r="AS338" s="25"/>
      <c r="AT338" s="25"/>
      <c r="AU338" s="25"/>
      <c r="AV338" s="25"/>
      <c r="AW338" s="25"/>
      <c r="AX338" s="24"/>
      <c r="AY338" s="24"/>
      <c r="AZ338" s="24"/>
      <c r="BA338" s="25"/>
      <c r="BB338" s="25"/>
      <c r="BC338" s="25"/>
      <c r="BD338" s="24"/>
      <c r="BE338" s="25"/>
      <c r="BF338" s="25"/>
      <c r="BG338" s="7">
        <f>BH338+BI338+BJ338</f>
        <v>0</v>
      </c>
      <c r="BH338" s="25"/>
      <c r="BI338" s="24"/>
      <c r="BJ338" s="24"/>
      <c r="BK338" s="25"/>
      <c r="BL338" s="20" t="s">
        <v>142</v>
      </c>
      <c r="BM338" s="25"/>
      <c r="BN338" s="20" t="s">
        <v>577</v>
      </c>
      <c r="BO338" s="25"/>
      <c r="BP338" s="20" t="s">
        <v>106</v>
      </c>
      <c r="BQ338" s="25"/>
      <c r="BR338" s="25"/>
      <c r="BS338" s="25"/>
      <c r="BT338" s="25"/>
      <c r="BU338" s="23" t="s">
        <v>201</v>
      </c>
      <c r="BV338" s="20"/>
      <c r="BW338" s="25"/>
      <c r="BX338" s="25"/>
      <c r="BY338" s="20" t="s">
        <v>578</v>
      </c>
      <c r="CA338" s="54" t="e">
        <f>VLOOKUP(B338,'[1]KH2025 IN'!$B$4:$X$243,23,0)</f>
        <v>#N/A</v>
      </c>
      <c r="CB338" s="54">
        <v>1</v>
      </c>
      <c r="CC338" s="54">
        <f>VLOOKUP(B338,'[2]10QH'!$B$15:$BZ$665,77,0)</f>
        <v>1</v>
      </c>
      <c r="CJ338" s="54">
        <v>1</v>
      </c>
    </row>
    <row r="339" spans="1:89" ht="37.5" x14ac:dyDescent="0.3">
      <c r="A339" s="10" t="s">
        <v>147</v>
      </c>
      <c r="B339" s="15" t="s">
        <v>148</v>
      </c>
      <c r="C339" s="16">
        <f t="shared" si="101"/>
        <v>0</v>
      </c>
      <c r="D339" s="10"/>
      <c r="E339" s="7">
        <f>F339+U339+BG339</f>
        <v>0</v>
      </c>
      <c r="F339" s="7">
        <f>G339+K339+L339+M339+R339+S339+T339</f>
        <v>0</v>
      </c>
      <c r="G339" s="7">
        <f>H339+I339+J339</f>
        <v>0</v>
      </c>
      <c r="H339" s="10"/>
      <c r="I339" s="10"/>
      <c r="J339" s="10"/>
      <c r="K339" s="10"/>
      <c r="L339" s="10"/>
      <c r="M339" s="7">
        <f>+N339+O339+P339</f>
        <v>0</v>
      </c>
      <c r="N339" s="10"/>
      <c r="O339" s="10"/>
      <c r="P339" s="10"/>
      <c r="Q339" s="10"/>
      <c r="R339" s="59"/>
      <c r="S339" s="10"/>
      <c r="T339" s="10"/>
      <c r="U339" s="7">
        <f t="shared" si="105"/>
        <v>0</v>
      </c>
      <c r="V339" s="10"/>
      <c r="W339" s="10"/>
      <c r="X339" s="10"/>
      <c r="Y339" s="10"/>
      <c r="Z339" s="10"/>
      <c r="AA339" s="10"/>
      <c r="AB339" s="10"/>
      <c r="AC339" s="10"/>
      <c r="AD339" s="7">
        <f>SUM(AE339:AT339)</f>
        <v>0</v>
      </c>
      <c r="AE339" s="10"/>
      <c r="AF339" s="10"/>
      <c r="AG339" s="10"/>
      <c r="AH339" s="10"/>
      <c r="AI339" s="10"/>
      <c r="AJ339" s="10"/>
      <c r="AK339" s="10"/>
      <c r="AL339" s="10"/>
      <c r="AM339" s="10"/>
      <c r="AN339" s="10"/>
      <c r="AO339" s="25"/>
      <c r="AP339" s="10"/>
      <c r="AQ339" s="10"/>
      <c r="AR339" s="25"/>
      <c r="AS339" s="25"/>
      <c r="AT339" s="25"/>
      <c r="AU339" s="25"/>
      <c r="AV339" s="25"/>
      <c r="AW339" s="25"/>
      <c r="AX339" s="10"/>
      <c r="AY339" s="10"/>
      <c r="AZ339" s="10"/>
      <c r="BA339" s="25"/>
      <c r="BB339" s="25"/>
      <c r="BC339" s="25"/>
      <c r="BD339" s="10"/>
      <c r="BE339" s="25"/>
      <c r="BF339" s="25"/>
      <c r="BG339" s="7">
        <f>BH339+BI339+BJ339</f>
        <v>0</v>
      </c>
      <c r="BH339" s="25"/>
      <c r="BI339" s="10"/>
      <c r="BJ339" s="10"/>
      <c r="BK339" s="25"/>
      <c r="BL339" s="10"/>
      <c r="BM339" s="25"/>
      <c r="BN339" s="10"/>
      <c r="BO339" s="25"/>
      <c r="BP339" s="10"/>
      <c r="BQ339" s="25"/>
      <c r="BR339" s="25"/>
      <c r="BS339" s="25"/>
      <c r="BT339" s="25"/>
      <c r="BU339" s="10"/>
      <c r="BV339" s="10"/>
      <c r="BW339" s="10"/>
      <c r="BX339" s="10"/>
      <c r="BY339" s="25"/>
      <c r="CA339" s="54" t="e">
        <f>VLOOKUP(B339,'[1]KH2025 IN'!$B$4:$X$243,23,0)</f>
        <v>#N/A</v>
      </c>
      <c r="CB339" s="54">
        <v>1</v>
      </c>
      <c r="CC339" s="54" t="e">
        <f>VLOOKUP(B339,'[2]10QH'!$B$15:$BZ$665,77,0)</f>
        <v>#REF!</v>
      </c>
    </row>
    <row r="340" spans="1:89" ht="37.5" x14ac:dyDescent="0.3">
      <c r="A340" s="10" t="s">
        <v>152</v>
      </c>
      <c r="B340" s="15" t="s">
        <v>153</v>
      </c>
      <c r="C340" s="16">
        <f t="shared" si="101"/>
        <v>0</v>
      </c>
      <c r="D340" s="10"/>
      <c r="E340" s="7">
        <f>F340+U340+BG340</f>
        <v>0</v>
      </c>
      <c r="F340" s="7">
        <f>G340+K340+L340+M340+R340+S340+T340</f>
        <v>0</v>
      </c>
      <c r="G340" s="7">
        <f>H340+I340+J340</f>
        <v>0</v>
      </c>
      <c r="H340" s="10"/>
      <c r="I340" s="10"/>
      <c r="J340" s="10"/>
      <c r="K340" s="10"/>
      <c r="L340" s="10"/>
      <c r="M340" s="7">
        <f>+N340+O340+P340</f>
        <v>0</v>
      </c>
      <c r="N340" s="10"/>
      <c r="O340" s="10"/>
      <c r="P340" s="10"/>
      <c r="Q340" s="10"/>
      <c r="R340" s="10"/>
      <c r="S340" s="10"/>
      <c r="T340" s="10"/>
      <c r="U340" s="7">
        <f t="shared" si="105"/>
        <v>0</v>
      </c>
      <c r="V340" s="10"/>
      <c r="W340" s="10"/>
      <c r="X340" s="10"/>
      <c r="Y340" s="10"/>
      <c r="Z340" s="10"/>
      <c r="AA340" s="10"/>
      <c r="AB340" s="10"/>
      <c r="AC340" s="10"/>
      <c r="AD340" s="7">
        <f>SUM(AE340:AT340)</f>
        <v>0</v>
      </c>
      <c r="AE340" s="10"/>
      <c r="AF340" s="10"/>
      <c r="AG340" s="10"/>
      <c r="AH340" s="10"/>
      <c r="AI340" s="10"/>
      <c r="AJ340" s="10"/>
      <c r="AK340" s="10"/>
      <c r="AL340" s="10"/>
      <c r="AM340" s="10"/>
      <c r="AN340" s="10"/>
      <c r="AO340" s="25"/>
      <c r="AP340" s="10"/>
      <c r="AQ340" s="10"/>
      <c r="AR340" s="25"/>
      <c r="AS340" s="25"/>
      <c r="AT340" s="25"/>
      <c r="AU340" s="25"/>
      <c r="AV340" s="25"/>
      <c r="AW340" s="25"/>
      <c r="AX340" s="10"/>
      <c r="AY340" s="10"/>
      <c r="AZ340" s="10"/>
      <c r="BA340" s="25"/>
      <c r="BB340" s="25"/>
      <c r="BC340" s="25"/>
      <c r="BD340" s="10"/>
      <c r="BE340" s="25"/>
      <c r="BF340" s="25"/>
      <c r="BG340" s="7">
        <f>BH340+BI340+BJ340</f>
        <v>0</v>
      </c>
      <c r="BH340" s="25"/>
      <c r="BI340" s="10"/>
      <c r="BJ340" s="10"/>
      <c r="BK340" s="25"/>
      <c r="BL340" s="10"/>
      <c r="BM340" s="25"/>
      <c r="BN340" s="10"/>
      <c r="BO340" s="25"/>
      <c r="BP340" s="10"/>
      <c r="BQ340" s="25"/>
      <c r="BR340" s="25"/>
      <c r="BS340" s="25"/>
      <c r="BT340" s="25"/>
      <c r="BU340" s="10"/>
      <c r="BV340" s="10"/>
      <c r="BW340" s="10"/>
      <c r="BX340" s="10"/>
      <c r="BY340" s="25"/>
      <c r="CA340" s="54">
        <f>VLOOKUP(B340,'[1]KH2025 IN'!$B$4:$X$243,23,0)</f>
        <v>1</v>
      </c>
      <c r="CB340" s="54">
        <v>1</v>
      </c>
      <c r="CC340" s="54" t="e">
        <f>VLOOKUP(B340,'[2]10QH'!$B$15:$BZ$665,77,0)</f>
        <v>#REF!</v>
      </c>
    </row>
    <row r="341" spans="1:89" s="11" customFormat="1" ht="19.5" x14ac:dyDescent="0.3">
      <c r="A341" s="4" t="s">
        <v>339</v>
      </c>
      <c r="B341" s="79" t="s">
        <v>67</v>
      </c>
      <c r="C341" s="6">
        <f t="shared" si="101"/>
        <v>4.0200000000000005</v>
      </c>
      <c r="D341" s="6">
        <f t="shared" ref="D341:T341" si="106">SUM(D342:D369)</f>
        <v>0.70000000000000007</v>
      </c>
      <c r="E341" s="6">
        <f t="shared" si="106"/>
        <v>3.3200000000000003</v>
      </c>
      <c r="F341" s="6">
        <f t="shared" si="106"/>
        <v>3.3200000000000003</v>
      </c>
      <c r="G341" s="6">
        <f t="shared" si="106"/>
        <v>0</v>
      </c>
      <c r="H341" s="64">
        <f t="shared" si="106"/>
        <v>0</v>
      </c>
      <c r="I341" s="64">
        <f t="shared" si="106"/>
        <v>0</v>
      </c>
      <c r="J341" s="64">
        <f t="shared" si="106"/>
        <v>0</v>
      </c>
      <c r="K341" s="83">
        <f t="shared" si="106"/>
        <v>2.66</v>
      </c>
      <c r="L341" s="6">
        <f t="shared" si="106"/>
        <v>0.66000000000000014</v>
      </c>
      <c r="M341" s="64">
        <f t="shared" si="106"/>
        <v>0</v>
      </c>
      <c r="N341" s="6">
        <f t="shared" si="106"/>
        <v>0</v>
      </c>
      <c r="O341" s="6">
        <f t="shared" si="106"/>
        <v>0</v>
      </c>
      <c r="P341" s="6">
        <f t="shared" si="106"/>
        <v>0</v>
      </c>
      <c r="Q341" s="64">
        <f t="shared" si="106"/>
        <v>0</v>
      </c>
      <c r="R341" s="64">
        <f t="shared" si="106"/>
        <v>0</v>
      </c>
      <c r="S341" s="64">
        <f t="shared" si="106"/>
        <v>0</v>
      </c>
      <c r="T341" s="64">
        <f t="shared" si="106"/>
        <v>0</v>
      </c>
      <c r="U341" s="6">
        <f t="shared" si="105"/>
        <v>0</v>
      </c>
      <c r="V341" s="64">
        <f t="shared" ref="V341:BJ341" si="107">SUM(V342:V369)</f>
        <v>0</v>
      </c>
      <c r="W341" s="64">
        <f t="shared" si="107"/>
        <v>0</v>
      </c>
      <c r="X341" s="64">
        <f t="shared" si="107"/>
        <v>0</v>
      </c>
      <c r="Y341" s="64">
        <f t="shared" si="107"/>
        <v>0</v>
      </c>
      <c r="Z341" s="64">
        <f t="shared" si="107"/>
        <v>0</v>
      </c>
      <c r="AA341" s="64">
        <f t="shared" si="107"/>
        <v>0</v>
      </c>
      <c r="AB341" s="64">
        <f t="shared" si="107"/>
        <v>0</v>
      </c>
      <c r="AC341" s="64">
        <f t="shared" si="107"/>
        <v>0</v>
      </c>
      <c r="AD341" s="64">
        <f t="shared" si="107"/>
        <v>0</v>
      </c>
      <c r="AE341" s="64">
        <f t="shared" si="107"/>
        <v>0</v>
      </c>
      <c r="AF341" s="64">
        <f t="shared" si="107"/>
        <v>0</v>
      </c>
      <c r="AG341" s="64">
        <f t="shared" si="107"/>
        <v>0</v>
      </c>
      <c r="AH341" s="64">
        <f t="shared" si="107"/>
        <v>0</v>
      </c>
      <c r="AI341" s="64">
        <f t="shared" si="107"/>
        <v>0</v>
      </c>
      <c r="AJ341" s="64">
        <f t="shared" si="107"/>
        <v>0</v>
      </c>
      <c r="AK341" s="64">
        <f t="shared" si="107"/>
        <v>0</v>
      </c>
      <c r="AL341" s="64">
        <f t="shared" si="107"/>
        <v>0</v>
      </c>
      <c r="AM341" s="64">
        <f t="shared" si="107"/>
        <v>0</v>
      </c>
      <c r="AN341" s="64">
        <f t="shared" si="107"/>
        <v>0</v>
      </c>
      <c r="AO341" s="64">
        <f t="shared" si="107"/>
        <v>0</v>
      </c>
      <c r="AP341" s="64">
        <f t="shared" si="107"/>
        <v>0</v>
      </c>
      <c r="AQ341" s="64">
        <f t="shared" si="107"/>
        <v>0</v>
      </c>
      <c r="AR341" s="64">
        <f t="shared" si="107"/>
        <v>0</v>
      </c>
      <c r="AS341" s="64">
        <f t="shared" si="107"/>
        <v>0</v>
      </c>
      <c r="AT341" s="64">
        <f t="shared" si="107"/>
        <v>0</v>
      </c>
      <c r="AU341" s="64">
        <f t="shared" si="107"/>
        <v>0</v>
      </c>
      <c r="AV341" s="64">
        <f t="shared" si="107"/>
        <v>0</v>
      </c>
      <c r="AW341" s="64">
        <f t="shared" si="107"/>
        <v>0</v>
      </c>
      <c r="AX341" s="64">
        <f t="shared" si="107"/>
        <v>0</v>
      </c>
      <c r="AY341" s="64">
        <f t="shared" si="107"/>
        <v>0</v>
      </c>
      <c r="AZ341" s="64">
        <f t="shared" si="107"/>
        <v>0</v>
      </c>
      <c r="BA341" s="64">
        <f t="shared" si="107"/>
        <v>0</v>
      </c>
      <c r="BB341" s="64">
        <f t="shared" si="107"/>
        <v>0</v>
      </c>
      <c r="BC341" s="64">
        <f t="shared" si="107"/>
        <v>0</v>
      </c>
      <c r="BD341" s="64">
        <f t="shared" si="107"/>
        <v>0</v>
      </c>
      <c r="BE341" s="64">
        <f t="shared" si="107"/>
        <v>0</v>
      </c>
      <c r="BF341" s="64">
        <f t="shared" si="107"/>
        <v>0</v>
      </c>
      <c r="BG341" s="6">
        <f t="shared" si="107"/>
        <v>0</v>
      </c>
      <c r="BH341" s="64">
        <f t="shared" si="107"/>
        <v>0</v>
      </c>
      <c r="BI341" s="64">
        <f t="shared" si="107"/>
        <v>0</v>
      </c>
      <c r="BJ341" s="64">
        <f t="shared" si="107"/>
        <v>0</v>
      </c>
      <c r="BK341" s="4"/>
      <c r="BL341" s="4"/>
      <c r="BM341" s="62"/>
      <c r="BN341" s="4"/>
      <c r="BO341" s="4"/>
      <c r="BP341" s="10"/>
      <c r="BQ341" s="10"/>
      <c r="BR341" s="10"/>
      <c r="BS341" s="10"/>
      <c r="BT341" s="10"/>
      <c r="BU341" s="10"/>
      <c r="BV341" s="10"/>
      <c r="BW341" s="10"/>
      <c r="BX341" s="10"/>
      <c r="BY341" s="10"/>
      <c r="CA341" s="54" t="e">
        <f>VLOOKUP(B341,'[1]KH2025 IN'!$B$4:$X$243,23,0)</f>
        <v>#N/A</v>
      </c>
      <c r="CB341" s="54">
        <v>1</v>
      </c>
      <c r="CC341" s="54" t="e">
        <f>VLOOKUP(B341,'[2]10QH'!$B$15:$BZ$665,77,0)</f>
        <v>#REF!</v>
      </c>
    </row>
    <row r="342" spans="1:89" ht="37.5" x14ac:dyDescent="0.3">
      <c r="A342" s="10" t="s">
        <v>84</v>
      </c>
      <c r="B342" s="15" t="s">
        <v>85</v>
      </c>
      <c r="C342" s="16">
        <f t="shared" si="101"/>
        <v>0</v>
      </c>
      <c r="D342" s="10"/>
      <c r="E342" s="7">
        <f t="shared" ref="E342:E369" si="108">F342+U342+BG342</f>
        <v>0</v>
      </c>
      <c r="F342" s="7">
        <f t="shared" ref="F342:F369" si="109">G342+K342+L342+M342+R342+S342+T342</f>
        <v>0</v>
      </c>
      <c r="G342" s="7">
        <f t="shared" ref="G342:G369" si="110">H342+I342+J342</f>
        <v>0</v>
      </c>
      <c r="H342" s="10"/>
      <c r="I342" s="10"/>
      <c r="J342" s="10"/>
      <c r="K342" s="10"/>
      <c r="L342" s="10"/>
      <c r="M342" s="7">
        <f t="shared" ref="M342:M369" si="111">+N342+O342+P342</f>
        <v>0</v>
      </c>
      <c r="N342" s="10"/>
      <c r="O342" s="10"/>
      <c r="P342" s="10"/>
      <c r="Q342" s="10"/>
      <c r="R342" s="10"/>
      <c r="S342" s="10"/>
      <c r="T342" s="10"/>
      <c r="U342" s="7">
        <f t="shared" si="105"/>
        <v>0</v>
      </c>
      <c r="V342" s="10"/>
      <c r="W342" s="10"/>
      <c r="X342" s="10"/>
      <c r="Y342" s="10"/>
      <c r="Z342" s="10"/>
      <c r="AA342" s="10"/>
      <c r="AB342" s="10"/>
      <c r="AC342" s="10"/>
      <c r="AD342" s="7">
        <f t="shared" ref="AD342:AD369" si="112">SUM(AE342:AT342)</f>
        <v>0</v>
      </c>
      <c r="AE342" s="10"/>
      <c r="AF342" s="10"/>
      <c r="AG342" s="10"/>
      <c r="AH342" s="10"/>
      <c r="AI342" s="10"/>
      <c r="AJ342" s="10"/>
      <c r="AK342" s="10"/>
      <c r="AL342" s="10"/>
      <c r="AM342" s="10"/>
      <c r="AN342" s="10"/>
      <c r="AO342" s="25"/>
      <c r="AP342" s="10"/>
      <c r="AQ342" s="10"/>
      <c r="AR342" s="25"/>
      <c r="AS342" s="25"/>
      <c r="AT342" s="25"/>
      <c r="AU342" s="25"/>
      <c r="AV342" s="25"/>
      <c r="AW342" s="25"/>
      <c r="AX342" s="10"/>
      <c r="AY342" s="10"/>
      <c r="AZ342" s="10"/>
      <c r="BA342" s="25"/>
      <c r="BB342" s="25"/>
      <c r="BC342" s="25"/>
      <c r="BD342" s="10"/>
      <c r="BE342" s="25"/>
      <c r="BF342" s="25"/>
      <c r="BG342" s="7">
        <f t="shared" ref="BG342:BG369" si="113">BH342+BI342+BJ342</f>
        <v>0</v>
      </c>
      <c r="BH342" s="25"/>
      <c r="BI342" s="10"/>
      <c r="BJ342" s="10"/>
      <c r="BK342" s="25"/>
      <c r="BL342" s="10"/>
      <c r="BM342" s="25"/>
      <c r="BN342" s="10"/>
      <c r="BO342" s="25"/>
      <c r="BP342" s="10"/>
      <c r="BQ342" s="25"/>
      <c r="BR342" s="25"/>
      <c r="BS342" s="25"/>
      <c r="BT342" s="25"/>
      <c r="BU342" s="10"/>
      <c r="BV342" s="10"/>
      <c r="BW342" s="10"/>
      <c r="BX342" s="10"/>
      <c r="BY342" s="25"/>
      <c r="CA342" s="54">
        <f>VLOOKUP(B342,'[1]KH2025 IN'!$B$4:$X$243,23,0)</f>
        <v>1</v>
      </c>
      <c r="CB342" s="54">
        <v>1</v>
      </c>
      <c r="CC342" s="54" t="e">
        <f>VLOOKUP(B342,'[2]10QH'!$B$15:$BZ$665,77,0)</f>
        <v>#REF!</v>
      </c>
    </row>
    <row r="343" spans="1:89" s="54" customFormat="1" ht="37.5" x14ac:dyDescent="0.3">
      <c r="A343" s="20">
        <f>A338+1</f>
        <v>227</v>
      </c>
      <c r="B343" s="21" t="s">
        <v>579</v>
      </c>
      <c r="C343" s="22">
        <f t="shared" si="101"/>
        <v>0.04</v>
      </c>
      <c r="D343" s="23"/>
      <c r="E343" s="7">
        <f t="shared" si="108"/>
        <v>0.04</v>
      </c>
      <c r="F343" s="7">
        <f t="shared" si="109"/>
        <v>0.04</v>
      </c>
      <c r="G343" s="7">
        <f t="shared" si="110"/>
        <v>0</v>
      </c>
      <c r="H343" s="24"/>
      <c r="I343" s="24"/>
      <c r="J343" s="24"/>
      <c r="K343" s="24"/>
      <c r="L343" s="24">
        <v>0.04</v>
      </c>
      <c r="M343" s="7">
        <f t="shared" si="111"/>
        <v>0</v>
      </c>
      <c r="N343" s="24"/>
      <c r="O343" s="24"/>
      <c r="P343" s="24"/>
      <c r="Q343" s="24"/>
      <c r="R343" s="10"/>
      <c r="S343" s="24"/>
      <c r="T343" s="24"/>
      <c r="U343" s="7">
        <f t="shared" si="105"/>
        <v>0</v>
      </c>
      <c r="V343" s="24"/>
      <c r="W343" s="24"/>
      <c r="X343" s="24"/>
      <c r="Y343" s="24"/>
      <c r="Z343" s="24"/>
      <c r="AA343" s="24"/>
      <c r="AB343" s="24"/>
      <c r="AC343" s="24"/>
      <c r="AD343" s="7">
        <f t="shared" si="112"/>
        <v>0</v>
      </c>
      <c r="AE343" s="24"/>
      <c r="AF343" s="24"/>
      <c r="AG343" s="25"/>
      <c r="AH343" s="25"/>
      <c r="AI343" s="24"/>
      <c r="AJ343" s="20"/>
      <c r="AK343" s="24"/>
      <c r="AL343" s="20"/>
      <c r="AM343" s="20"/>
      <c r="AN343" s="20"/>
      <c r="AO343" s="25"/>
      <c r="AP343" s="20"/>
      <c r="AQ343" s="24"/>
      <c r="AR343" s="25"/>
      <c r="AS343" s="25"/>
      <c r="AT343" s="25"/>
      <c r="AU343" s="25"/>
      <c r="AV343" s="25"/>
      <c r="AW343" s="25"/>
      <c r="AX343" s="24"/>
      <c r="AY343" s="24"/>
      <c r="AZ343" s="24"/>
      <c r="BA343" s="25"/>
      <c r="BB343" s="25"/>
      <c r="BC343" s="25"/>
      <c r="BD343" s="24"/>
      <c r="BE343" s="25"/>
      <c r="BF343" s="25"/>
      <c r="BG343" s="7">
        <f t="shared" si="113"/>
        <v>0</v>
      </c>
      <c r="BH343" s="25"/>
      <c r="BI343" s="24"/>
      <c r="BJ343" s="24"/>
      <c r="BK343" s="25"/>
      <c r="BL343" s="20" t="s">
        <v>198</v>
      </c>
      <c r="BM343" s="25"/>
      <c r="BN343" s="20" t="s">
        <v>580</v>
      </c>
      <c r="BO343" s="25"/>
      <c r="BP343" s="144" t="s">
        <v>106</v>
      </c>
      <c r="BQ343" s="25"/>
      <c r="BR343" s="25"/>
      <c r="BS343" s="25"/>
      <c r="BT343" s="25"/>
      <c r="BU343" s="23" t="s">
        <v>90</v>
      </c>
      <c r="BV343" s="20"/>
      <c r="BW343" s="25"/>
      <c r="BX343" s="25" t="s">
        <v>581</v>
      </c>
      <c r="BY343" s="20" t="s">
        <v>582</v>
      </c>
      <c r="CA343" s="54" t="e">
        <f>VLOOKUP(B343,'[1]KH2025 IN'!$B$4:$X$243,23,0)</f>
        <v>#N/A</v>
      </c>
      <c r="CB343" s="54">
        <v>1</v>
      </c>
      <c r="CC343" s="54">
        <f>VLOOKUP(B343,'[2]10QH'!$B$15:$BZ$665,77,0)</f>
        <v>1</v>
      </c>
      <c r="CJ343" s="54">
        <v>1</v>
      </c>
    </row>
    <row r="344" spans="1:89" s="54" customFormat="1" ht="37.5" customHeight="1" x14ac:dyDescent="0.3">
      <c r="A344" s="20">
        <f>A343+1</f>
        <v>228</v>
      </c>
      <c r="B344" s="21" t="s">
        <v>583</v>
      </c>
      <c r="C344" s="22">
        <f t="shared" si="101"/>
        <v>0.2</v>
      </c>
      <c r="D344" s="23"/>
      <c r="E344" s="7">
        <f t="shared" si="108"/>
        <v>0.2</v>
      </c>
      <c r="F344" s="7">
        <f t="shared" si="109"/>
        <v>0.2</v>
      </c>
      <c r="G344" s="7">
        <f t="shared" si="110"/>
        <v>0</v>
      </c>
      <c r="H344" s="24"/>
      <c r="I344" s="24"/>
      <c r="J344" s="24"/>
      <c r="K344" s="24"/>
      <c r="L344" s="24">
        <v>0.2</v>
      </c>
      <c r="M344" s="7">
        <f t="shared" si="111"/>
        <v>0</v>
      </c>
      <c r="N344" s="24"/>
      <c r="O344" s="24"/>
      <c r="P344" s="24"/>
      <c r="Q344" s="24"/>
      <c r="R344" s="59"/>
      <c r="S344" s="24"/>
      <c r="T344" s="24"/>
      <c r="U344" s="7">
        <f t="shared" si="105"/>
        <v>0</v>
      </c>
      <c r="V344" s="24"/>
      <c r="W344" s="24"/>
      <c r="X344" s="24"/>
      <c r="Y344" s="24"/>
      <c r="Z344" s="24"/>
      <c r="AA344" s="24"/>
      <c r="AB344" s="24"/>
      <c r="AC344" s="24"/>
      <c r="AD344" s="7">
        <f t="shared" si="112"/>
        <v>0</v>
      </c>
      <c r="AE344" s="24"/>
      <c r="AF344" s="24"/>
      <c r="AG344" s="25"/>
      <c r="AH344" s="25"/>
      <c r="AI344" s="24"/>
      <c r="AJ344" s="20"/>
      <c r="AK344" s="24"/>
      <c r="AL344" s="20"/>
      <c r="AM344" s="20"/>
      <c r="AN344" s="20"/>
      <c r="AO344" s="25"/>
      <c r="AP344" s="20"/>
      <c r="AQ344" s="24"/>
      <c r="AR344" s="25"/>
      <c r="AS344" s="25"/>
      <c r="AT344" s="25"/>
      <c r="AU344" s="25"/>
      <c r="AV344" s="25"/>
      <c r="AW344" s="25"/>
      <c r="AX344" s="24"/>
      <c r="AY344" s="24"/>
      <c r="AZ344" s="24"/>
      <c r="BA344" s="25"/>
      <c r="BB344" s="25"/>
      <c r="BC344" s="25"/>
      <c r="BD344" s="24"/>
      <c r="BE344" s="25"/>
      <c r="BF344" s="25"/>
      <c r="BG344" s="7">
        <f t="shared" si="113"/>
        <v>0</v>
      </c>
      <c r="BH344" s="25"/>
      <c r="BI344" s="24"/>
      <c r="BJ344" s="24"/>
      <c r="BK344" s="25"/>
      <c r="BL344" s="20" t="s">
        <v>87</v>
      </c>
      <c r="BM344" s="25"/>
      <c r="BN344" s="20" t="s">
        <v>580</v>
      </c>
      <c r="BO344" s="25"/>
      <c r="BP344" s="144"/>
      <c r="BQ344" s="25"/>
      <c r="BR344" s="25"/>
      <c r="BS344" s="25"/>
      <c r="BT344" s="25"/>
      <c r="BU344" s="23" t="s">
        <v>90</v>
      </c>
      <c r="BV344" s="20"/>
      <c r="BW344" s="25"/>
      <c r="BX344" s="25"/>
      <c r="BY344" s="20" t="s">
        <v>584</v>
      </c>
      <c r="CA344" s="54" t="e">
        <f>VLOOKUP(B344,'[1]KH2025 IN'!$B$4:$X$243,23,0)</f>
        <v>#N/A</v>
      </c>
      <c r="CB344" s="54">
        <v>1</v>
      </c>
      <c r="CC344" s="54">
        <f>VLOOKUP(B344,'[2]10QH'!$B$15:$BZ$665,77,0)</f>
        <v>1</v>
      </c>
      <c r="CJ344" s="54">
        <v>1</v>
      </c>
    </row>
    <row r="345" spans="1:89" s="54" customFormat="1" ht="37.5" x14ac:dyDescent="0.3">
      <c r="A345" s="20">
        <f t="shared" ref="A345:A355" si="114">A344+1</f>
        <v>229</v>
      </c>
      <c r="B345" s="21" t="s">
        <v>585</v>
      </c>
      <c r="C345" s="22">
        <f t="shared" si="101"/>
        <v>0.1</v>
      </c>
      <c r="D345" s="23"/>
      <c r="E345" s="7">
        <f t="shared" si="108"/>
        <v>0.1</v>
      </c>
      <c r="F345" s="7">
        <f t="shared" si="109"/>
        <v>0.1</v>
      </c>
      <c r="G345" s="7">
        <f t="shared" si="110"/>
        <v>0</v>
      </c>
      <c r="H345" s="24"/>
      <c r="I345" s="24"/>
      <c r="J345" s="24"/>
      <c r="K345" s="24"/>
      <c r="L345" s="24">
        <v>0.1</v>
      </c>
      <c r="M345" s="7">
        <f t="shared" si="111"/>
        <v>0</v>
      </c>
      <c r="N345" s="24"/>
      <c r="O345" s="24"/>
      <c r="P345" s="24"/>
      <c r="Q345" s="24"/>
      <c r="R345" s="10"/>
      <c r="S345" s="24"/>
      <c r="T345" s="24"/>
      <c r="U345" s="7">
        <f t="shared" si="105"/>
        <v>0</v>
      </c>
      <c r="V345" s="24"/>
      <c r="W345" s="24"/>
      <c r="X345" s="24"/>
      <c r="Y345" s="24"/>
      <c r="Z345" s="24"/>
      <c r="AA345" s="24"/>
      <c r="AB345" s="24"/>
      <c r="AC345" s="24"/>
      <c r="AD345" s="7">
        <f t="shared" si="112"/>
        <v>0</v>
      </c>
      <c r="AE345" s="24"/>
      <c r="AF345" s="24"/>
      <c r="AG345" s="146"/>
      <c r="AH345" s="146"/>
      <c r="AI345" s="24"/>
      <c r="AJ345" s="20"/>
      <c r="AK345" s="24"/>
      <c r="AL345" s="20"/>
      <c r="AM345" s="20"/>
      <c r="AN345" s="20"/>
      <c r="AO345" s="25"/>
      <c r="AP345" s="20"/>
      <c r="AQ345" s="24"/>
      <c r="AR345" s="25"/>
      <c r="AS345" s="25"/>
      <c r="AT345" s="25"/>
      <c r="AU345" s="25"/>
      <c r="AV345" s="25"/>
      <c r="AW345" s="25"/>
      <c r="AX345" s="24"/>
      <c r="AY345" s="24"/>
      <c r="AZ345" s="24"/>
      <c r="BA345" s="25"/>
      <c r="BB345" s="25"/>
      <c r="BC345" s="25"/>
      <c r="BD345" s="24"/>
      <c r="BE345" s="25"/>
      <c r="BF345" s="25"/>
      <c r="BG345" s="7">
        <f t="shared" si="113"/>
        <v>0</v>
      </c>
      <c r="BH345" s="25"/>
      <c r="BI345" s="24"/>
      <c r="BJ345" s="24"/>
      <c r="BK345" s="25"/>
      <c r="BL345" s="20" t="s">
        <v>87</v>
      </c>
      <c r="BM345" s="25"/>
      <c r="BN345" s="20" t="s">
        <v>580</v>
      </c>
      <c r="BO345" s="25"/>
      <c r="BP345" s="144"/>
      <c r="BQ345" s="25"/>
      <c r="BR345" s="25"/>
      <c r="BS345" s="25"/>
      <c r="BT345" s="25"/>
      <c r="BU345" s="23" t="s">
        <v>90</v>
      </c>
      <c r="BV345" s="20"/>
      <c r="BW345" s="146" t="s">
        <v>586</v>
      </c>
      <c r="BX345" s="146" t="s">
        <v>587</v>
      </c>
      <c r="BY345" s="20" t="s">
        <v>588</v>
      </c>
      <c r="CA345" s="54" t="e">
        <f>VLOOKUP(B345,'[1]KH2025 IN'!$B$4:$X$243,23,0)</f>
        <v>#N/A</v>
      </c>
      <c r="CB345" s="54">
        <v>1</v>
      </c>
      <c r="CC345" s="54">
        <f>VLOOKUP(B345,'[2]10QH'!$B$15:$BZ$665,77,0)</f>
        <v>1</v>
      </c>
      <c r="CJ345" s="54">
        <v>1</v>
      </c>
    </row>
    <row r="346" spans="1:89" s="54" customFormat="1" ht="37.5" x14ac:dyDescent="0.3">
      <c r="A346" s="20">
        <f t="shared" si="114"/>
        <v>230</v>
      </c>
      <c r="B346" s="21" t="s">
        <v>589</v>
      </c>
      <c r="C346" s="22">
        <f t="shared" si="101"/>
        <v>0.01</v>
      </c>
      <c r="D346" s="23"/>
      <c r="E346" s="7">
        <f t="shared" si="108"/>
        <v>0.01</v>
      </c>
      <c r="F346" s="7">
        <f t="shared" si="109"/>
        <v>0.01</v>
      </c>
      <c r="G346" s="7">
        <f t="shared" si="110"/>
        <v>0</v>
      </c>
      <c r="H346" s="24"/>
      <c r="I346" s="24"/>
      <c r="J346" s="24"/>
      <c r="K346" s="24"/>
      <c r="L346" s="24">
        <v>0.01</v>
      </c>
      <c r="M346" s="7">
        <f t="shared" si="111"/>
        <v>0</v>
      </c>
      <c r="N346" s="24"/>
      <c r="O346" s="24"/>
      <c r="P346" s="24"/>
      <c r="Q346" s="24"/>
      <c r="R346" s="24"/>
      <c r="S346" s="24"/>
      <c r="T346" s="24"/>
      <c r="U346" s="7">
        <f t="shared" si="105"/>
        <v>0</v>
      </c>
      <c r="V346" s="24"/>
      <c r="W346" s="24"/>
      <c r="X346" s="24"/>
      <c r="Y346" s="24"/>
      <c r="Z346" s="24"/>
      <c r="AA346" s="24"/>
      <c r="AB346" s="24"/>
      <c r="AC346" s="24"/>
      <c r="AD346" s="7">
        <f t="shared" si="112"/>
        <v>0</v>
      </c>
      <c r="AE346" s="24"/>
      <c r="AF346" s="24"/>
      <c r="AG346" s="146"/>
      <c r="AH346" s="146"/>
      <c r="AI346" s="24"/>
      <c r="AJ346" s="20"/>
      <c r="AK346" s="24"/>
      <c r="AL346" s="20"/>
      <c r="AM346" s="20"/>
      <c r="AN346" s="20"/>
      <c r="AO346" s="25"/>
      <c r="AP346" s="20"/>
      <c r="AQ346" s="24"/>
      <c r="AR346" s="25"/>
      <c r="AS346" s="25"/>
      <c r="AT346" s="25"/>
      <c r="AU346" s="25"/>
      <c r="AV346" s="25"/>
      <c r="AW346" s="25"/>
      <c r="AX346" s="24"/>
      <c r="AY346" s="24"/>
      <c r="AZ346" s="24"/>
      <c r="BA346" s="25"/>
      <c r="BB346" s="25"/>
      <c r="BC346" s="25"/>
      <c r="BD346" s="24"/>
      <c r="BE346" s="25"/>
      <c r="BF346" s="25"/>
      <c r="BG346" s="7">
        <f t="shared" si="113"/>
        <v>0</v>
      </c>
      <c r="BH346" s="25"/>
      <c r="BI346" s="24"/>
      <c r="BJ346" s="24"/>
      <c r="BK346" s="25"/>
      <c r="BL346" s="20" t="s">
        <v>87</v>
      </c>
      <c r="BM346" s="25"/>
      <c r="BN346" s="20" t="s">
        <v>580</v>
      </c>
      <c r="BO346" s="25"/>
      <c r="BP346" s="144"/>
      <c r="BQ346" s="25"/>
      <c r="BR346" s="25"/>
      <c r="BS346" s="25"/>
      <c r="BT346" s="25"/>
      <c r="BU346" s="23" t="s">
        <v>90</v>
      </c>
      <c r="BV346" s="20"/>
      <c r="BW346" s="146"/>
      <c r="BX346" s="146"/>
      <c r="BY346" s="20"/>
      <c r="CA346" s="54" t="e">
        <f>VLOOKUP(B346,'[1]KH2025 IN'!$B$4:$X$243,23,0)</f>
        <v>#N/A</v>
      </c>
      <c r="CB346" s="54">
        <v>1</v>
      </c>
      <c r="CC346" s="54">
        <f>VLOOKUP(B346,'[2]10QH'!$B$15:$BZ$665,77,0)</f>
        <v>1</v>
      </c>
      <c r="CJ346" s="54">
        <v>1</v>
      </c>
    </row>
    <row r="347" spans="1:89" s="54" customFormat="1" ht="37.5" x14ac:dyDescent="0.3">
      <c r="A347" s="20">
        <f t="shared" si="114"/>
        <v>231</v>
      </c>
      <c r="B347" s="21" t="s">
        <v>590</v>
      </c>
      <c r="C347" s="22">
        <f t="shared" si="101"/>
        <v>0.01</v>
      </c>
      <c r="D347" s="23"/>
      <c r="E347" s="7">
        <f t="shared" si="108"/>
        <v>0.01</v>
      </c>
      <c r="F347" s="7">
        <f t="shared" si="109"/>
        <v>0.01</v>
      </c>
      <c r="G347" s="7">
        <f t="shared" si="110"/>
        <v>0</v>
      </c>
      <c r="H347" s="24"/>
      <c r="I347" s="24"/>
      <c r="J347" s="24"/>
      <c r="K347" s="24"/>
      <c r="L347" s="24">
        <v>0.01</v>
      </c>
      <c r="M347" s="7">
        <f t="shared" si="111"/>
        <v>0</v>
      </c>
      <c r="N347" s="24"/>
      <c r="O347" s="24"/>
      <c r="P347" s="24"/>
      <c r="Q347" s="24"/>
      <c r="R347" s="24"/>
      <c r="S347" s="24"/>
      <c r="T347" s="24"/>
      <c r="U347" s="7">
        <f t="shared" si="105"/>
        <v>0</v>
      </c>
      <c r="V347" s="24"/>
      <c r="W347" s="24"/>
      <c r="X347" s="24"/>
      <c r="Y347" s="24"/>
      <c r="Z347" s="24"/>
      <c r="AA347" s="24"/>
      <c r="AB347" s="24"/>
      <c r="AC347" s="24"/>
      <c r="AD347" s="7">
        <f t="shared" si="112"/>
        <v>0</v>
      </c>
      <c r="AE347" s="24"/>
      <c r="AF347" s="24"/>
      <c r="AG347" s="146"/>
      <c r="AH347" s="146"/>
      <c r="AI347" s="24"/>
      <c r="AJ347" s="20"/>
      <c r="AK347" s="24"/>
      <c r="AL347" s="20"/>
      <c r="AM347" s="20"/>
      <c r="AN347" s="20"/>
      <c r="AO347" s="25"/>
      <c r="AP347" s="20"/>
      <c r="AQ347" s="24"/>
      <c r="AR347" s="25"/>
      <c r="AS347" s="25"/>
      <c r="AT347" s="25"/>
      <c r="AU347" s="25"/>
      <c r="AV347" s="25"/>
      <c r="AW347" s="25"/>
      <c r="AX347" s="24"/>
      <c r="AY347" s="24"/>
      <c r="AZ347" s="24"/>
      <c r="BA347" s="25"/>
      <c r="BB347" s="25"/>
      <c r="BC347" s="25"/>
      <c r="BD347" s="24"/>
      <c r="BE347" s="25"/>
      <c r="BF347" s="25"/>
      <c r="BG347" s="7">
        <f t="shared" si="113"/>
        <v>0</v>
      </c>
      <c r="BH347" s="25"/>
      <c r="BI347" s="24"/>
      <c r="BJ347" s="24"/>
      <c r="BK347" s="25"/>
      <c r="BL347" s="20" t="s">
        <v>87</v>
      </c>
      <c r="BM347" s="25"/>
      <c r="BN347" s="20" t="s">
        <v>580</v>
      </c>
      <c r="BO347" s="25"/>
      <c r="BP347" s="144"/>
      <c r="BQ347" s="25"/>
      <c r="BR347" s="25"/>
      <c r="BS347" s="25"/>
      <c r="BT347" s="25"/>
      <c r="BU347" s="23" t="s">
        <v>90</v>
      </c>
      <c r="BV347" s="20"/>
      <c r="BW347" s="146"/>
      <c r="BX347" s="146"/>
      <c r="BY347" s="20"/>
      <c r="CA347" s="54" t="e">
        <f>VLOOKUP(B347,'[1]KH2025 IN'!$B$4:$X$243,23,0)</f>
        <v>#N/A</v>
      </c>
      <c r="CB347" s="54">
        <v>1</v>
      </c>
      <c r="CC347" s="54">
        <f>VLOOKUP(B347,'[2]10QH'!$B$15:$BZ$665,77,0)</f>
        <v>1</v>
      </c>
      <c r="CJ347" s="54">
        <v>1</v>
      </c>
    </row>
    <row r="348" spans="1:89" s="54" customFormat="1" ht="37.5" x14ac:dyDescent="0.3">
      <c r="A348" s="20">
        <f t="shared" si="114"/>
        <v>232</v>
      </c>
      <c r="B348" s="21" t="s">
        <v>591</v>
      </c>
      <c r="C348" s="22">
        <f t="shared" si="101"/>
        <v>0.16</v>
      </c>
      <c r="D348" s="23"/>
      <c r="E348" s="7">
        <f t="shared" si="108"/>
        <v>0.16</v>
      </c>
      <c r="F348" s="7">
        <f t="shared" si="109"/>
        <v>0.16</v>
      </c>
      <c r="G348" s="7">
        <f t="shared" si="110"/>
        <v>0</v>
      </c>
      <c r="H348" s="24"/>
      <c r="I348" s="24"/>
      <c r="J348" s="24"/>
      <c r="K348" s="24">
        <v>0.16</v>
      </c>
      <c r="L348" s="24"/>
      <c r="M348" s="7">
        <f t="shared" si="111"/>
        <v>0</v>
      </c>
      <c r="N348" s="24"/>
      <c r="O348" s="24"/>
      <c r="P348" s="24"/>
      <c r="Q348" s="24"/>
      <c r="R348" s="24"/>
      <c r="S348" s="24"/>
      <c r="T348" s="24"/>
      <c r="U348" s="7">
        <f t="shared" si="105"/>
        <v>0</v>
      </c>
      <c r="V348" s="24"/>
      <c r="W348" s="24"/>
      <c r="X348" s="24"/>
      <c r="Y348" s="24"/>
      <c r="Z348" s="24"/>
      <c r="AA348" s="24"/>
      <c r="AB348" s="24"/>
      <c r="AC348" s="24"/>
      <c r="AD348" s="7">
        <f t="shared" si="112"/>
        <v>0</v>
      </c>
      <c r="AE348" s="24"/>
      <c r="AF348" s="24"/>
      <c r="AG348" s="25"/>
      <c r="AH348" s="25"/>
      <c r="AI348" s="24"/>
      <c r="AJ348" s="20"/>
      <c r="AK348" s="24"/>
      <c r="AL348" s="20"/>
      <c r="AM348" s="20"/>
      <c r="AN348" s="20"/>
      <c r="AO348" s="25"/>
      <c r="AP348" s="20"/>
      <c r="AQ348" s="24"/>
      <c r="AR348" s="25"/>
      <c r="AS348" s="25"/>
      <c r="AT348" s="25"/>
      <c r="AU348" s="25"/>
      <c r="AV348" s="25"/>
      <c r="AW348" s="25"/>
      <c r="AX348" s="24"/>
      <c r="AY348" s="24"/>
      <c r="AZ348" s="24"/>
      <c r="BA348" s="25"/>
      <c r="BB348" s="25"/>
      <c r="BC348" s="25"/>
      <c r="BD348" s="24"/>
      <c r="BE348" s="25"/>
      <c r="BF348" s="25"/>
      <c r="BG348" s="7">
        <f t="shared" si="113"/>
        <v>0</v>
      </c>
      <c r="BH348" s="25"/>
      <c r="BI348" s="24"/>
      <c r="BJ348" s="24"/>
      <c r="BK348" s="25"/>
      <c r="BL348" s="20" t="s">
        <v>87</v>
      </c>
      <c r="BM348" s="25"/>
      <c r="BN348" s="20" t="s">
        <v>580</v>
      </c>
      <c r="BO348" s="25"/>
      <c r="BP348" s="144"/>
      <c r="BQ348" s="25"/>
      <c r="BR348" s="25"/>
      <c r="BS348" s="25"/>
      <c r="BT348" s="25"/>
      <c r="BU348" s="23" t="s">
        <v>95</v>
      </c>
      <c r="BV348" s="20"/>
      <c r="BW348" s="25"/>
      <c r="BX348" s="25" t="s">
        <v>592</v>
      </c>
      <c r="BY348" s="20" t="s">
        <v>593</v>
      </c>
      <c r="CA348" s="54" t="e">
        <f>VLOOKUP(B348,'[1]KH2025 IN'!$B$4:$X$243,23,0)</f>
        <v>#N/A</v>
      </c>
      <c r="CB348" s="54">
        <v>1</v>
      </c>
      <c r="CC348" s="54">
        <f>VLOOKUP(B348,'[2]10QH'!$B$15:$BZ$665,77,0)</f>
        <v>1</v>
      </c>
      <c r="CJ348" s="54">
        <v>1</v>
      </c>
    </row>
    <row r="349" spans="1:89" s="54" customFormat="1" ht="56.25" x14ac:dyDescent="0.3">
      <c r="A349" s="20">
        <f t="shared" si="114"/>
        <v>233</v>
      </c>
      <c r="B349" s="21" t="s">
        <v>594</v>
      </c>
      <c r="C349" s="22">
        <f t="shared" si="101"/>
        <v>0.2</v>
      </c>
      <c r="D349" s="23"/>
      <c r="E349" s="7">
        <f t="shared" si="108"/>
        <v>0.2</v>
      </c>
      <c r="F349" s="7">
        <f t="shared" si="109"/>
        <v>0.2</v>
      </c>
      <c r="G349" s="7">
        <f t="shared" si="110"/>
        <v>0</v>
      </c>
      <c r="H349" s="24"/>
      <c r="I349" s="24"/>
      <c r="J349" s="24"/>
      <c r="K349" s="24"/>
      <c r="L349" s="24">
        <v>0.2</v>
      </c>
      <c r="M349" s="7">
        <f t="shared" si="111"/>
        <v>0</v>
      </c>
      <c r="N349" s="24"/>
      <c r="O349" s="24"/>
      <c r="P349" s="24"/>
      <c r="Q349" s="24"/>
      <c r="R349" s="24"/>
      <c r="S349" s="24"/>
      <c r="T349" s="24"/>
      <c r="U349" s="7">
        <f t="shared" si="105"/>
        <v>0</v>
      </c>
      <c r="V349" s="24"/>
      <c r="W349" s="24"/>
      <c r="X349" s="24"/>
      <c r="Y349" s="24"/>
      <c r="Z349" s="24"/>
      <c r="AA349" s="24"/>
      <c r="AB349" s="24"/>
      <c r="AC349" s="24"/>
      <c r="AD349" s="7">
        <f t="shared" si="112"/>
        <v>0</v>
      </c>
      <c r="AE349" s="24"/>
      <c r="AF349" s="24"/>
      <c r="AG349" s="25"/>
      <c r="AH349" s="25"/>
      <c r="AI349" s="24"/>
      <c r="AJ349" s="20"/>
      <c r="AK349" s="24"/>
      <c r="AL349" s="20"/>
      <c r="AM349" s="20"/>
      <c r="AN349" s="20"/>
      <c r="AO349" s="25"/>
      <c r="AP349" s="20"/>
      <c r="AQ349" s="24"/>
      <c r="AR349" s="25"/>
      <c r="AS349" s="25"/>
      <c r="AT349" s="25"/>
      <c r="AU349" s="25"/>
      <c r="AV349" s="25"/>
      <c r="AW349" s="25"/>
      <c r="AX349" s="24"/>
      <c r="AY349" s="24"/>
      <c r="AZ349" s="24"/>
      <c r="BA349" s="25"/>
      <c r="BB349" s="25"/>
      <c r="BC349" s="25"/>
      <c r="BD349" s="24"/>
      <c r="BE349" s="25"/>
      <c r="BF349" s="25"/>
      <c r="BG349" s="7">
        <f t="shared" si="113"/>
        <v>0</v>
      </c>
      <c r="BH349" s="25"/>
      <c r="BI349" s="24"/>
      <c r="BJ349" s="24"/>
      <c r="BK349" s="25"/>
      <c r="BL349" s="20" t="s">
        <v>112</v>
      </c>
      <c r="BM349" s="25"/>
      <c r="BN349" s="20" t="s">
        <v>580</v>
      </c>
      <c r="BO349" s="25"/>
      <c r="BP349" s="20" t="s">
        <v>478</v>
      </c>
      <c r="BQ349" s="25"/>
      <c r="BR349" s="25"/>
      <c r="BS349" s="25"/>
      <c r="BT349" s="25"/>
      <c r="BU349" s="23" t="s">
        <v>90</v>
      </c>
      <c r="BV349" s="20">
        <v>2024</v>
      </c>
      <c r="BW349" s="25" t="s">
        <v>189</v>
      </c>
      <c r="BX349" s="25" t="s">
        <v>595</v>
      </c>
      <c r="BY349" s="20" t="s">
        <v>596</v>
      </c>
      <c r="CA349" s="54" t="e">
        <f>VLOOKUP(B349,'[1]KH2025 IN'!$B$4:$X$243,23,0)</f>
        <v>#N/A</v>
      </c>
      <c r="CB349" s="54">
        <v>1</v>
      </c>
      <c r="CC349" s="54">
        <f>VLOOKUP(B349,'[2]10QH'!$B$15:$BZ$665,77,0)</f>
        <v>1</v>
      </c>
      <c r="CJ349" s="54">
        <v>1</v>
      </c>
    </row>
    <row r="350" spans="1:89" s="39" customFormat="1" ht="31.5" x14ac:dyDescent="0.3">
      <c r="A350" s="29">
        <f>A349+1</f>
        <v>234</v>
      </c>
      <c r="B350" s="40" t="s">
        <v>1024</v>
      </c>
      <c r="C350" s="30">
        <f t="shared" si="101"/>
        <v>0.06</v>
      </c>
      <c r="D350" s="43"/>
      <c r="E350" s="32">
        <f t="shared" si="108"/>
        <v>0.06</v>
      </c>
      <c r="F350" s="32">
        <f t="shared" si="109"/>
        <v>0.06</v>
      </c>
      <c r="G350" s="32">
        <f t="shared" si="110"/>
        <v>0</v>
      </c>
      <c r="H350" s="33"/>
      <c r="I350" s="33"/>
      <c r="J350" s="33"/>
      <c r="K350" s="44"/>
      <c r="L350" s="44">
        <v>0.06</v>
      </c>
      <c r="M350" s="32">
        <f t="shared" si="111"/>
        <v>0</v>
      </c>
      <c r="N350" s="33"/>
      <c r="O350" s="33"/>
      <c r="P350" s="33"/>
      <c r="Q350" s="33"/>
      <c r="R350" s="34"/>
      <c r="S350" s="33"/>
      <c r="T350" s="33"/>
      <c r="U350" s="35">
        <f t="shared" si="105"/>
        <v>0</v>
      </c>
      <c r="V350" s="33"/>
      <c r="W350" s="33"/>
      <c r="X350" s="33"/>
      <c r="Y350" s="33"/>
      <c r="Z350" s="33"/>
      <c r="AA350" s="33"/>
      <c r="AB350" s="33"/>
      <c r="AC350" s="33"/>
      <c r="AD350" s="32">
        <f t="shared" si="112"/>
        <v>0</v>
      </c>
      <c r="AE350" s="33"/>
      <c r="AF350" s="33"/>
      <c r="AG350" s="36"/>
      <c r="AH350" s="36"/>
      <c r="AI350" s="33"/>
      <c r="AJ350" s="29"/>
      <c r="AK350" s="33"/>
      <c r="AL350" s="29"/>
      <c r="AM350" s="29"/>
      <c r="AN350" s="29"/>
      <c r="AO350" s="37"/>
      <c r="AP350" s="29"/>
      <c r="AQ350" s="33"/>
      <c r="AR350" s="38"/>
      <c r="AS350" s="38"/>
      <c r="AT350" s="38"/>
      <c r="AU350" s="38"/>
      <c r="AV350" s="38"/>
      <c r="AW350" s="38"/>
      <c r="AX350" s="33"/>
      <c r="AY350" s="33"/>
      <c r="AZ350" s="33"/>
      <c r="BA350" s="38"/>
      <c r="BB350" s="38"/>
      <c r="BC350" s="38"/>
      <c r="BD350" s="33"/>
      <c r="BE350" s="38"/>
      <c r="BF350" s="38"/>
      <c r="BG350" s="32">
        <f t="shared" si="113"/>
        <v>0</v>
      </c>
      <c r="BH350" s="38"/>
      <c r="BI350" s="33"/>
      <c r="BJ350" s="33"/>
      <c r="BK350" s="38"/>
      <c r="BL350" s="27" t="s">
        <v>112</v>
      </c>
      <c r="BM350" s="38"/>
      <c r="BN350" s="27" t="s">
        <v>580</v>
      </c>
      <c r="BO350" s="38">
        <v>2025</v>
      </c>
      <c r="BP350" s="48" t="s">
        <v>478</v>
      </c>
      <c r="BQ350" s="38"/>
      <c r="BR350" s="38"/>
      <c r="BS350" s="38"/>
      <c r="BT350" s="38"/>
      <c r="BU350" s="46" t="s">
        <v>90</v>
      </c>
      <c r="BV350" s="29"/>
      <c r="BW350" s="36"/>
      <c r="BX350" s="36"/>
      <c r="BY350" s="191" t="s">
        <v>596</v>
      </c>
      <c r="CA350" s="39">
        <f>VLOOKUP(B350,'[1]KH2025 IN'!$B$4:$X$243,23,0)</f>
        <v>1</v>
      </c>
      <c r="CB350" s="39">
        <v>1</v>
      </c>
      <c r="CC350" s="39" t="e">
        <f>VLOOKUP(B350,'[2]10QH'!$B$15:$BZ$665,77,0)</f>
        <v>#N/A</v>
      </c>
      <c r="CJ350" s="39">
        <v>1</v>
      </c>
      <c r="CK350" s="39">
        <f>VLOOKUP(B350,'[3]KH2025 IN'!$B$8:$X$241,23,0)</f>
        <v>1</v>
      </c>
    </row>
    <row r="351" spans="1:89" s="39" customFormat="1" ht="31.5" x14ac:dyDescent="0.3">
      <c r="A351" s="29">
        <f t="shared" ref="A351:A352" si="115">A350+1</f>
        <v>235</v>
      </c>
      <c r="B351" s="40" t="s">
        <v>1025</v>
      </c>
      <c r="C351" s="30">
        <f t="shared" si="101"/>
        <v>0.1</v>
      </c>
      <c r="D351" s="43"/>
      <c r="E351" s="32">
        <f t="shared" si="108"/>
        <v>0.1</v>
      </c>
      <c r="F351" s="32">
        <f t="shared" si="109"/>
        <v>0.1</v>
      </c>
      <c r="G351" s="32">
        <f t="shared" si="110"/>
        <v>0</v>
      </c>
      <c r="H351" s="33"/>
      <c r="I351" s="33"/>
      <c r="J351" s="33"/>
      <c r="K351" s="44">
        <v>0.1</v>
      </c>
      <c r="L351" s="33"/>
      <c r="M351" s="32">
        <f t="shared" si="111"/>
        <v>0</v>
      </c>
      <c r="N351" s="33"/>
      <c r="O351" s="33"/>
      <c r="P351" s="33"/>
      <c r="Q351" s="33"/>
      <c r="R351" s="33"/>
      <c r="S351" s="33"/>
      <c r="T351" s="33"/>
      <c r="U351" s="35">
        <f t="shared" si="105"/>
        <v>0</v>
      </c>
      <c r="V351" s="33"/>
      <c r="W351" s="33"/>
      <c r="X351" s="33"/>
      <c r="Y351" s="33"/>
      <c r="Z351" s="33"/>
      <c r="AA351" s="33"/>
      <c r="AB351" s="33"/>
      <c r="AC351" s="33"/>
      <c r="AD351" s="32">
        <f t="shared" si="112"/>
        <v>0</v>
      </c>
      <c r="AE351" s="33"/>
      <c r="AF351" s="33"/>
      <c r="AG351" s="36"/>
      <c r="AH351" s="36"/>
      <c r="AI351" s="33"/>
      <c r="AJ351" s="29"/>
      <c r="AK351" s="33"/>
      <c r="AL351" s="29"/>
      <c r="AM351" s="29"/>
      <c r="AN351" s="29"/>
      <c r="AO351" s="38"/>
      <c r="AP351" s="29"/>
      <c r="AQ351" s="33"/>
      <c r="AR351" s="38"/>
      <c r="AS351" s="38"/>
      <c r="AT351" s="38"/>
      <c r="AU351" s="38"/>
      <c r="AV351" s="38"/>
      <c r="AW351" s="38"/>
      <c r="AX351" s="33"/>
      <c r="AY351" s="33"/>
      <c r="AZ351" s="33"/>
      <c r="BA351" s="38"/>
      <c r="BB351" s="38"/>
      <c r="BC351" s="38"/>
      <c r="BD351" s="33"/>
      <c r="BE351" s="38"/>
      <c r="BF351" s="38"/>
      <c r="BG351" s="32">
        <f t="shared" si="113"/>
        <v>0</v>
      </c>
      <c r="BH351" s="38"/>
      <c r="BI351" s="33"/>
      <c r="BJ351" s="33"/>
      <c r="BK351" s="38"/>
      <c r="BL351" s="27" t="s">
        <v>142</v>
      </c>
      <c r="BM351" s="38"/>
      <c r="BN351" s="27" t="s">
        <v>580</v>
      </c>
      <c r="BO351" s="38">
        <v>2025</v>
      </c>
      <c r="BP351" s="27" t="s">
        <v>478</v>
      </c>
      <c r="BQ351" s="38"/>
      <c r="BR351" s="38"/>
      <c r="BS351" s="38"/>
      <c r="BT351" s="38"/>
      <c r="BU351" s="46" t="s">
        <v>95</v>
      </c>
      <c r="BV351" s="29"/>
      <c r="BW351" s="36"/>
      <c r="BX351" s="36"/>
      <c r="BY351" s="190"/>
      <c r="CA351" s="39">
        <f>VLOOKUP(B351,'[1]KH2025 IN'!$B$4:$X$243,23,0)</f>
        <v>1</v>
      </c>
      <c r="CB351" s="39">
        <v>1</v>
      </c>
      <c r="CC351" s="39" t="e">
        <f>VLOOKUP(B351,'[2]10QH'!$B$15:$BZ$665,77,0)</f>
        <v>#N/A</v>
      </c>
      <c r="CJ351" s="39">
        <v>1</v>
      </c>
      <c r="CK351" s="39">
        <f>VLOOKUP(B351,'[3]KH2025 IN'!$B$8:$X$241,23,0)</f>
        <v>1</v>
      </c>
    </row>
    <row r="352" spans="1:89" s="39" customFormat="1" ht="31.5" x14ac:dyDescent="0.3">
      <c r="A352" s="29">
        <f t="shared" si="115"/>
        <v>236</v>
      </c>
      <c r="B352" s="40" t="s">
        <v>1026</v>
      </c>
      <c r="C352" s="30">
        <f t="shared" si="101"/>
        <v>0.1</v>
      </c>
      <c r="D352" s="43"/>
      <c r="E352" s="32">
        <f t="shared" si="108"/>
        <v>0.1</v>
      </c>
      <c r="F352" s="32">
        <f t="shared" si="109"/>
        <v>0.1</v>
      </c>
      <c r="G352" s="32">
        <f t="shared" si="110"/>
        <v>0</v>
      </c>
      <c r="H352" s="33"/>
      <c r="I352" s="33"/>
      <c r="J352" s="33"/>
      <c r="K352" s="44">
        <v>0.1</v>
      </c>
      <c r="L352" s="33"/>
      <c r="M352" s="32">
        <f t="shared" si="111"/>
        <v>0</v>
      </c>
      <c r="N352" s="33"/>
      <c r="O352" s="33"/>
      <c r="P352" s="33"/>
      <c r="Q352" s="33"/>
      <c r="R352" s="33"/>
      <c r="S352" s="33"/>
      <c r="T352" s="33"/>
      <c r="U352" s="35">
        <f t="shared" si="105"/>
        <v>0</v>
      </c>
      <c r="V352" s="33"/>
      <c r="W352" s="33"/>
      <c r="X352" s="33"/>
      <c r="Y352" s="33"/>
      <c r="Z352" s="33"/>
      <c r="AA352" s="33"/>
      <c r="AB352" s="33"/>
      <c r="AC352" s="33"/>
      <c r="AD352" s="32">
        <f t="shared" ref="AD352" si="116">SUM(AE352:AT352)</f>
        <v>0</v>
      </c>
      <c r="AE352" s="33"/>
      <c r="AF352" s="33"/>
      <c r="AG352" s="36"/>
      <c r="AH352" s="36"/>
      <c r="AI352" s="33"/>
      <c r="AJ352" s="29"/>
      <c r="AK352" s="33"/>
      <c r="AL352" s="29"/>
      <c r="AM352" s="29"/>
      <c r="AN352" s="29"/>
      <c r="AO352" s="38"/>
      <c r="AP352" s="29"/>
      <c r="AQ352" s="33"/>
      <c r="AR352" s="38"/>
      <c r="AS352" s="38"/>
      <c r="AT352" s="38"/>
      <c r="AU352" s="38"/>
      <c r="AV352" s="38"/>
      <c r="AW352" s="38"/>
      <c r="AX352" s="33"/>
      <c r="AY352" s="33"/>
      <c r="AZ352" s="33"/>
      <c r="BA352" s="38"/>
      <c r="BB352" s="38"/>
      <c r="BC352" s="38"/>
      <c r="BD352" s="33"/>
      <c r="BE352" s="38"/>
      <c r="BF352" s="38"/>
      <c r="BG352" s="32">
        <f t="shared" si="113"/>
        <v>0</v>
      </c>
      <c r="BH352" s="38"/>
      <c r="BI352" s="33"/>
      <c r="BJ352" s="33"/>
      <c r="BK352" s="38"/>
      <c r="BL352" s="27" t="s">
        <v>142</v>
      </c>
      <c r="BM352" s="38"/>
      <c r="BN352" s="27" t="s">
        <v>580</v>
      </c>
      <c r="BO352" s="38">
        <v>2025</v>
      </c>
      <c r="BP352" s="27" t="s">
        <v>478</v>
      </c>
      <c r="BQ352" s="38"/>
      <c r="BR352" s="38"/>
      <c r="BS352" s="38"/>
      <c r="BT352" s="38"/>
      <c r="BU352" s="46" t="s">
        <v>95</v>
      </c>
      <c r="BV352" s="29"/>
      <c r="BW352" s="36"/>
      <c r="BX352" s="36"/>
      <c r="BY352" s="190"/>
      <c r="CA352" s="39">
        <f>VLOOKUP(B352,'[1]KH2025 IN'!$B$4:$X$243,23,0)</f>
        <v>1</v>
      </c>
      <c r="CB352" s="39">
        <v>1</v>
      </c>
      <c r="CC352" s="39" t="e">
        <f>VLOOKUP(B352,'[2]10QH'!$B$15:$BZ$665,77,0)</f>
        <v>#N/A</v>
      </c>
      <c r="CJ352" s="39">
        <v>1</v>
      </c>
      <c r="CK352" s="39">
        <f>VLOOKUP(B352,'[3]KH2025 IN'!$B$8:$X$241,23,0)</f>
        <v>1</v>
      </c>
    </row>
    <row r="353" spans="1:88" s="54" customFormat="1" ht="75" customHeight="1" x14ac:dyDescent="0.3">
      <c r="A353" s="20">
        <f>A352+1</f>
        <v>237</v>
      </c>
      <c r="B353" s="21" t="s">
        <v>597</v>
      </c>
      <c r="C353" s="22">
        <f t="shared" si="101"/>
        <v>0.01</v>
      </c>
      <c r="D353" s="23"/>
      <c r="E353" s="7">
        <f t="shared" si="108"/>
        <v>0.01</v>
      </c>
      <c r="F353" s="7">
        <f t="shared" si="109"/>
        <v>0.01</v>
      </c>
      <c r="G353" s="7">
        <f t="shared" si="110"/>
        <v>0</v>
      </c>
      <c r="H353" s="24"/>
      <c r="I353" s="24"/>
      <c r="J353" s="24"/>
      <c r="K353" s="24"/>
      <c r="L353" s="24">
        <v>0.01</v>
      </c>
      <c r="M353" s="7">
        <f t="shared" si="111"/>
        <v>0</v>
      </c>
      <c r="N353" s="24"/>
      <c r="O353" s="24"/>
      <c r="P353" s="24"/>
      <c r="Q353" s="24"/>
      <c r="R353" s="24"/>
      <c r="S353" s="24"/>
      <c r="T353" s="24"/>
      <c r="U353" s="7">
        <f t="shared" si="105"/>
        <v>0</v>
      </c>
      <c r="V353" s="24"/>
      <c r="W353" s="24"/>
      <c r="X353" s="24"/>
      <c r="Y353" s="24"/>
      <c r="Z353" s="24"/>
      <c r="AA353" s="24"/>
      <c r="AB353" s="24"/>
      <c r="AC353" s="24"/>
      <c r="AD353" s="7">
        <f t="shared" si="112"/>
        <v>0</v>
      </c>
      <c r="AE353" s="24"/>
      <c r="AF353" s="24"/>
      <c r="AG353" s="25"/>
      <c r="AH353" s="25"/>
      <c r="AI353" s="24"/>
      <c r="AJ353" s="20"/>
      <c r="AK353" s="24"/>
      <c r="AL353" s="20"/>
      <c r="AM353" s="20"/>
      <c r="AN353" s="20"/>
      <c r="AO353" s="25"/>
      <c r="AP353" s="20"/>
      <c r="AQ353" s="24"/>
      <c r="AR353" s="25"/>
      <c r="AS353" s="25"/>
      <c r="AT353" s="25"/>
      <c r="AU353" s="25"/>
      <c r="AV353" s="25"/>
      <c r="AW353" s="25"/>
      <c r="AX353" s="24"/>
      <c r="AY353" s="24"/>
      <c r="AZ353" s="24"/>
      <c r="BA353" s="25"/>
      <c r="BB353" s="25"/>
      <c r="BC353" s="25"/>
      <c r="BD353" s="24"/>
      <c r="BE353" s="25"/>
      <c r="BF353" s="25"/>
      <c r="BG353" s="7">
        <f t="shared" si="113"/>
        <v>0</v>
      </c>
      <c r="BH353" s="25"/>
      <c r="BI353" s="24"/>
      <c r="BJ353" s="24"/>
      <c r="BK353" s="25"/>
      <c r="BL353" s="20" t="s">
        <v>105</v>
      </c>
      <c r="BM353" s="25"/>
      <c r="BN353" s="20" t="s">
        <v>580</v>
      </c>
      <c r="BO353" s="25"/>
      <c r="BP353" s="20" t="s">
        <v>106</v>
      </c>
      <c r="BQ353" s="25"/>
      <c r="BR353" s="25"/>
      <c r="BS353" s="25"/>
      <c r="BT353" s="25"/>
      <c r="BU353" s="23" t="s">
        <v>90</v>
      </c>
      <c r="BV353" s="20"/>
      <c r="BW353" s="25"/>
      <c r="BX353" s="25" t="s">
        <v>598</v>
      </c>
      <c r="BY353" s="20" t="s">
        <v>599</v>
      </c>
      <c r="CA353" s="54" t="e">
        <f>VLOOKUP(B353,'[1]KH2025 IN'!$B$4:$X$243,23,0)</f>
        <v>#N/A</v>
      </c>
      <c r="CB353" s="54">
        <v>1</v>
      </c>
      <c r="CC353" s="54">
        <f>VLOOKUP(B353,'[2]10QH'!$B$15:$BZ$665,77,0)</f>
        <v>1</v>
      </c>
      <c r="CJ353" s="54">
        <v>1</v>
      </c>
    </row>
    <row r="354" spans="1:88" s="54" customFormat="1" ht="37.5" x14ac:dyDescent="0.3">
      <c r="A354" s="20">
        <f t="shared" si="114"/>
        <v>238</v>
      </c>
      <c r="B354" s="21" t="s">
        <v>600</v>
      </c>
      <c r="C354" s="22">
        <f t="shared" si="101"/>
        <v>0.03</v>
      </c>
      <c r="D354" s="23"/>
      <c r="E354" s="7">
        <f t="shared" si="108"/>
        <v>0.03</v>
      </c>
      <c r="F354" s="7">
        <f t="shared" si="109"/>
        <v>0.03</v>
      </c>
      <c r="G354" s="7">
        <f t="shared" si="110"/>
        <v>0</v>
      </c>
      <c r="H354" s="24"/>
      <c r="I354" s="24"/>
      <c r="J354" s="24"/>
      <c r="K354" s="24"/>
      <c r="L354" s="24">
        <v>0.03</v>
      </c>
      <c r="M354" s="7">
        <f t="shared" si="111"/>
        <v>0</v>
      </c>
      <c r="N354" s="24"/>
      <c r="O354" s="24"/>
      <c r="P354" s="24"/>
      <c r="Q354" s="24"/>
      <c r="R354" s="24"/>
      <c r="S354" s="24"/>
      <c r="T354" s="24"/>
      <c r="U354" s="7">
        <f t="shared" si="105"/>
        <v>0</v>
      </c>
      <c r="V354" s="24"/>
      <c r="W354" s="24"/>
      <c r="X354" s="24"/>
      <c r="Y354" s="24"/>
      <c r="Z354" s="24"/>
      <c r="AA354" s="24"/>
      <c r="AB354" s="24"/>
      <c r="AC354" s="24"/>
      <c r="AD354" s="7">
        <f t="shared" si="112"/>
        <v>0</v>
      </c>
      <c r="AE354" s="24"/>
      <c r="AF354" s="24"/>
      <c r="AG354" s="25"/>
      <c r="AH354" s="25"/>
      <c r="AI354" s="24"/>
      <c r="AJ354" s="20"/>
      <c r="AK354" s="24"/>
      <c r="AL354" s="20"/>
      <c r="AM354" s="20"/>
      <c r="AN354" s="20"/>
      <c r="AO354" s="25"/>
      <c r="AP354" s="20"/>
      <c r="AQ354" s="24"/>
      <c r="AR354" s="25"/>
      <c r="AS354" s="25"/>
      <c r="AT354" s="25"/>
      <c r="AU354" s="25"/>
      <c r="AV354" s="25"/>
      <c r="AW354" s="25"/>
      <c r="AX354" s="24"/>
      <c r="AY354" s="24"/>
      <c r="AZ354" s="24"/>
      <c r="BA354" s="25"/>
      <c r="BB354" s="25"/>
      <c r="BC354" s="25"/>
      <c r="BD354" s="24"/>
      <c r="BE354" s="25"/>
      <c r="BF354" s="25"/>
      <c r="BG354" s="7">
        <f t="shared" si="113"/>
        <v>0</v>
      </c>
      <c r="BH354" s="25"/>
      <c r="BI354" s="24"/>
      <c r="BJ354" s="24"/>
      <c r="BK354" s="25"/>
      <c r="BL354" s="20" t="s">
        <v>142</v>
      </c>
      <c r="BM354" s="25"/>
      <c r="BN354" s="20" t="s">
        <v>580</v>
      </c>
      <c r="BO354" s="25">
        <v>2025</v>
      </c>
      <c r="BP354" s="20" t="s">
        <v>478</v>
      </c>
      <c r="BQ354" s="25"/>
      <c r="BR354" s="25"/>
      <c r="BS354" s="25"/>
      <c r="BT354" s="25"/>
      <c r="BU354" s="23" t="s">
        <v>90</v>
      </c>
      <c r="BV354" s="20">
        <v>2023.2023999999999</v>
      </c>
      <c r="BW354" s="25" t="s">
        <v>601</v>
      </c>
      <c r="BX354" s="25" t="s">
        <v>602</v>
      </c>
      <c r="BY354" s="20" t="s">
        <v>603</v>
      </c>
      <c r="CA354" s="54">
        <f>VLOOKUP(B354,'[1]KH2025 IN'!$B$4:$X$243,23,0)</f>
        <v>1</v>
      </c>
      <c r="CB354" s="54">
        <v>1</v>
      </c>
      <c r="CC354" s="54">
        <f>VLOOKUP(B354,'[2]10QH'!$B$15:$BZ$665,77,0)</f>
        <v>1</v>
      </c>
      <c r="CJ354" s="54">
        <v>1</v>
      </c>
    </row>
    <row r="355" spans="1:88" s="54" customFormat="1" ht="131.25" customHeight="1" x14ac:dyDescent="0.3">
      <c r="A355" s="20">
        <f t="shared" si="114"/>
        <v>239</v>
      </c>
      <c r="B355" s="21" t="s">
        <v>604</v>
      </c>
      <c r="C355" s="22">
        <f t="shared" si="101"/>
        <v>2</v>
      </c>
      <c r="D355" s="23"/>
      <c r="E355" s="7">
        <f t="shared" si="108"/>
        <v>2</v>
      </c>
      <c r="F355" s="7">
        <f t="shared" si="109"/>
        <v>2</v>
      </c>
      <c r="G355" s="7">
        <f t="shared" si="110"/>
        <v>0</v>
      </c>
      <c r="H355" s="24"/>
      <c r="I355" s="24"/>
      <c r="J355" s="24"/>
      <c r="K355" s="24">
        <v>2</v>
      </c>
      <c r="L355" s="24"/>
      <c r="M355" s="7">
        <f t="shared" si="111"/>
        <v>0</v>
      </c>
      <c r="N355" s="24"/>
      <c r="O355" s="24"/>
      <c r="P355" s="24"/>
      <c r="Q355" s="24"/>
      <c r="R355" s="24"/>
      <c r="S355" s="24"/>
      <c r="T355" s="24"/>
      <c r="U355" s="7">
        <f t="shared" si="105"/>
        <v>0</v>
      </c>
      <c r="V355" s="24"/>
      <c r="W355" s="24"/>
      <c r="X355" s="24"/>
      <c r="Y355" s="24"/>
      <c r="Z355" s="24"/>
      <c r="AA355" s="24"/>
      <c r="AB355" s="24"/>
      <c r="AC355" s="24"/>
      <c r="AD355" s="7">
        <f t="shared" si="112"/>
        <v>0</v>
      </c>
      <c r="AE355" s="24"/>
      <c r="AF355" s="24"/>
      <c r="AG355" s="25"/>
      <c r="AH355" s="25"/>
      <c r="AI355" s="24"/>
      <c r="AJ355" s="20"/>
      <c r="AK355" s="24"/>
      <c r="AL355" s="20"/>
      <c r="AM355" s="20"/>
      <c r="AN355" s="20"/>
      <c r="AO355" s="25"/>
      <c r="AP355" s="20"/>
      <c r="AQ355" s="24"/>
      <c r="AR355" s="25"/>
      <c r="AS355" s="25"/>
      <c r="AT355" s="25"/>
      <c r="AU355" s="25"/>
      <c r="AV355" s="25"/>
      <c r="AW355" s="25"/>
      <c r="AX355" s="24"/>
      <c r="AY355" s="24"/>
      <c r="AZ355" s="24"/>
      <c r="BA355" s="25"/>
      <c r="BB355" s="25"/>
      <c r="BC355" s="25"/>
      <c r="BD355" s="24"/>
      <c r="BE355" s="25"/>
      <c r="BF355" s="25"/>
      <c r="BG355" s="7">
        <f t="shared" si="113"/>
        <v>0</v>
      </c>
      <c r="BH355" s="25"/>
      <c r="BI355" s="24"/>
      <c r="BJ355" s="24"/>
      <c r="BK355" s="25"/>
      <c r="BL355" s="20" t="s">
        <v>123</v>
      </c>
      <c r="BM355" s="25"/>
      <c r="BN355" s="20" t="s">
        <v>580</v>
      </c>
      <c r="BO355" s="25"/>
      <c r="BP355" s="20" t="s">
        <v>605</v>
      </c>
      <c r="BQ355" s="25"/>
      <c r="BR355" s="25"/>
      <c r="BS355" s="25"/>
      <c r="BT355" s="25"/>
      <c r="BU355" s="23" t="s">
        <v>95</v>
      </c>
      <c r="BV355" s="20">
        <v>2022.2023999999999</v>
      </c>
      <c r="BW355" s="25" t="s">
        <v>601</v>
      </c>
      <c r="BX355" s="25" t="s">
        <v>606</v>
      </c>
      <c r="BY355" s="20"/>
      <c r="CA355" s="54" t="e">
        <f>VLOOKUP(B355,'[1]KH2025 IN'!$B$4:$X$243,23,0)</f>
        <v>#N/A</v>
      </c>
      <c r="CB355" s="54">
        <v>1</v>
      </c>
      <c r="CC355" s="54">
        <f>VLOOKUP(B355,'[2]10QH'!$B$15:$BZ$665,77,0)</f>
        <v>1</v>
      </c>
      <c r="CJ355" s="54">
        <v>1</v>
      </c>
    </row>
    <row r="356" spans="1:88" ht="37.5" x14ac:dyDescent="0.3">
      <c r="A356" s="10" t="s">
        <v>147</v>
      </c>
      <c r="B356" s="15" t="s">
        <v>148</v>
      </c>
      <c r="C356" s="16">
        <f t="shared" si="101"/>
        <v>0</v>
      </c>
      <c r="D356" s="24"/>
      <c r="E356" s="7">
        <f t="shared" si="108"/>
        <v>0</v>
      </c>
      <c r="F356" s="7">
        <f t="shared" si="109"/>
        <v>0</v>
      </c>
      <c r="G356" s="7">
        <f t="shared" si="110"/>
        <v>0</v>
      </c>
      <c r="H356" s="10"/>
      <c r="I356" s="10"/>
      <c r="J356" s="10"/>
      <c r="K356" s="10"/>
      <c r="L356" s="10"/>
      <c r="M356" s="7">
        <f t="shared" si="111"/>
        <v>0</v>
      </c>
      <c r="N356" s="10"/>
      <c r="O356" s="10"/>
      <c r="P356" s="10"/>
      <c r="Q356" s="10"/>
      <c r="R356" s="24"/>
      <c r="S356" s="10"/>
      <c r="T356" s="10"/>
      <c r="U356" s="7">
        <f t="shared" si="105"/>
        <v>0</v>
      </c>
      <c r="V356" s="10"/>
      <c r="W356" s="10"/>
      <c r="X356" s="10"/>
      <c r="Y356" s="10"/>
      <c r="Z356" s="10"/>
      <c r="AA356" s="10"/>
      <c r="AB356" s="10"/>
      <c r="AC356" s="10"/>
      <c r="AD356" s="7">
        <f t="shared" si="112"/>
        <v>0</v>
      </c>
      <c r="AE356" s="10"/>
      <c r="AF356" s="10"/>
      <c r="AG356" s="10"/>
      <c r="AH356" s="10"/>
      <c r="AI356" s="10"/>
      <c r="AJ356" s="10"/>
      <c r="AK356" s="10"/>
      <c r="AL356" s="10"/>
      <c r="AM356" s="10"/>
      <c r="AN356" s="10"/>
      <c r="AO356" s="25"/>
      <c r="AP356" s="10"/>
      <c r="AQ356" s="10"/>
      <c r="AR356" s="25"/>
      <c r="AS356" s="25"/>
      <c r="AT356" s="25"/>
      <c r="AU356" s="25"/>
      <c r="AV356" s="25"/>
      <c r="AW356" s="25"/>
      <c r="AX356" s="10"/>
      <c r="AY356" s="10"/>
      <c r="AZ356" s="10"/>
      <c r="BA356" s="25"/>
      <c r="BB356" s="25"/>
      <c r="BC356" s="25"/>
      <c r="BD356" s="10"/>
      <c r="BE356" s="25"/>
      <c r="BF356" s="25"/>
      <c r="BG356" s="7">
        <f t="shared" si="113"/>
        <v>0</v>
      </c>
      <c r="BH356" s="25"/>
      <c r="BI356" s="10"/>
      <c r="BJ356" s="10"/>
      <c r="BK356" s="25"/>
      <c r="BL356" s="25"/>
      <c r="BM356" s="25"/>
      <c r="BN356" s="25"/>
      <c r="BO356" s="25"/>
      <c r="BP356" s="10"/>
      <c r="BQ356" s="25"/>
      <c r="BR356" s="25"/>
      <c r="BS356" s="25"/>
      <c r="BT356" s="25"/>
      <c r="BU356" s="24"/>
      <c r="BV356" s="10"/>
      <c r="BW356" s="10"/>
      <c r="BX356" s="10"/>
      <c r="BY356" s="25"/>
      <c r="CA356" s="54" t="e">
        <f>VLOOKUP(B356,'[1]KH2025 IN'!$B$4:$X$243,23,0)</f>
        <v>#N/A</v>
      </c>
      <c r="CB356" s="54">
        <v>1</v>
      </c>
      <c r="CC356" s="54" t="e">
        <f>VLOOKUP(B356,'[2]10QH'!$B$15:$BZ$665,77,0)</f>
        <v>#REF!</v>
      </c>
    </row>
    <row r="357" spans="1:88" s="54" customFormat="1" ht="37.5" x14ac:dyDescent="0.3">
      <c r="A357" s="20">
        <f>A355+1</f>
        <v>240</v>
      </c>
      <c r="B357" s="21" t="s">
        <v>607</v>
      </c>
      <c r="C357" s="22">
        <f t="shared" si="101"/>
        <v>0.1</v>
      </c>
      <c r="D357" s="23"/>
      <c r="E357" s="7">
        <f t="shared" si="108"/>
        <v>0.1</v>
      </c>
      <c r="F357" s="7">
        <f t="shared" si="109"/>
        <v>0.1</v>
      </c>
      <c r="G357" s="7">
        <f t="shared" si="110"/>
        <v>0</v>
      </c>
      <c r="H357" s="25"/>
      <c r="I357" s="25"/>
      <c r="J357" s="25"/>
      <c r="K357" s="25">
        <v>0.1</v>
      </c>
      <c r="L357" s="25"/>
      <c r="M357" s="7">
        <f t="shared" si="111"/>
        <v>0</v>
      </c>
      <c r="N357" s="25"/>
      <c r="O357" s="25"/>
      <c r="P357" s="25"/>
      <c r="Q357" s="25"/>
      <c r="R357" s="24"/>
      <c r="S357" s="25"/>
      <c r="T357" s="25"/>
      <c r="U357" s="7">
        <f t="shared" si="105"/>
        <v>0</v>
      </c>
      <c r="V357" s="25"/>
      <c r="W357" s="25"/>
      <c r="X357" s="25"/>
      <c r="Y357" s="25"/>
      <c r="Z357" s="25"/>
      <c r="AA357" s="25"/>
      <c r="AB357" s="25"/>
      <c r="AC357" s="25"/>
      <c r="AD357" s="7">
        <f t="shared" si="112"/>
        <v>0</v>
      </c>
      <c r="AE357" s="25"/>
      <c r="AF357" s="25"/>
      <c r="AG357" s="25"/>
      <c r="AH357" s="25"/>
      <c r="AI357" s="25"/>
      <c r="AJ357" s="25"/>
      <c r="AK357" s="25"/>
      <c r="AL357" s="25"/>
      <c r="AM357" s="25"/>
      <c r="AN357" s="25"/>
      <c r="AO357" s="25"/>
      <c r="AP357" s="25"/>
      <c r="AQ357" s="25"/>
      <c r="AR357" s="25"/>
      <c r="AS357" s="25"/>
      <c r="AT357" s="25"/>
      <c r="AU357" s="25"/>
      <c r="AV357" s="25"/>
      <c r="AW357" s="25"/>
      <c r="AX357" s="25"/>
      <c r="AY357" s="25"/>
      <c r="AZ357" s="25"/>
      <c r="BA357" s="25"/>
      <c r="BB357" s="25"/>
      <c r="BC357" s="25"/>
      <c r="BD357" s="25"/>
      <c r="BE357" s="25"/>
      <c r="BF357" s="25"/>
      <c r="BG357" s="7">
        <f t="shared" si="113"/>
        <v>0</v>
      </c>
      <c r="BH357" s="25"/>
      <c r="BI357" s="25"/>
      <c r="BJ357" s="25"/>
      <c r="BK357" s="25"/>
      <c r="BL357" s="20" t="s">
        <v>142</v>
      </c>
      <c r="BM357" s="25"/>
      <c r="BN357" s="20" t="s">
        <v>580</v>
      </c>
      <c r="BO357" s="25"/>
      <c r="BP357" s="20" t="s">
        <v>478</v>
      </c>
      <c r="BQ357" s="25"/>
      <c r="BR357" s="25"/>
      <c r="BS357" s="25"/>
      <c r="BT357" s="25"/>
      <c r="BU357" s="23" t="s">
        <v>95</v>
      </c>
      <c r="BV357" s="25">
        <v>2023.2023999999999</v>
      </c>
      <c r="BW357" s="25"/>
      <c r="BX357" s="25"/>
      <c r="BY357" s="20"/>
      <c r="CA357" s="54" t="e">
        <f>VLOOKUP(B357,'[1]KH2025 IN'!$B$4:$X$243,23,0)</f>
        <v>#N/A</v>
      </c>
      <c r="CB357" s="54">
        <v>1</v>
      </c>
      <c r="CC357" s="54">
        <f>VLOOKUP(B357,'[2]10QH'!$B$15:$BZ$665,77,0)</f>
        <v>1</v>
      </c>
      <c r="CJ357" s="54">
        <v>1</v>
      </c>
    </row>
    <row r="358" spans="1:88" s="54" customFormat="1" ht="37.5" x14ac:dyDescent="0.3">
      <c r="A358" s="20">
        <f>A357+1</f>
        <v>241</v>
      </c>
      <c r="B358" s="21" t="s">
        <v>608</v>
      </c>
      <c r="C358" s="22">
        <f t="shared" si="101"/>
        <v>0.2</v>
      </c>
      <c r="D358" s="23"/>
      <c r="E358" s="7">
        <f t="shared" si="108"/>
        <v>0.2</v>
      </c>
      <c r="F358" s="7">
        <f t="shared" si="109"/>
        <v>0.2</v>
      </c>
      <c r="G358" s="7">
        <f t="shared" si="110"/>
        <v>0</v>
      </c>
      <c r="H358" s="25"/>
      <c r="I358" s="25"/>
      <c r="J358" s="25"/>
      <c r="K358" s="25">
        <v>0.2</v>
      </c>
      <c r="L358" s="25"/>
      <c r="M358" s="7">
        <f t="shared" si="111"/>
        <v>0</v>
      </c>
      <c r="N358" s="25"/>
      <c r="O358" s="25"/>
      <c r="P358" s="25"/>
      <c r="Q358" s="25"/>
      <c r="R358" s="24"/>
      <c r="S358" s="25"/>
      <c r="T358" s="25"/>
      <c r="U358" s="7">
        <f t="shared" si="105"/>
        <v>0</v>
      </c>
      <c r="V358" s="25"/>
      <c r="W358" s="25"/>
      <c r="X358" s="25"/>
      <c r="Y358" s="25"/>
      <c r="Z358" s="25"/>
      <c r="AA358" s="25"/>
      <c r="AB358" s="25"/>
      <c r="AC358" s="25"/>
      <c r="AD358" s="7">
        <f t="shared" si="112"/>
        <v>0</v>
      </c>
      <c r="AE358" s="25"/>
      <c r="AF358" s="25"/>
      <c r="AG358" s="25"/>
      <c r="AH358" s="25"/>
      <c r="AI358" s="25"/>
      <c r="AJ358" s="25"/>
      <c r="AK358" s="25"/>
      <c r="AL358" s="25"/>
      <c r="AM358" s="25"/>
      <c r="AN358" s="25"/>
      <c r="AO358" s="25"/>
      <c r="AP358" s="25"/>
      <c r="AQ358" s="25"/>
      <c r="AR358" s="25"/>
      <c r="AS358" s="25"/>
      <c r="AT358" s="25"/>
      <c r="AU358" s="25"/>
      <c r="AV358" s="25"/>
      <c r="AW358" s="25"/>
      <c r="AX358" s="25"/>
      <c r="AY358" s="25"/>
      <c r="AZ358" s="25"/>
      <c r="BA358" s="25"/>
      <c r="BB358" s="25"/>
      <c r="BC358" s="25"/>
      <c r="BD358" s="25"/>
      <c r="BE358" s="25"/>
      <c r="BF358" s="25"/>
      <c r="BG358" s="7">
        <f t="shared" si="113"/>
        <v>0</v>
      </c>
      <c r="BH358" s="25"/>
      <c r="BI358" s="25"/>
      <c r="BJ358" s="25"/>
      <c r="BK358" s="25"/>
      <c r="BL358" s="20" t="s">
        <v>142</v>
      </c>
      <c r="BM358" s="25"/>
      <c r="BN358" s="20" t="s">
        <v>580</v>
      </c>
      <c r="BO358" s="25"/>
      <c r="BP358" s="20" t="s">
        <v>478</v>
      </c>
      <c r="BQ358" s="25"/>
      <c r="BR358" s="25"/>
      <c r="BS358" s="25"/>
      <c r="BT358" s="25"/>
      <c r="BU358" s="23" t="s">
        <v>95</v>
      </c>
      <c r="BV358" s="25">
        <v>2023.2023999999999</v>
      </c>
      <c r="BW358" s="25"/>
      <c r="BX358" s="25"/>
      <c r="BY358" s="20"/>
      <c r="CA358" s="54" t="e">
        <f>VLOOKUP(B358,'[1]KH2025 IN'!$B$4:$X$243,23,0)</f>
        <v>#N/A</v>
      </c>
      <c r="CB358" s="54">
        <v>1</v>
      </c>
      <c r="CC358" s="54">
        <f>VLOOKUP(B358,'[2]10QH'!$B$15:$BZ$665,77,0)</f>
        <v>1</v>
      </c>
      <c r="CJ358" s="54">
        <v>1</v>
      </c>
    </row>
    <row r="359" spans="1:88" ht="37.5" x14ac:dyDescent="0.3">
      <c r="A359" s="10" t="s">
        <v>152</v>
      </c>
      <c r="B359" s="15" t="s">
        <v>153</v>
      </c>
      <c r="C359" s="16">
        <f t="shared" si="101"/>
        <v>0</v>
      </c>
      <c r="D359" s="10"/>
      <c r="E359" s="7">
        <f t="shared" si="108"/>
        <v>0</v>
      </c>
      <c r="F359" s="7">
        <f t="shared" si="109"/>
        <v>0</v>
      </c>
      <c r="G359" s="7">
        <f t="shared" si="110"/>
        <v>0</v>
      </c>
      <c r="H359" s="10"/>
      <c r="I359" s="10"/>
      <c r="J359" s="10"/>
      <c r="K359" s="10"/>
      <c r="L359" s="10"/>
      <c r="M359" s="7">
        <f t="shared" si="111"/>
        <v>0</v>
      </c>
      <c r="N359" s="10"/>
      <c r="O359" s="10"/>
      <c r="P359" s="10"/>
      <c r="Q359" s="10"/>
      <c r="R359" s="10"/>
      <c r="S359" s="10"/>
      <c r="T359" s="10"/>
      <c r="U359" s="7">
        <f t="shared" si="105"/>
        <v>0</v>
      </c>
      <c r="V359" s="10"/>
      <c r="W359" s="10"/>
      <c r="X359" s="10"/>
      <c r="Y359" s="10"/>
      <c r="Z359" s="10"/>
      <c r="AA359" s="10"/>
      <c r="AB359" s="10"/>
      <c r="AC359" s="10"/>
      <c r="AD359" s="7">
        <f t="shared" si="112"/>
        <v>0</v>
      </c>
      <c r="AE359" s="10"/>
      <c r="AF359" s="10"/>
      <c r="AG359" s="10"/>
      <c r="AH359" s="10"/>
      <c r="AI359" s="10"/>
      <c r="AJ359" s="10"/>
      <c r="AK359" s="10"/>
      <c r="AL359" s="10"/>
      <c r="AM359" s="10"/>
      <c r="AN359" s="10"/>
      <c r="AO359" s="25"/>
      <c r="AP359" s="10"/>
      <c r="AQ359" s="10"/>
      <c r="AR359" s="25"/>
      <c r="AS359" s="25"/>
      <c r="AT359" s="25"/>
      <c r="AU359" s="25"/>
      <c r="AV359" s="25"/>
      <c r="AW359" s="25"/>
      <c r="AX359" s="10"/>
      <c r="AY359" s="10"/>
      <c r="AZ359" s="10"/>
      <c r="BA359" s="25"/>
      <c r="BB359" s="25"/>
      <c r="BC359" s="25"/>
      <c r="BD359" s="10"/>
      <c r="BE359" s="25"/>
      <c r="BF359" s="25"/>
      <c r="BG359" s="7">
        <f t="shared" si="113"/>
        <v>0</v>
      </c>
      <c r="BH359" s="25"/>
      <c r="BI359" s="10"/>
      <c r="BJ359" s="10"/>
      <c r="BK359" s="25"/>
      <c r="BL359" s="10"/>
      <c r="BM359" s="25"/>
      <c r="BN359" s="10"/>
      <c r="BO359" s="25"/>
      <c r="BP359" s="10"/>
      <c r="BQ359" s="25"/>
      <c r="BR359" s="25"/>
      <c r="BS359" s="25"/>
      <c r="BT359" s="25"/>
      <c r="BU359" s="10"/>
      <c r="BV359" s="10"/>
      <c r="BW359" s="10"/>
      <c r="BX359" s="10"/>
      <c r="BY359" s="25"/>
      <c r="CA359" s="54">
        <f>VLOOKUP(B359,'[1]KH2025 IN'!$B$4:$X$243,23,0)</f>
        <v>1</v>
      </c>
      <c r="CB359" s="54">
        <v>1</v>
      </c>
      <c r="CC359" s="54" t="e">
        <f>VLOOKUP(B359,'[2]10QH'!$B$15:$BZ$665,77,0)</f>
        <v>#REF!</v>
      </c>
    </row>
    <row r="360" spans="1:88" s="54" customFormat="1" ht="56.25" x14ac:dyDescent="0.3">
      <c r="A360" s="20">
        <f>A358+1</f>
        <v>242</v>
      </c>
      <c r="B360" s="21" t="s">
        <v>609</v>
      </c>
      <c r="C360" s="22">
        <f t="shared" si="101"/>
        <v>0.1</v>
      </c>
      <c r="D360" s="23">
        <v>0.1</v>
      </c>
      <c r="E360" s="7">
        <f t="shared" si="108"/>
        <v>0</v>
      </c>
      <c r="F360" s="7">
        <f t="shared" si="109"/>
        <v>0</v>
      </c>
      <c r="G360" s="7">
        <f t="shared" si="110"/>
        <v>0</v>
      </c>
      <c r="H360" s="25"/>
      <c r="I360" s="25"/>
      <c r="J360" s="25"/>
      <c r="K360" s="25"/>
      <c r="L360" s="25"/>
      <c r="M360" s="7">
        <f t="shared" si="111"/>
        <v>0</v>
      </c>
      <c r="N360" s="25"/>
      <c r="O360" s="25"/>
      <c r="P360" s="25"/>
      <c r="Q360" s="25"/>
      <c r="R360" s="25"/>
      <c r="S360" s="25"/>
      <c r="T360" s="25"/>
      <c r="U360" s="7">
        <f t="shared" si="105"/>
        <v>0</v>
      </c>
      <c r="V360" s="25"/>
      <c r="W360" s="25"/>
      <c r="X360" s="25"/>
      <c r="Y360" s="25"/>
      <c r="Z360" s="25"/>
      <c r="AA360" s="25"/>
      <c r="AB360" s="25"/>
      <c r="AC360" s="25"/>
      <c r="AD360" s="7">
        <f t="shared" si="112"/>
        <v>0</v>
      </c>
      <c r="AE360" s="25"/>
      <c r="AF360" s="25"/>
      <c r="AG360" s="25"/>
      <c r="AH360" s="25"/>
      <c r="AI360" s="25"/>
      <c r="AJ360" s="25"/>
      <c r="AK360" s="25"/>
      <c r="AL360" s="25"/>
      <c r="AM360" s="25"/>
      <c r="AN360" s="25"/>
      <c r="AO360" s="25"/>
      <c r="AP360" s="25"/>
      <c r="AQ360" s="25"/>
      <c r="AR360" s="25"/>
      <c r="AS360" s="25"/>
      <c r="AT360" s="25"/>
      <c r="AU360" s="25"/>
      <c r="AV360" s="25"/>
      <c r="AW360" s="25"/>
      <c r="AX360" s="25"/>
      <c r="AY360" s="25"/>
      <c r="AZ360" s="25"/>
      <c r="BA360" s="25"/>
      <c r="BB360" s="25"/>
      <c r="BC360" s="25"/>
      <c r="BD360" s="25"/>
      <c r="BE360" s="25"/>
      <c r="BF360" s="25"/>
      <c r="BG360" s="7">
        <f t="shared" si="113"/>
        <v>0</v>
      </c>
      <c r="BH360" s="25"/>
      <c r="BI360" s="25"/>
      <c r="BJ360" s="25"/>
      <c r="BK360" s="25"/>
      <c r="BL360" s="20" t="s">
        <v>142</v>
      </c>
      <c r="BM360" s="25"/>
      <c r="BN360" s="20" t="s">
        <v>580</v>
      </c>
      <c r="BO360" s="25"/>
      <c r="BP360" s="144" t="s">
        <v>610</v>
      </c>
      <c r="BQ360" s="25"/>
      <c r="BR360" s="25"/>
      <c r="BS360" s="25"/>
      <c r="BT360" s="25"/>
      <c r="BU360" s="20" t="s">
        <v>580</v>
      </c>
      <c r="BV360" s="25"/>
      <c r="BW360" s="25"/>
      <c r="BX360" s="25"/>
      <c r="BY360" s="20"/>
      <c r="CA360" s="54" t="e">
        <f>VLOOKUP(B360,'[1]KH2025 IN'!$B$4:$X$243,23,0)</f>
        <v>#N/A</v>
      </c>
      <c r="CB360" s="54">
        <v>1</v>
      </c>
      <c r="CC360" s="54">
        <f>VLOOKUP(B360,'[2]10QH'!$B$15:$BZ$665,77,0)</f>
        <v>1</v>
      </c>
      <c r="CJ360" s="54">
        <v>1</v>
      </c>
    </row>
    <row r="361" spans="1:88" s="54" customFormat="1" ht="56.25" x14ac:dyDescent="0.3">
      <c r="A361" s="20">
        <f>A360+1</f>
        <v>243</v>
      </c>
      <c r="B361" s="21" t="s">
        <v>611</v>
      </c>
      <c r="C361" s="22">
        <f t="shared" si="101"/>
        <v>0.01</v>
      </c>
      <c r="D361" s="20">
        <v>0.01</v>
      </c>
      <c r="E361" s="7">
        <f t="shared" si="108"/>
        <v>0</v>
      </c>
      <c r="F361" s="7">
        <f t="shared" si="109"/>
        <v>0</v>
      </c>
      <c r="G361" s="7">
        <f t="shared" si="110"/>
        <v>0</v>
      </c>
      <c r="H361" s="25"/>
      <c r="I361" s="25"/>
      <c r="J361" s="25"/>
      <c r="K361" s="25"/>
      <c r="L361" s="25"/>
      <c r="M361" s="7">
        <f t="shared" si="111"/>
        <v>0</v>
      </c>
      <c r="N361" s="25"/>
      <c r="O361" s="25"/>
      <c r="P361" s="25"/>
      <c r="Q361" s="25"/>
      <c r="R361" s="25"/>
      <c r="S361" s="25"/>
      <c r="T361" s="25"/>
      <c r="U361" s="7">
        <f t="shared" si="105"/>
        <v>0</v>
      </c>
      <c r="V361" s="25"/>
      <c r="W361" s="25"/>
      <c r="X361" s="25"/>
      <c r="Y361" s="25"/>
      <c r="Z361" s="25"/>
      <c r="AA361" s="25"/>
      <c r="AB361" s="25"/>
      <c r="AC361" s="25"/>
      <c r="AD361" s="7">
        <f t="shared" si="112"/>
        <v>0</v>
      </c>
      <c r="AE361" s="25"/>
      <c r="AF361" s="25"/>
      <c r="AG361" s="25"/>
      <c r="AH361" s="25"/>
      <c r="AI361" s="25"/>
      <c r="AJ361" s="25"/>
      <c r="AK361" s="25"/>
      <c r="AL361" s="25"/>
      <c r="AM361" s="25"/>
      <c r="AN361" s="25"/>
      <c r="AO361" s="25"/>
      <c r="AP361" s="25"/>
      <c r="AQ361" s="25"/>
      <c r="AR361" s="25"/>
      <c r="AS361" s="25"/>
      <c r="AT361" s="25"/>
      <c r="AU361" s="25"/>
      <c r="AV361" s="25"/>
      <c r="AW361" s="25"/>
      <c r="AX361" s="25"/>
      <c r="AY361" s="25"/>
      <c r="AZ361" s="25"/>
      <c r="BA361" s="25"/>
      <c r="BB361" s="25"/>
      <c r="BC361" s="25"/>
      <c r="BD361" s="25"/>
      <c r="BE361" s="25"/>
      <c r="BF361" s="25"/>
      <c r="BG361" s="7">
        <f t="shared" si="113"/>
        <v>0</v>
      </c>
      <c r="BH361" s="25"/>
      <c r="BI361" s="25"/>
      <c r="BJ361" s="25"/>
      <c r="BK361" s="25"/>
      <c r="BL361" s="20" t="s">
        <v>123</v>
      </c>
      <c r="BM361" s="25"/>
      <c r="BN361" s="20" t="s">
        <v>580</v>
      </c>
      <c r="BO361" s="25"/>
      <c r="BP361" s="144"/>
      <c r="BQ361" s="25"/>
      <c r="BR361" s="25"/>
      <c r="BS361" s="25"/>
      <c r="BT361" s="25"/>
      <c r="BU361" s="20" t="s">
        <v>580</v>
      </c>
      <c r="BV361" s="25"/>
      <c r="BW361" s="25"/>
      <c r="BX361" s="25"/>
      <c r="BY361" s="20"/>
      <c r="CA361" s="54" t="e">
        <f>VLOOKUP(B361,'[1]KH2025 IN'!$B$4:$X$243,23,0)</f>
        <v>#N/A</v>
      </c>
      <c r="CB361" s="54">
        <v>1</v>
      </c>
      <c r="CC361" s="54">
        <f>VLOOKUP(B361,'[2]10QH'!$B$15:$BZ$665,77,0)</f>
        <v>1</v>
      </c>
      <c r="CJ361" s="54">
        <v>1</v>
      </c>
    </row>
    <row r="362" spans="1:88" s="54" customFormat="1" ht="37.5" x14ac:dyDescent="0.3">
      <c r="A362" s="20">
        <f t="shared" ref="A362:A369" si="117">A361+1</f>
        <v>244</v>
      </c>
      <c r="B362" s="21" t="s">
        <v>612</v>
      </c>
      <c r="C362" s="22">
        <f t="shared" si="101"/>
        <v>0.05</v>
      </c>
      <c r="D362" s="23">
        <v>0.05</v>
      </c>
      <c r="E362" s="7">
        <f t="shared" si="108"/>
        <v>0</v>
      </c>
      <c r="F362" s="7">
        <f t="shared" si="109"/>
        <v>0</v>
      </c>
      <c r="G362" s="7">
        <f t="shared" si="110"/>
        <v>0</v>
      </c>
      <c r="H362" s="25"/>
      <c r="I362" s="25"/>
      <c r="J362" s="25"/>
      <c r="K362" s="25"/>
      <c r="L362" s="25"/>
      <c r="M362" s="7">
        <f t="shared" si="111"/>
        <v>0</v>
      </c>
      <c r="N362" s="25"/>
      <c r="O362" s="25"/>
      <c r="P362" s="25"/>
      <c r="Q362" s="25"/>
      <c r="R362" s="10"/>
      <c r="S362" s="25"/>
      <c r="T362" s="25"/>
      <c r="U362" s="7">
        <f t="shared" si="105"/>
        <v>0</v>
      </c>
      <c r="V362" s="25"/>
      <c r="W362" s="25"/>
      <c r="X362" s="25"/>
      <c r="Y362" s="25"/>
      <c r="Z362" s="25"/>
      <c r="AA362" s="25"/>
      <c r="AB362" s="25"/>
      <c r="AC362" s="25"/>
      <c r="AD362" s="7">
        <f t="shared" si="112"/>
        <v>0</v>
      </c>
      <c r="AE362" s="25"/>
      <c r="AF362" s="25"/>
      <c r="AG362" s="25"/>
      <c r="AH362" s="25"/>
      <c r="AI362" s="25"/>
      <c r="AJ362" s="25"/>
      <c r="AK362" s="25"/>
      <c r="AL362" s="25"/>
      <c r="AM362" s="25"/>
      <c r="AN362" s="25"/>
      <c r="AO362" s="25"/>
      <c r="AP362" s="25"/>
      <c r="AQ362" s="25"/>
      <c r="AR362" s="25"/>
      <c r="AS362" s="25"/>
      <c r="AT362" s="25"/>
      <c r="AU362" s="25"/>
      <c r="AV362" s="25"/>
      <c r="AW362" s="25"/>
      <c r="AX362" s="25"/>
      <c r="AY362" s="25"/>
      <c r="AZ362" s="25"/>
      <c r="BA362" s="25"/>
      <c r="BB362" s="25"/>
      <c r="BC362" s="25"/>
      <c r="BD362" s="25"/>
      <c r="BE362" s="25"/>
      <c r="BF362" s="25"/>
      <c r="BG362" s="7">
        <f t="shared" si="113"/>
        <v>0</v>
      </c>
      <c r="BH362" s="25"/>
      <c r="BI362" s="25"/>
      <c r="BJ362" s="25"/>
      <c r="BK362" s="25"/>
      <c r="BL362" s="20" t="s">
        <v>123</v>
      </c>
      <c r="BM362" s="25"/>
      <c r="BN362" s="20" t="s">
        <v>580</v>
      </c>
      <c r="BO362" s="25"/>
      <c r="BP362" s="144"/>
      <c r="BQ362" s="25"/>
      <c r="BR362" s="25"/>
      <c r="BS362" s="25"/>
      <c r="BT362" s="25"/>
      <c r="BU362" s="20" t="s">
        <v>580</v>
      </c>
      <c r="BV362" s="25"/>
      <c r="BW362" s="25"/>
      <c r="BX362" s="25"/>
      <c r="BY362" s="20"/>
      <c r="CA362" s="54" t="e">
        <f>VLOOKUP(B362,'[1]KH2025 IN'!$B$4:$X$243,23,0)</f>
        <v>#N/A</v>
      </c>
      <c r="CB362" s="54">
        <v>1</v>
      </c>
      <c r="CC362" s="54">
        <f>VLOOKUP(B362,'[2]10QH'!$B$15:$BZ$665,77,0)</f>
        <v>1</v>
      </c>
      <c r="CJ362" s="54">
        <v>1</v>
      </c>
    </row>
    <row r="363" spans="1:88" s="54" customFormat="1" ht="56.25" x14ac:dyDescent="0.3">
      <c r="A363" s="20">
        <f t="shared" si="117"/>
        <v>245</v>
      </c>
      <c r="B363" s="21" t="s">
        <v>613</v>
      </c>
      <c r="C363" s="22">
        <f t="shared" si="101"/>
        <v>0.02</v>
      </c>
      <c r="D363" s="23">
        <v>0.02</v>
      </c>
      <c r="E363" s="7">
        <f t="shared" si="108"/>
        <v>0</v>
      </c>
      <c r="F363" s="7">
        <f t="shared" si="109"/>
        <v>0</v>
      </c>
      <c r="G363" s="7">
        <f t="shared" si="110"/>
        <v>0</v>
      </c>
      <c r="H363" s="25"/>
      <c r="I363" s="25"/>
      <c r="J363" s="25"/>
      <c r="K363" s="25"/>
      <c r="L363" s="25"/>
      <c r="M363" s="7">
        <f t="shared" si="111"/>
        <v>0</v>
      </c>
      <c r="N363" s="25"/>
      <c r="O363" s="25"/>
      <c r="P363" s="25"/>
      <c r="Q363" s="25"/>
      <c r="R363" s="25"/>
      <c r="S363" s="25"/>
      <c r="T363" s="25"/>
      <c r="U363" s="7">
        <f t="shared" si="105"/>
        <v>0</v>
      </c>
      <c r="V363" s="25"/>
      <c r="W363" s="25"/>
      <c r="X363" s="25"/>
      <c r="Y363" s="25"/>
      <c r="Z363" s="25"/>
      <c r="AA363" s="25"/>
      <c r="AB363" s="25"/>
      <c r="AC363" s="25"/>
      <c r="AD363" s="7">
        <f t="shared" si="112"/>
        <v>0</v>
      </c>
      <c r="AE363" s="25"/>
      <c r="AF363" s="25"/>
      <c r="AG363" s="25"/>
      <c r="AH363" s="25"/>
      <c r="AI363" s="25"/>
      <c r="AJ363" s="25"/>
      <c r="AK363" s="25"/>
      <c r="AL363" s="25"/>
      <c r="AM363" s="25"/>
      <c r="AN363" s="25"/>
      <c r="AO363" s="25"/>
      <c r="AP363" s="25"/>
      <c r="AQ363" s="25"/>
      <c r="AR363" s="25"/>
      <c r="AS363" s="25"/>
      <c r="AT363" s="25"/>
      <c r="AU363" s="25"/>
      <c r="AV363" s="25"/>
      <c r="AW363" s="25"/>
      <c r="AX363" s="25"/>
      <c r="AY363" s="25"/>
      <c r="AZ363" s="25"/>
      <c r="BA363" s="25"/>
      <c r="BB363" s="25"/>
      <c r="BC363" s="25"/>
      <c r="BD363" s="25"/>
      <c r="BE363" s="25"/>
      <c r="BF363" s="25"/>
      <c r="BG363" s="7">
        <f t="shared" si="113"/>
        <v>0</v>
      </c>
      <c r="BH363" s="25"/>
      <c r="BI363" s="25"/>
      <c r="BJ363" s="25"/>
      <c r="BK363" s="25"/>
      <c r="BL363" s="20" t="s">
        <v>123</v>
      </c>
      <c r="BM363" s="25"/>
      <c r="BN363" s="20" t="s">
        <v>580</v>
      </c>
      <c r="BO363" s="25"/>
      <c r="BP363" s="144"/>
      <c r="BQ363" s="25"/>
      <c r="BR363" s="25"/>
      <c r="BS363" s="25"/>
      <c r="BT363" s="25"/>
      <c r="BU363" s="20" t="s">
        <v>580</v>
      </c>
      <c r="BV363" s="25"/>
      <c r="BW363" s="25"/>
      <c r="BX363" s="25"/>
      <c r="BY363" s="20"/>
      <c r="CA363" s="54" t="e">
        <f>VLOOKUP(B363,'[1]KH2025 IN'!$B$4:$X$243,23,0)</f>
        <v>#N/A</v>
      </c>
      <c r="CB363" s="54">
        <v>1</v>
      </c>
      <c r="CC363" s="54">
        <f>VLOOKUP(B363,'[2]10QH'!$B$15:$BZ$665,77,0)</f>
        <v>1</v>
      </c>
      <c r="CJ363" s="54">
        <v>1</v>
      </c>
    </row>
    <row r="364" spans="1:88" s="54" customFormat="1" ht="56.25" x14ac:dyDescent="0.3">
      <c r="A364" s="20">
        <f t="shared" si="117"/>
        <v>246</v>
      </c>
      <c r="B364" s="21" t="s">
        <v>614</v>
      </c>
      <c r="C364" s="22">
        <f t="shared" si="101"/>
        <v>0.2</v>
      </c>
      <c r="D364" s="23">
        <v>0.2</v>
      </c>
      <c r="E364" s="7">
        <f t="shared" si="108"/>
        <v>0</v>
      </c>
      <c r="F364" s="7">
        <f t="shared" si="109"/>
        <v>0</v>
      </c>
      <c r="G364" s="7">
        <f t="shared" si="110"/>
        <v>0</v>
      </c>
      <c r="H364" s="25"/>
      <c r="I364" s="25"/>
      <c r="J364" s="25"/>
      <c r="K364" s="25"/>
      <c r="L364" s="25"/>
      <c r="M364" s="7">
        <f t="shared" si="111"/>
        <v>0</v>
      </c>
      <c r="N364" s="25"/>
      <c r="O364" s="25"/>
      <c r="P364" s="25"/>
      <c r="Q364" s="25"/>
      <c r="R364" s="25"/>
      <c r="S364" s="25"/>
      <c r="T364" s="25"/>
      <c r="U364" s="7">
        <f t="shared" si="105"/>
        <v>0</v>
      </c>
      <c r="V364" s="25"/>
      <c r="W364" s="25"/>
      <c r="X364" s="25"/>
      <c r="Y364" s="25"/>
      <c r="Z364" s="25"/>
      <c r="AA364" s="25"/>
      <c r="AB364" s="25"/>
      <c r="AC364" s="25"/>
      <c r="AD364" s="7">
        <f t="shared" si="112"/>
        <v>0</v>
      </c>
      <c r="AE364" s="25"/>
      <c r="AF364" s="25"/>
      <c r="AG364" s="25"/>
      <c r="AH364" s="25"/>
      <c r="AI364" s="25"/>
      <c r="AJ364" s="25"/>
      <c r="AK364" s="25"/>
      <c r="AL364" s="25"/>
      <c r="AM364" s="25"/>
      <c r="AN364" s="25"/>
      <c r="AO364" s="25"/>
      <c r="AP364" s="25"/>
      <c r="AQ364" s="25"/>
      <c r="AR364" s="25"/>
      <c r="AS364" s="25"/>
      <c r="AT364" s="25"/>
      <c r="AU364" s="25"/>
      <c r="AV364" s="25"/>
      <c r="AW364" s="25"/>
      <c r="AX364" s="25"/>
      <c r="AY364" s="25"/>
      <c r="AZ364" s="25"/>
      <c r="BA364" s="25"/>
      <c r="BB364" s="25"/>
      <c r="BC364" s="25"/>
      <c r="BD364" s="25"/>
      <c r="BE364" s="25"/>
      <c r="BF364" s="25"/>
      <c r="BG364" s="7">
        <f t="shared" si="113"/>
        <v>0</v>
      </c>
      <c r="BH364" s="25"/>
      <c r="BI364" s="25"/>
      <c r="BJ364" s="25"/>
      <c r="BK364" s="25"/>
      <c r="BL364" s="20" t="s">
        <v>123</v>
      </c>
      <c r="BM364" s="25"/>
      <c r="BN364" s="20" t="s">
        <v>580</v>
      </c>
      <c r="BO364" s="25"/>
      <c r="BP364" s="144"/>
      <c r="BQ364" s="25"/>
      <c r="BR364" s="25"/>
      <c r="BS364" s="25"/>
      <c r="BT364" s="25"/>
      <c r="BU364" s="20" t="s">
        <v>580</v>
      </c>
      <c r="BV364" s="25"/>
      <c r="BW364" s="25"/>
      <c r="BX364" s="25"/>
      <c r="BY364" s="20"/>
      <c r="CA364" s="54" t="e">
        <f>VLOOKUP(B364,'[1]KH2025 IN'!$B$4:$X$243,23,0)</f>
        <v>#N/A</v>
      </c>
      <c r="CB364" s="54">
        <v>1</v>
      </c>
      <c r="CC364" s="54">
        <f>VLOOKUP(B364,'[2]10QH'!$B$15:$BZ$665,77,0)</f>
        <v>1</v>
      </c>
      <c r="CJ364" s="54">
        <v>1</v>
      </c>
    </row>
    <row r="365" spans="1:88" s="54" customFormat="1" ht="37.5" x14ac:dyDescent="0.3">
      <c r="A365" s="20">
        <f t="shared" si="117"/>
        <v>247</v>
      </c>
      <c r="B365" s="21" t="s">
        <v>615</v>
      </c>
      <c r="C365" s="22">
        <f t="shared" si="101"/>
        <v>0.02</v>
      </c>
      <c r="D365" s="23">
        <v>0.02</v>
      </c>
      <c r="E365" s="7">
        <f t="shared" si="108"/>
        <v>0</v>
      </c>
      <c r="F365" s="7">
        <f t="shared" si="109"/>
        <v>0</v>
      </c>
      <c r="G365" s="7">
        <f t="shared" si="110"/>
        <v>0</v>
      </c>
      <c r="H365" s="25"/>
      <c r="I365" s="25"/>
      <c r="J365" s="25"/>
      <c r="K365" s="25"/>
      <c r="L365" s="25"/>
      <c r="M365" s="7">
        <f t="shared" si="111"/>
        <v>0</v>
      </c>
      <c r="N365" s="25"/>
      <c r="O365" s="25"/>
      <c r="P365" s="25"/>
      <c r="Q365" s="25"/>
      <c r="R365" s="25"/>
      <c r="S365" s="25"/>
      <c r="T365" s="25"/>
      <c r="U365" s="7">
        <f t="shared" si="105"/>
        <v>0</v>
      </c>
      <c r="V365" s="25"/>
      <c r="W365" s="25"/>
      <c r="X365" s="25"/>
      <c r="Y365" s="25"/>
      <c r="Z365" s="25"/>
      <c r="AA365" s="25"/>
      <c r="AB365" s="25"/>
      <c r="AC365" s="25"/>
      <c r="AD365" s="7">
        <f t="shared" si="112"/>
        <v>0</v>
      </c>
      <c r="AE365" s="25"/>
      <c r="AF365" s="25"/>
      <c r="AG365" s="25"/>
      <c r="AH365" s="25"/>
      <c r="AI365" s="25"/>
      <c r="AJ365" s="25"/>
      <c r="AK365" s="25"/>
      <c r="AL365" s="25"/>
      <c r="AM365" s="25"/>
      <c r="AN365" s="25"/>
      <c r="AO365" s="25"/>
      <c r="AP365" s="25"/>
      <c r="AQ365" s="25"/>
      <c r="AR365" s="25"/>
      <c r="AS365" s="25"/>
      <c r="AT365" s="25"/>
      <c r="AU365" s="25"/>
      <c r="AV365" s="25"/>
      <c r="AW365" s="25"/>
      <c r="AX365" s="25"/>
      <c r="AY365" s="25"/>
      <c r="AZ365" s="25"/>
      <c r="BA365" s="25"/>
      <c r="BB365" s="25"/>
      <c r="BC365" s="25"/>
      <c r="BD365" s="25"/>
      <c r="BE365" s="25"/>
      <c r="BF365" s="25"/>
      <c r="BG365" s="7">
        <f t="shared" si="113"/>
        <v>0</v>
      </c>
      <c r="BH365" s="25"/>
      <c r="BI365" s="25"/>
      <c r="BJ365" s="25"/>
      <c r="BK365" s="25"/>
      <c r="BL365" s="20" t="s">
        <v>99</v>
      </c>
      <c r="BM365" s="25"/>
      <c r="BN365" s="20" t="s">
        <v>580</v>
      </c>
      <c r="BO365" s="25"/>
      <c r="BP365" s="144"/>
      <c r="BQ365" s="25"/>
      <c r="BR365" s="25"/>
      <c r="BS365" s="25"/>
      <c r="BT365" s="25"/>
      <c r="BU365" s="20" t="s">
        <v>580</v>
      </c>
      <c r="BV365" s="25"/>
      <c r="BW365" s="25"/>
      <c r="BX365" s="25"/>
      <c r="BY365" s="20"/>
      <c r="CA365" s="54" t="e">
        <f>VLOOKUP(B365,'[1]KH2025 IN'!$B$4:$X$243,23,0)</f>
        <v>#N/A</v>
      </c>
      <c r="CB365" s="54">
        <v>1</v>
      </c>
      <c r="CC365" s="54">
        <f>VLOOKUP(B365,'[2]10QH'!$B$15:$BZ$665,77,0)</f>
        <v>1</v>
      </c>
      <c r="CJ365" s="54">
        <v>1</v>
      </c>
    </row>
    <row r="366" spans="1:88" s="54" customFormat="1" ht="56.25" x14ac:dyDescent="0.3">
      <c r="A366" s="20">
        <f t="shared" si="117"/>
        <v>248</v>
      </c>
      <c r="B366" s="21" t="s">
        <v>616</v>
      </c>
      <c r="C366" s="22">
        <f t="shared" si="101"/>
        <v>0.05</v>
      </c>
      <c r="D366" s="23">
        <v>0.05</v>
      </c>
      <c r="E366" s="7">
        <f t="shared" si="108"/>
        <v>0</v>
      </c>
      <c r="F366" s="7">
        <f t="shared" si="109"/>
        <v>0</v>
      </c>
      <c r="G366" s="7">
        <f t="shared" si="110"/>
        <v>0</v>
      </c>
      <c r="H366" s="25"/>
      <c r="I366" s="25"/>
      <c r="J366" s="25"/>
      <c r="K366" s="25"/>
      <c r="L366" s="25"/>
      <c r="M366" s="7">
        <f t="shared" si="111"/>
        <v>0</v>
      </c>
      <c r="N366" s="25"/>
      <c r="O366" s="25"/>
      <c r="P366" s="25"/>
      <c r="Q366" s="25"/>
      <c r="R366" s="25"/>
      <c r="S366" s="25"/>
      <c r="T366" s="25"/>
      <c r="U366" s="7">
        <f t="shared" si="105"/>
        <v>0</v>
      </c>
      <c r="V366" s="25"/>
      <c r="W366" s="25"/>
      <c r="X366" s="25"/>
      <c r="Y366" s="25"/>
      <c r="Z366" s="25"/>
      <c r="AA366" s="25"/>
      <c r="AB366" s="25"/>
      <c r="AC366" s="25"/>
      <c r="AD366" s="7">
        <f t="shared" si="112"/>
        <v>0</v>
      </c>
      <c r="AE366" s="25"/>
      <c r="AF366" s="25"/>
      <c r="AG366" s="25"/>
      <c r="AH366" s="25"/>
      <c r="AI366" s="25"/>
      <c r="AJ366" s="25"/>
      <c r="AK366" s="25"/>
      <c r="AL366" s="25"/>
      <c r="AM366" s="25"/>
      <c r="AN366" s="25"/>
      <c r="AO366" s="25"/>
      <c r="AP366" s="25"/>
      <c r="AQ366" s="25"/>
      <c r="AR366" s="25"/>
      <c r="AS366" s="25"/>
      <c r="AT366" s="25"/>
      <c r="AU366" s="25"/>
      <c r="AV366" s="25"/>
      <c r="AW366" s="25"/>
      <c r="AX366" s="25"/>
      <c r="AY366" s="25"/>
      <c r="AZ366" s="25"/>
      <c r="BA366" s="25"/>
      <c r="BB366" s="25"/>
      <c r="BC366" s="25"/>
      <c r="BD366" s="25"/>
      <c r="BE366" s="25"/>
      <c r="BF366" s="25"/>
      <c r="BG366" s="7">
        <f t="shared" si="113"/>
        <v>0</v>
      </c>
      <c r="BH366" s="25"/>
      <c r="BI366" s="25"/>
      <c r="BJ366" s="25"/>
      <c r="BK366" s="25"/>
      <c r="BL366" s="20" t="s">
        <v>87</v>
      </c>
      <c r="BM366" s="25"/>
      <c r="BN366" s="20" t="s">
        <v>580</v>
      </c>
      <c r="BO366" s="25"/>
      <c r="BP366" s="144"/>
      <c r="BQ366" s="25"/>
      <c r="BR366" s="25"/>
      <c r="BS366" s="25"/>
      <c r="BT366" s="25"/>
      <c r="BU366" s="20" t="s">
        <v>580</v>
      </c>
      <c r="BV366" s="25"/>
      <c r="BW366" s="25"/>
      <c r="BX366" s="25"/>
      <c r="BY366" s="20"/>
      <c r="CA366" s="54" t="e">
        <f>VLOOKUP(B366,'[1]KH2025 IN'!$B$4:$X$243,23,0)</f>
        <v>#N/A</v>
      </c>
      <c r="CB366" s="54">
        <v>1</v>
      </c>
      <c r="CC366" s="54">
        <f>VLOOKUP(B366,'[2]10QH'!$B$15:$BZ$665,77,0)</f>
        <v>1</v>
      </c>
      <c r="CJ366" s="54">
        <v>1</v>
      </c>
    </row>
    <row r="367" spans="1:88" s="54" customFormat="1" ht="56.25" x14ac:dyDescent="0.3">
      <c r="A367" s="20">
        <f t="shared" si="117"/>
        <v>249</v>
      </c>
      <c r="B367" s="21" t="s">
        <v>617</v>
      </c>
      <c r="C367" s="22">
        <f t="shared" si="101"/>
        <v>0.1</v>
      </c>
      <c r="D367" s="23">
        <v>0.1</v>
      </c>
      <c r="E367" s="7">
        <f t="shared" si="108"/>
        <v>0</v>
      </c>
      <c r="F367" s="7">
        <f t="shared" si="109"/>
        <v>0</v>
      </c>
      <c r="G367" s="7">
        <f t="shared" si="110"/>
        <v>0</v>
      </c>
      <c r="H367" s="25"/>
      <c r="I367" s="25"/>
      <c r="J367" s="25"/>
      <c r="K367" s="25"/>
      <c r="L367" s="25"/>
      <c r="M367" s="7">
        <f t="shared" si="111"/>
        <v>0</v>
      </c>
      <c r="N367" s="25"/>
      <c r="O367" s="25"/>
      <c r="P367" s="25"/>
      <c r="Q367" s="25"/>
      <c r="R367" s="25"/>
      <c r="S367" s="25"/>
      <c r="T367" s="25"/>
      <c r="U367" s="7">
        <f t="shared" si="105"/>
        <v>0</v>
      </c>
      <c r="V367" s="25"/>
      <c r="W367" s="25"/>
      <c r="X367" s="25"/>
      <c r="Y367" s="25"/>
      <c r="Z367" s="25"/>
      <c r="AA367" s="25"/>
      <c r="AB367" s="25"/>
      <c r="AC367" s="25"/>
      <c r="AD367" s="7">
        <f t="shared" si="112"/>
        <v>0</v>
      </c>
      <c r="AE367" s="25"/>
      <c r="AF367" s="25"/>
      <c r="AG367" s="25"/>
      <c r="AH367" s="25"/>
      <c r="AI367" s="25"/>
      <c r="AJ367" s="25"/>
      <c r="AK367" s="25"/>
      <c r="AL367" s="25"/>
      <c r="AM367" s="25"/>
      <c r="AN367" s="25"/>
      <c r="AO367" s="25"/>
      <c r="AP367" s="25"/>
      <c r="AQ367" s="25"/>
      <c r="AR367" s="25"/>
      <c r="AS367" s="25"/>
      <c r="AT367" s="25"/>
      <c r="AU367" s="25"/>
      <c r="AV367" s="25"/>
      <c r="AW367" s="25"/>
      <c r="AX367" s="25"/>
      <c r="AY367" s="25"/>
      <c r="AZ367" s="25"/>
      <c r="BA367" s="25"/>
      <c r="BB367" s="25"/>
      <c r="BC367" s="25"/>
      <c r="BD367" s="25"/>
      <c r="BE367" s="25"/>
      <c r="BF367" s="25"/>
      <c r="BG367" s="7">
        <f t="shared" si="113"/>
        <v>0</v>
      </c>
      <c r="BH367" s="25"/>
      <c r="BI367" s="25"/>
      <c r="BJ367" s="25"/>
      <c r="BK367" s="25"/>
      <c r="BL367" s="20" t="s">
        <v>105</v>
      </c>
      <c r="BM367" s="25"/>
      <c r="BN367" s="20" t="s">
        <v>580</v>
      </c>
      <c r="BO367" s="25"/>
      <c r="BP367" s="144"/>
      <c r="BQ367" s="25"/>
      <c r="BR367" s="25"/>
      <c r="BS367" s="25"/>
      <c r="BT367" s="25"/>
      <c r="BU367" s="20" t="s">
        <v>580</v>
      </c>
      <c r="BV367" s="25"/>
      <c r="BW367" s="25"/>
      <c r="BX367" s="25"/>
      <c r="BY367" s="20"/>
      <c r="CA367" s="54" t="e">
        <f>VLOOKUP(B367,'[1]KH2025 IN'!$B$4:$X$243,23,0)</f>
        <v>#N/A</v>
      </c>
      <c r="CB367" s="54">
        <v>1</v>
      </c>
      <c r="CC367" s="54">
        <f>VLOOKUP(B367,'[2]10QH'!$B$15:$BZ$665,77,0)</f>
        <v>1</v>
      </c>
      <c r="CJ367" s="54">
        <v>1</v>
      </c>
    </row>
    <row r="368" spans="1:88" s="54" customFormat="1" ht="56.25" x14ac:dyDescent="0.3">
      <c r="A368" s="20">
        <f t="shared" si="117"/>
        <v>250</v>
      </c>
      <c r="B368" s="21" t="s">
        <v>618</v>
      </c>
      <c r="C368" s="22">
        <f t="shared" si="101"/>
        <v>0.05</v>
      </c>
      <c r="D368" s="23">
        <v>0.05</v>
      </c>
      <c r="E368" s="7">
        <f t="shared" si="108"/>
        <v>0</v>
      </c>
      <c r="F368" s="7">
        <f t="shared" si="109"/>
        <v>0</v>
      </c>
      <c r="G368" s="7">
        <f t="shared" si="110"/>
        <v>0</v>
      </c>
      <c r="H368" s="25"/>
      <c r="I368" s="25"/>
      <c r="J368" s="25"/>
      <c r="K368" s="25"/>
      <c r="L368" s="25"/>
      <c r="M368" s="7">
        <f t="shared" si="111"/>
        <v>0</v>
      </c>
      <c r="N368" s="25"/>
      <c r="O368" s="25"/>
      <c r="P368" s="25"/>
      <c r="Q368" s="25"/>
      <c r="R368" s="25"/>
      <c r="S368" s="25"/>
      <c r="T368" s="25"/>
      <c r="U368" s="7">
        <f t="shared" si="105"/>
        <v>0</v>
      </c>
      <c r="V368" s="25"/>
      <c r="W368" s="25"/>
      <c r="X368" s="25"/>
      <c r="Y368" s="25"/>
      <c r="Z368" s="25"/>
      <c r="AA368" s="25"/>
      <c r="AB368" s="25"/>
      <c r="AC368" s="25"/>
      <c r="AD368" s="7">
        <f t="shared" si="112"/>
        <v>0</v>
      </c>
      <c r="AE368" s="25"/>
      <c r="AF368" s="25"/>
      <c r="AG368" s="25"/>
      <c r="AH368" s="25"/>
      <c r="AI368" s="25"/>
      <c r="AJ368" s="25"/>
      <c r="AK368" s="25"/>
      <c r="AL368" s="25"/>
      <c r="AM368" s="25"/>
      <c r="AN368" s="25"/>
      <c r="AO368" s="25"/>
      <c r="AP368" s="25"/>
      <c r="AQ368" s="25"/>
      <c r="AR368" s="25"/>
      <c r="AS368" s="25"/>
      <c r="AT368" s="25"/>
      <c r="AU368" s="25"/>
      <c r="AV368" s="25"/>
      <c r="AW368" s="25"/>
      <c r="AX368" s="25"/>
      <c r="AY368" s="25"/>
      <c r="AZ368" s="25"/>
      <c r="BA368" s="25"/>
      <c r="BB368" s="25"/>
      <c r="BC368" s="25"/>
      <c r="BD368" s="25"/>
      <c r="BE368" s="25"/>
      <c r="BF368" s="25"/>
      <c r="BG368" s="7">
        <f t="shared" si="113"/>
        <v>0</v>
      </c>
      <c r="BH368" s="25"/>
      <c r="BI368" s="25"/>
      <c r="BJ368" s="25"/>
      <c r="BK368" s="25"/>
      <c r="BL368" s="20" t="s">
        <v>105</v>
      </c>
      <c r="BM368" s="25"/>
      <c r="BN368" s="20" t="s">
        <v>580</v>
      </c>
      <c r="BO368" s="25"/>
      <c r="BP368" s="144"/>
      <c r="BQ368" s="25"/>
      <c r="BR368" s="25"/>
      <c r="BS368" s="25"/>
      <c r="BT368" s="25"/>
      <c r="BU368" s="20" t="s">
        <v>580</v>
      </c>
      <c r="BV368" s="25"/>
      <c r="BW368" s="25"/>
      <c r="BX368" s="25"/>
      <c r="BY368" s="20"/>
      <c r="CA368" s="54" t="e">
        <f>VLOOKUP(B368,'[1]KH2025 IN'!$B$4:$X$243,23,0)</f>
        <v>#N/A</v>
      </c>
      <c r="CB368" s="54">
        <v>1</v>
      </c>
      <c r="CC368" s="54">
        <f>VLOOKUP(B368,'[2]10QH'!$B$15:$BZ$665,77,0)</f>
        <v>1</v>
      </c>
      <c r="CJ368" s="54">
        <v>1</v>
      </c>
    </row>
    <row r="369" spans="1:88" s="54" customFormat="1" ht="56.25" x14ac:dyDescent="0.3">
      <c r="A369" s="20">
        <f t="shared" si="117"/>
        <v>251</v>
      </c>
      <c r="B369" s="21" t="s">
        <v>619</v>
      </c>
      <c r="C369" s="22">
        <f t="shared" si="101"/>
        <v>0.1</v>
      </c>
      <c r="D369" s="23">
        <v>0.1</v>
      </c>
      <c r="E369" s="7">
        <f t="shared" si="108"/>
        <v>0</v>
      </c>
      <c r="F369" s="7">
        <f t="shared" si="109"/>
        <v>0</v>
      </c>
      <c r="G369" s="7">
        <f t="shared" si="110"/>
        <v>0</v>
      </c>
      <c r="H369" s="25"/>
      <c r="I369" s="25"/>
      <c r="J369" s="25"/>
      <c r="K369" s="25"/>
      <c r="L369" s="25"/>
      <c r="M369" s="7">
        <f t="shared" si="111"/>
        <v>0</v>
      </c>
      <c r="N369" s="25"/>
      <c r="O369" s="25"/>
      <c r="P369" s="25"/>
      <c r="Q369" s="25"/>
      <c r="R369" s="25"/>
      <c r="S369" s="25"/>
      <c r="T369" s="25"/>
      <c r="U369" s="7">
        <f t="shared" si="105"/>
        <v>0</v>
      </c>
      <c r="V369" s="25"/>
      <c r="W369" s="25"/>
      <c r="X369" s="25"/>
      <c r="Y369" s="25"/>
      <c r="Z369" s="25"/>
      <c r="AA369" s="25"/>
      <c r="AB369" s="25"/>
      <c r="AC369" s="25"/>
      <c r="AD369" s="7">
        <f t="shared" si="112"/>
        <v>0</v>
      </c>
      <c r="AE369" s="25"/>
      <c r="AF369" s="25"/>
      <c r="AG369" s="25"/>
      <c r="AH369" s="25"/>
      <c r="AI369" s="25"/>
      <c r="AJ369" s="25"/>
      <c r="AK369" s="25"/>
      <c r="AL369" s="25"/>
      <c r="AM369" s="25"/>
      <c r="AN369" s="25"/>
      <c r="AO369" s="25"/>
      <c r="AP369" s="25"/>
      <c r="AQ369" s="25"/>
      <c r="AR369" s="25"/>
      <c r="AS369" s="25"/>
      <c r="AT369" s="25"/>
      <c r="AU369" s="25"/>
      <c r="AV369" s="25"/>
      <c r="AW369" s="25"/>
      <c r="AX369" s="25"/>
      <c r="AY369" s="25"/>
      <c r="AZ369" s="25"/>
      <c r="BA369" s="25"/>
      <c r="BB369" s="25"/>
      <c r="BC369" s="25"/>
      <c r="BD369" s="25"/>
      <c r="BE369" s="25"/>
      <c r="BF369" s="25"/>
      <c r="BG369" s="7">
        <f t="shared" si="113"/>
        <v>0</v>
      </c>
      <c r="BH369" s="25"/>
      <c r="BI369" s="25"/>
      <c r="BJ369" s="25"/>
      <c r="BK369" s="25"/>
      <c r="BL369" s="20" t="s">
        <v>112</v>
      </c>
      <c r="BM369" s="25"/>
      <c r="BN369" s="20" t="s">
        <v>580</v>
      </c>
      <c r="BO369" s="25"/>
      <c r="BP369" s="144"/>
      <c r="BQ369" s="25"/>
      <c r="BR369" s="25"/>
      <c r="BS369" s="25"/>
      <c r="BT369" s="25"/>
      <c r="BU369" s="20" t="s">
        <v>580</v>
      </c>
      <c r="BV369" s="25"/>
      <c r="BW369" s="25"/>
      <c r="BX369" s="25"/>
      <c r="BY369" s="20"/>
      <c r="CA369" s="54" t="e">
        <f>VLOOKUP(B369,'[1]KH2025 IN'!$B$4:$X$243,23,0)</f>
        <v>#N/A</v>
      </c>
      <c r="CB369" s="54">
        <v>1</v>
      </c>
      <c r="CC369" s="54">
        <f>VLOOKUP(B369,'[2]10QH'!$B$15:$BZ$665,77,0)</f>
        <v>1</v>
      </c>
      <c r="CJ369" s="54">
        <v>1</v>
      </c>
    </row>
    <row r="370" spans="1:88" s="11" customFormat="1" ht="19.5" x14ac:dyDescent="0.3">
      <c r="A370" s="62" t="s">
        <v>339</v>
      </c>
      <c r="B370" s="79" t="s">
        <v>68</v>
      </c>
      <c r="C370" s="6">
        <f t="shared" si="101"/>
        <v>6.7899999999999991</v>
      </c>
      <c r="D370" s="6">
        <f t="shared" ref="D370:T370" si="118">SUM(D371:D382)</f>
        <v>0</v>
      </c>
      <c r="E370" s="6">
        <f t="shared" si="118"/>
        <v>6.7899999999999991</v>
      </c>
      <c r="F370" s="6">
        <f t="shared" si="118"/>
        <v>6.31</v>
      </c>
      <c r="G370" s="6">
        <f t="shared" si="118"/>
        <v>0</v>
      </c>
      <c r="H370" s="64">
        <f t="shared" si="118"/>
        <v>0</v>
      </c>
      <c r="I370" s="64">
        <f t="shared" si="118"/>
        <v>0</v>
      </c>
      <c r="J370" s="64">
        <f t="shared" si="118"/>
        <v>0</v>
      </c>
      <c r="K370" s="83">
        <f t="shared" si="118"/>
        <v>4.12</v>
      </c>
      <c r="L370" s="6">
        <f t="shared" si="118"/>
        <v>2.19</v>
      </c>
      <c r="M370" s="64">
        <f t="shared" si="118"/>
        <v>0</v>
      </c>
      <c r="N370" s="6">
        <f t="shared" si="118"/>
        <v>0</v>
      </c>
      <c r="O370" s="6">
        <f t="shared" si="118"/>
        <v>0</v>
      </c>
      <c r="P370" s="6">
        <f t="shared" si="118"/>
        <v>0</v>
      </c>
      <c r="Q370" s="64">
        <f t="shared" si="118"/>
        <v>0</v>
      </c>
      <c r="R370" s="64">
        <f t="shared" si="118"/>
        <v>0</v>
      </c>
      <c r="S370" s="64">
        <f t="shared" si="118"/>
        <v>0</v>
      </c>
      <c r="T370" s="64">
        <f t="shared" si="118"/>
        <v>0</v>
      </c>
      <c r="U370" s="6">
        <f t="shared" si="105"/>
        <v>0.48</v>
      </c>
      <c r="V370" s="64">
        <f t="shared" ref="V370:BJ370" si="119">SUM(V371:V382)</f>
        <v>0.1</v>
      </c>
      <c r="W370" s="64">
        <f t="shared" si="119"/>
        <v>0</v>
      </c>
      <c r="X370" s="64">
        <f t="shared" si="119"/>
        <v>0</v>
      </c>
      <c r="Y370" s="64">
        <f t="shared" si="119"/>
        <v>0</v>
      </c>
      <c r="Z370" s="64">
        <f t="shared" si="119"/>
        <v>0</v>
      </c>
      <c r="AA370" s="64">
        <f t="shared" si="119"/>
        <v>0</v>
      </c>
      <c r="AB370" s="64">
        <f t="shared" si="119"/>
        <v>0</v>
      </c>
      <c r="AC370" s="64">
        <f t="shared" si="119"/>
        <v>0</v>
      </c>
      <c r="AD370" s="64">
        <f t="shared" si="119"/>
        <v>0.28000000000000003</v>
      </c>
      <c r="AE370" s="64">
        <f t="shared" si="119"/>
        <v>0</v>
      </c>
      <c r="AF370" s="64">
        <f t="shared" si="119"/>
        <v>0</v>
      </c>
      <c r="AG370" s="64">
        <f t="shared" si="119"/>
        <v>0</v>
      </c>
      <c r="AH370" s="64">
        <f t="shared" si="119"/>
        <v>0</v>
      </c>
      <c r="AI370" s="64">
        <f t="shared" si="119"/>
        <v>0</v>
      </c>
      <c r="AJ370" s="64">
        <f t="shared" si="119"/>
        <v>0</v>
      </c>
      <c r="AK370" s="64">
        <f t="shared" si="119"/>
        <v>0.28000000000000003</v>
      </c>
      <c r="AL370" s="64">
        <f t="shared" si="119"/>
        <v>0</v>
      </c>
      <c r="AM370" s="64">
        <f t="shared" si="119"/>
        <v>0</v>
      </c>
      <c r="AN370" s="64">
        <f t="shared" si="119"/>
        <v>0</v>
      </c>
      <c r="AO370" s="64">
        <f t="shared" si="119"/>
        <v>0</v>
      </c>
      <c r="AP370" s="64">
        <f t="shared" si="119"/>
        <v>0</v>
      </c>
      <c r="AQ370" s="64">
        <f t="shared" si="119"/>
        <v>0</v>
      </c>
      <c r="AR370" s="64">
        <f t="shared" si="119"/>
        <v>0</v>
      </c>
      <c r="AS370" s="64">
        <f t="shared" si="119"/>
        <v>0</v>
      </c>
      <c r="AT370" s="64">
        <f t="shared" si="119"/>
        <v>0</v>
      </c>
      <c r="AU370" s="64">
        <f t="shared" si="119"/>
        <v>0</v>
      </c>
      <c r="AV370" s="64">
        <f t="shared" si="119"/>
        <v>0</v>
      </c>
      <c r="AW370" s="64">
        <f t="shared" si="119"/>
        <v>0</v>
      </c>
      <c r="AX370" s="64">
        <f t="shared" si="119"/>
        <v>0</v>
      </c>
      <c r="AY370" s="64">
        <f t="shared" si="119"/>
        <v>0</v>
      </c>
      <c r="AZ370" s="64">
        <f t="shared" si="119"/>
        <v>0.1</v>
      </c>
      <c r="BA370" s="64">
        <f t="shared" si="119"/>
        <v>0</v>
      </c>
      <c r="BB370" s="64">
        <f t="shared" si="119"/>
        <v>0</v>
      </c>
      <c r="BC370" s="64">
        <f t="shared" si="119"/>
        <v>0</v>
      </c>
      <c r="BD370" s="64">
        <f t="shared" si="119"/>
        <v>0</v>
      </c>
      <c r="BE370" s="64">
        <f t="shared" si="119"/>
        <v>0</v>
      </c>
      <c r="BF370" s="64">
        <f t="shared" si="119"/>
        <v>0</v>
      </c>
      <c r="BG370" s="6">
        <f t="shared" si="119"/>
        <v>0</v>
      </c>
      <c r="BH370" s="64">
        <f t="shared" si="119"/>
        <v>0</v>
      </c>
      <c r="BI370" s="64">
        <f t="shared" si="119"/>
        <v>0</v>
      </c>
      <c r="BJ370" s="64">
        <f t="shared" si="119"/>
        <v>0</v>
      </c>
      <c r="BK370" s="4"/>
      <c r="BL370" s="4"/>
      <c r="BM370" s="62"/>
      <c r="BN370" s="4"/>
      <c r="BO370" s="4"/>
      <c r="BP370" s="10"/>
      <c r="BQ370" s="10"/>
      <c r="BR370" s="10"/>
      <c r="BS370" s="10"/>
      <c r="BT370" s="10"/>
      <c r="BU370" s="10"/>
      <c r="BV370" s="10"/>
      <c r="BW370" s="10"/>
      <c r="BX370" s="10"/>
      <c r="BY370" s="10"/>
      <c r="CA370" s="54" t="e">
        <f>VLOOKUP(B370,'[1]KH2025 IN'!$B$4:$X$243,23,0)</f>
        <v>#N/A</v>
      </c>
      <c r="CB370" s="54">
        <v>1</v>
      </c>
      <c r="CC370" s="54" t="e">
        <f>VLOOKUP(B370,'[2]10QH'!$B$15:$BZ$665,77,0)</f>
        <v>#REF!</v>
      </c>
    </row>
    <row r="371" spans="1:88" ht="37.5" x14ac:dyDescent="0.3">
      <c r="A371" s="10" t="s">
        <v>84</v>
      </c>
      <c r="B371" s="15" t="s">
        <v>85</v>
      </c>
      <c r="C371" s="16">
        <f t="shared" si="101"/>
        <v>0</v>
      </c>
      <c r="D371" s="10"/>
      <c r="E371" s="7">
        <f t="shared" ref="E371:E382" si="120">F371+U371+BG371</f>
        <v>0</v>
      </c>
      <c r="F371" s="7">
        <f t="shared" ref="F371:F382" si="121">G371+K371+L371+M371+R371+S371+T371</f>
        <v>0</v>
      </c>
      <c r="G371" s="7">
        <f t="shared" ref="G371:G382" si="122">H371+I371+J371</f>
        <v>0</v>
      </c>
      <c r="H371" s="10"/>
      <c r="I371" s="10"/>
      <c r="J371" s="10"/>
      <c r="K371" s="10"/>
      <c r="L371" s="10"/>
      <c r="M371" s="7">
        <f t="shared" ref="M371:M382" si="123">+N371+O371+P371</f>
        <v>0</v>
      </c>
      <c r="N371" s="10"/>
      <c r="O371" s="10"/>
      <c r="P371" s="10"/>
      <c r="Q371" s="10"/>
      <c r="R371" s="25"/>
      <c r="S371" s="10"/>
      <c r="T371" s="10"/>
      <c r="U371" s="7">
        <f t="shared" si="105"/>
        <v>0</v>
      </c>
      <c r="V371" s="10"/>
      <c r="W371" s="10"/>
      <c r="X371" s="10"/>
      <c r="Y371" s="10"/>
      <c r="Z371" s="10"/>
      <c r="AA371" s="10"/>
      <c r="AB371" s="10"/>
      <c r="AC371" s="10"/>
      <c r="AD371" s="7">
        <f t="shared" ref="AD371:AD382" si="124">SUM(AE371:AT371)</f>
        <v>0</v>
      </c>
      <c r="AE371" s="10"/>
      <c r="AF371" s="10"/>
      <c r="AG371" s="10"/>
      <c r="AH371" s="10"/>
      <c r="AI371" s="10"/>
      <c r="AJ371" s="10"/>
      <c r="AK371" s="10"/>
      <c r="AL371" s="10"/>
      <c r="AM371" s="10"/>
      <c r="AN371" s="10"/>
      <c r="AO371" s="25"/>
      <c r="AP371" s="10"/>
      <c r="AQ371" s="10"/>
      <c r="AR371" s="25"/>
      <c r="AS371" s="25"/>
      <c r="AT371" s="25"/>
      <c r="AU371" s="25"/>
      <c r="AV371" s="25"/>
      <c r="AW371" s="25"/>
      <c r="AX371" s="10"/>
      <c r="AY371" s="10"/>
      <c r="AZ371" s="10"/>
      <c r="BA371" s="25"/>
      <c r="BB371" s="25"/>
      <c r="BC371" s="25"/>
      <c r="BD371" s="10"/>
      <c r="BE371" s="25"/>
      <c r="BF371" s="25"/>
      <c r="BG371" s="7">
        <f t="shared" ref="BG371:BG382" si="125">BH371+BI371+BJ371</f>
        <v>0</v>
      </c>
      <c r="BH371" s="25"/>
      <c r="BI371" s="10"/>
      <c r="BJ371" s="10"/>
      <c r="BK371" s="25"/>
      <c r="BL371" s="10"/>
      <c r="BM371" s="25"/>
      <c r="BN371" s="10"/>
      <c r="BO371" s="25"/>
      <c r="BP371" s="10"/>
      <c r="BQ371" s="25"/>
      <c r="BR371" s="25"/>
      <c r="BS371" s="25"/>
      <c r="BT371" s="25"/>
      <c r="BU371" s="10"/>
      <c r="BV371" s="10"/>
      <c r="BW371" s="10"/>
      <c r="BX371" s="10"/>
      <c r="BY371" s="25"/>
      <c r="CA371" s="54">
        <f>VLOOKUP(B371,'[1]KH2025 IN'!$B$4:$X$243,23,0)</f>
        <v>1</v>
      </c>
      <c r="CB371" s="54">
        <v>1</v>
      </c>
      <c r="CC371" s="54" t="e">
        <f>VLOOKUP(B371,'[2]10QH'!$B$15:$BZ$665,77,0)</f>
        <v>#REF!</v>
      </c>
    </row>
    <row r="372" spans="1:88" s="54" customFormat="1" ht="75" customHeight="1" x14ac:dyDescent="0.3">
      <c r="A372" s="20">
        <f>A369+1</f>
        <v>252</v>
      </c>
      <c r="B372" s="21" t="s">
        <v>620</v>
      </c>
      <c r="C372" s="22">
        <f t="shared" si="101"/>
        <v>3.98</v>
      </c>
      <c r="D372" s="23"/>
      <c r="E372" s="7">
        <f t="shared" si="120"/>
        <v>3.98</v>
      </c>
      <c r="F372" s="7">
        <f t="shared" si="121"/>
        <v>3.98</v>
      </c>
      <c r="G372" s="7">
        <f t="shared" si="122"/>
        <v>0</v>
      </c>
      <c r="H372" s="24"/>
      <c r="I372" s="24"/>
      <c r="J372" s="24"/>
      <c r="K372" s="24">
        <v>3.98</v>
      </c>
      <c r="L372" s="24"/>
      <c r="M372" s="7">
        <f t="shared" si="123"/>
        <v>0</v>
      </c>
      <c r="N372" s="24"/>
      <c r="O372" s="24"/>
      <c r="P372" s="24"/>
      <c r="Q372" s="24"/>
      <c r="R372" s="25"/>
      <c r="S372" s="24"/>
      <c r="T372" s="24"/>
      <c r="U372" s="7">
        <f t="shared" si="105"/>
        <v>0</v>
      </c>
      <c r="V372" s="24"/>
      <c r="W372" s="24"/>
      <c r="X372" s="24"/>
      <c r="Y372" s="24"/>
      <c r="Z372" s="24"/>
      <c r="AA372" s="24"/>
      <c r="AB372" s="24"/>
      <c r="AC372" s="24"/>
      <c r="AD372" s="7">
        <f t="shared" si="124"/>
        <v>0</v>
      </c>
      <c r="AE372" s="24"/>
      <c r="AF372" s="24"/>
      <c r="AG372" s="25"/>
      <c r="AH372" s="25"/>
      <c r="AI372" s="24"/>
      <c r="AJ372" s="20"/>
      <c r="AK372" s="24"/>
      <c r="AL372" s="20"/>
      <c r="AM372" s="20"/>
      <c r="AN372" s="20"/>
      <c r="AO372" s="25"/>
      <c r="AP372" s="20"/>
      <c r="AQ372" s="24"/>
      <c r="AR372" s="25"/>
      <c r="AS372" s="25"/>
      <c r="AT372" s="25"/>
      <c r="AU372" s="25"/>
      <c r="AV372" s="25"/>
      <c r="AW372" s="25"/>
      <c r="AX372" s="24"/>
      <c r="AY372" s="24"/>
      <c r="AZ372" s="24"/>
      <c r="BA372" s="25"/>
      <c r="BB372" s="25"/>
      <c r="BC372" s="25"/>
      <c r="BD372" s="24"/>
      <c r="BE372" s="25"/>
      <c r="BF372" s="25"/>
      <c r="BG372" s="7">
        <f t="shared" si="125"/>
        <v>0</v>
      </c>
      <c r="BH372" s="25"/>
      <c r="BI372" s="24"/>
      <c r="BJ372" s="24"/>
      <c r="BK372" s="25"/>
      <c r="BL372" s="20" t="s">
        <v>105</v>
      </c>
      <c r="BM372" s="25"/>
      <c r="BN372" s="20" t="s">
        <v>621</v>
      </c>
      <c r="BO372" s="25"/>
      <c r="BP372" s="20" t="s">
        <v>106</v>
      </c>
      <c r="BQ372" s="25"/>
      <c r="BR372" s="25"/>
      <c r="BS372" s="25"/>
      <c r="BT372" s="25"/>
      <c r="BU372" s="23" t="s">
        <v>95</v>
      </c>
      <c r="BV372" s="20"/>
      <c r="BW372" s="25"/>
      <c r="BX372" s="25"/>
      <c r="BY372" s="20" t="s">
        <v>622</v>
      </c>
      <c r="CA372" s="54" t="e">
        <f>VLOOKUP(B372,'[1]KH2025 IN'!$B$4:$X$243,23,0)</f>
        <v>#N/A</v>
      </c>
      <c r="CB372" s="54">
        <v>1</v>
      </c>
      <c r="CC372" s="54">
        <f>VLOOKUP(B372,'[2]10QH'!$B$15:$BZ$665,77,0)</f>
        <v>1</v>
      </c>
      <c r="CJ372" s="54">
        <v>1</v>
      </c>
    </row>
    <row r="373" spans="1:88" s="54" customFormat="1" ht="37.5" x14ac:dyDescent="0.3">
      <c r="A373" s="20">
        <f>A372+1</f>
        <v>253</v>
      </c>
      <c r="B373" s="21" t="s">
        <v>623</v>
      </c>
      <c r="C373" s="22">
        <f t="shared" si="101"/>
        <v>0.05</v>
      </c>
      <c r="D373" s="23"/>
      <c r="E373" s="7">
        <f t="shared" si="120"/>
        <v>0.05</v>
      </c>
      <c r="F373" s="7">
        <f t="shared" si="121"/>
        <v>0.05</v>
      </c>
      <c r="G373" s="7">
        <f t="shared" si="122"/>
        <v>0</v>
      </c>
      <c r="H373" s="24"/>
      <c r="I373" s="24"/>
      <c r="J373" s="24"/>
      <c r="K373" s="24"/>
      <c r="L373" s="24">
        <v>0.05</v>
      </c>
      <c r="M373" s="7">
        <f t="shared" si="123"/>
        <v>0</v>
      </c>
      <c r="N373" s="24"/>
      <c r="O373" s="24"/>
      <c r="P373" s="24"/>
      <c r="Q373" s="24"/>
      <c r="R373" s="59"/>
      <c r="S373" s="24"/>
      <c r="T373" s="24"/>
      <c r="U373" s="7">
        <f t="shared" si="105"/>
        <v>0</v>
      </c>
      <c r="V373" s="24"/>
      <c r="W373" s="24"/>
      <c r="X373" s="24"/>
      <c r="Y373" s="24"/>
      <c r="Z373" s="24"/>
      <c r="AA373" s="24"/>
      <c r="AB373" s="24"/>
      <c r="AC373" s="24"/>
      <c r="AD373" s="7">
        <f t="shared" si="124"/>
        <v>0</v>
      </c>
      <c r="AE373" s="24"/>
      <c r="AF373" s="24"/>
      <c r="AG373" s="25"/>
      <c r="AH373" s="25"/>
      <c r="AI373" s="24"/>
      <c r="AJ373" s="20"/>
      <c r="AK373" s="24"/>
      <c r="AL373" s="20"/>
      <c r="AM373" s="20"/>
      <c r="AN373" s="20"/>
      <c r="AO373" s="25"/>
      <c r="AP373" s="20"/>
      <c r="AQ373" s="24"/>
      <c r="AR373" s="25"/>
      <c r="AS373" s="25"/>
      <c r="AT373" s="25"/>
      <c r="AU373" s="25"/>
      <c r="AV373" s="25"/>
      <c r="AW373" s="25"/>
      <c r="AX373" s="24"/>
      <c r="AY373" s="24"/>
      <c r="AZ373" s="24"/>
      <c r="BA373" s="25"/>
      <c r="BB373" s="25"/>
      <c r="BC373" s="25"/>
      <c r="BD373" s="24"/>
      <c r="BE373" s="25"/>
      <c r="BF373" s="25"/>
      <c r="BG373" s="7">
        <f t="shared" si="125"/>
        <v>0</v>
      </c>
      <c r="BH373" s="25"/>
      <c r="BI373" s="24"/>
      <c r="BJ373" s="24"/>
      <c r="BK373" s="25"/>
      <c r="BL373" s="20" t="s">
        <v>198</v>
      </c>
      <c r="BM373" s="25"/>
      <c r="BN373" s="20" t="s">
        <v>621</v>
      </c>
      <c r="BO373" s="25"/>
      <c r="BP373" s="144" t="s">
        <v>106</v>
      </c>
      <c r="BQ373" s="25"/>
      <c r="BR373" s="25"/>
      <c r="BS373" s="25"/>
      <c r="BT373" s="25"/>
      <c r="BU373" s="23" t="s">
        <v>90</v>
      </c>
      <c r="BV373" s="20">
        <v>2022</v>
      </c>
      <c r="BW373" s="25"/>
      <c r="BX373" s="25"/>
      <c r="BY373" s="20" t="s">
        <v>624</v>
      </c>
      <c r="CA373" s="54" t="e">
        <f>VLOOKUP(B373,'[1]KH2025 IN'!$B$4:$X$243,23,0)</f>
        <v>#N/A</v>
      </c>
      <c r="CB373" s="54">
        <v>1</v>
      </c>
      <c r="CC373" s="54">
        <f>VLOOKUP(B373,'[2]10QH'!$B$15:$BZ$665,77,0)</f>
        <v>1</v>
      </c>
      <c r="CJ373" s="54">
        <v>1</v>
      </c>
    </row>
    <row r="374" spans="1:88" s="54" customFormat="1" ht="37.5" x14ac:dyDescent="0.3">
      <c r="A374" s="20">
        <f t="shared" ref="A374:A380" si="126">A373+1</f>
        <v>254</v>
      </c>
      <c r="B374" s="21" t="s">
        <v>625</v>
      </c>
      <c r="C374" s="22">
        <f t="shared" si="101"/>
        <v>0.05</v>
      </c>
      <c r="D374" s="23"/>
      <c r="E374" s="7">
        <f t="shared" si="120"/>
        <v>0.05</v>
      </c>
      <c r="F374" s="7">
        <f t="shared" si="121"/>
        <v>0.05</v>
      </c>
      <c r="G374" s="7">
        <f t="shared" si="122"/>
        <v>0</v>
      </c>
      <c r="H374" s="24"/>
      <c r="I374" s="24"/>
      <c r="J374" s="24"/>
      <c r="K374" s="24"/>
      <c r="L374" s="24">
        <v>0.05</v>
      </c>
      <c r="M374" s="7">
        <f t="shared" si="123"/>
        <v>0</v>
      </c>
      <c r="N374" s="24"/>
      <c r="O374" s="24"/>
      <c r="P374" s="24"/>
      <c r="Q374" s="24"/>
      <c r="R374" s="10"/>
      <c r="S374" s="24"/>
      <c r="T374" s="24"/>
      <c r="U374" s="7">
        <f t="shared" si="105"/>
        <v>0</v>
      </c>
      <c r="V374" s="24"/>
      <c r="W374" s="24"/>
      <c r="X374" s="24"/>
      <c r="Y374" s="24"/>
      <c r="Z374" s="24"/>
      <c r="AA374" s="24"/>
      <c r="AB374" s="24"/>
      <c r="AC374" s="24"/>
      <c r="AD374" s="7">
        <f t="shared" si="124"/>
        <v>0</v>
      </c>
      <c r="AE374" s="24"/>
      <c r="AF374" s="24"/>
      <c r="AG374" s="25"/>
      <c r="AH374" s="25"/>
      <c r="AI374" s="24"/>
      <c r="AJ374" s="20"/>
      <c r="AK374" s="24"/>
      <c r="AL374" s="20"/>
      <c r="AM374" s="20"/>
      <c r="AN374" s="20"/>
      <c r="AO374" s="25"/>
      <c r="AP374" s="20"/>
      <c r="AQ374" s="24"/>
      <c r="AR374" s="25"/>
      <c r="AS374" s="25"/>
      <c r="AT374" s="25"/>
      <c r="AU374" s="25"/>
      <c r="AV374" s="25"/>
      <c r="AW374" s="25"/>
      <c r="AX374" s="24"/>
      <c r="AY374" s="24"/>
      <c r="AZ374" s="24"/>
      <c r="BA374" s="25"/>
      <c r="BB374" s="25"/>
      <c r="BC374" s="25"/>
      <c r="BD374" s="24"/>
      <c r="BE374" s="25"/>
      <c r="BF374" s="25"/>
      <c r="BG374" s="7">
        <f t="shared" si="125"/>
        <v>0</v>
      </c>
      <c r="BH374" s="25"/>
      <c r="BI374" s="24"/>
      <c r="BJ374" s="24"/>
      <c r="BK374" s="25"/>
      <c r="BL374" s="20" t="s">
        <v>198</v>
      </c>
      <c r="BM374" s="25"/>
      <c r="BN374" s="20" t="s">
        <v>621</v>
      </c>
      <c r="BO374" s="25"/>
      <c r="BP374" s="144"/>
      <c r="BQ374" s="25"/>
      <c r="BR374" s="25"/>
      <c r="BS374" s="25"/>
      <c r="BT374" s="25"/>
      <c r="BU374" s="23" t="s">
        <v>90</v>
      </c>
      <c r="BV374" s="20">
        <v>2022</v>
      </c>
      <c r="BW374" s="25"/>
      <c r="BX374" s="25"/>
      <c r="BY374" s="20" t="s">
        <v>626</v>
      </c>
      <c r="CA374" s="54" t="e">
        <f>VLOOKUP(B374,'[1]KH2025 IN'!$B$4:$X$243,23,0)</f>
        <v>#N/A</v>
      </c>
      <c r="CB374" s="54">
        <v>1</v>
      </c>
      <c r="CC374" s="54">
        <f>VLOOKUP(B374,'[2]10QH'!$B$15:$BZ$665,77,0)</f>
        <v>1</v>
      </c>
      <c r="CJ374" s="54">
        <v>1</v>
      </c>
    </row>
    <row r="375" spans="1:88" s="54" customFormat="1" ht="37.5" x14ac:dyDescent="0.3">
      <c r="A375" s="20">
        <f t="shared" si="126"/>
        <v>255</v>
      </c>
      <c r="B375" s="21" t="s">
        <v>627</v>
      </c>
      <c r="C375" s="22">
        <f t="shared" si="101"/>
        <v>0.1</v>
      </c>
      <c r="D375" s="23"/>
      <c r="E375" s="7">
        <f t="shared" si="120"/>
        <v>0.1</v>
      </c>
      <c r="F375" s="7">
        <f t="shared" si="121"/>
        <v>0</v>
      </c>
      <c r="G375" s="7">
        <f t="shared" si="122"/>
        <v>0</v>
      </c>
      <c r="H375" s="24"/>
      <c r="I375" s="24"/>
      <c r="J375" s="24"/>
      <c r="K375" s="24"/>
      <c r="L375" s="24"/>
      <c r="M375" s="7">
        <f t="shared" si="123"/>
        <v>0</v>
      </c>
      <c r="N375" s="24"/>
      <c r="O375" s="24"/>
      <c r="P375" s="24"/>
      <c r="Q375" s="24"/>
      <c r="R375" s="24"/>
      <c r="S375" s="24"/>
      <c r="T375" s="24"/>
      <c r="U375" s="7">
        <f t="shared" si="105"/>
        <v>0.1</v>
      </c>
      <c r="V375" s="24"/>
      <c r="W375" s="24"/>
      <c r="X375" s="24"/>
      <c r="Y375" s="24"/>
      <c r="Z375" s="24"/>
      <c r="AA375" s="24"/>
      <c r="AB375" s="24"/>
      <c r="AC375" s="24"/>
      <c r="AD375" s="7">
        <f t="shared" si="124"/>
        <v>0</v>
      </c>
      <c r="AE375" s="24"/>
      <c r="AF375" s="24"/>
      <c r="AG375" s="25"/>
      <c r="AH375" s="25"/>
      <c r="AI375" s="24"/>
      <c r="AJ375" s="20"/>
      <c r="AK375" s="24"/>
      <c r="AL375" s="20"/>
      <c r="AM375" s="20"/>
      <c r="AN375" s="20"/>
      <c r="AO375" s="25"/>
      <c r="AP375" s="20"/>
      <c r="AQ375" s="24"/>
      <c r="AR375" s="25"/>
      <c r="AS375" s="25"/>
      <c r="AT375" s="25"/>
      <c r="AU375" s="25"/>
      <c r="AV375" s="25"/>
      <c r="AW375" s="25"/>
      <c r="AX375" s="24"/>
      <c r="AY375" s="24"/>
      <c r="AZ375" s="24">
        <v>0.1</v>
      </c>
      <c r="BA375" s="25"/>
      <c r="BB375" s="25"/>
      <c r="BC375" s="25"/>
      <c r="BD375" s="24"/>
      <c r="BE375" s="25"/>
      <c r="BF375" s="25"/>
      <c r="BG375" s="7">
        <f t="shared" si="125"/>
        <v>0</v>
      </c>
      <c r="BH375" s="25"/>
      <c r="BI375" s="24"/>
      <c r="BJ375" s="24"/>
      <c r="BK375" s="25"/>
      <c r="BL375" s="20" t="s">
        <v>198</v>
      </c>
      <c r="BM375" s="25"/>
      <c r="BN375" s="20" t="s">
        <v>621</v>
      </c>
      <c r="BO375" s="25"/>
      <c r="BP375" s="144"/>
      <c r="BQ375" s="25"/>
      <c r="BR375" s="25"/>
      <c r="BS375" s="25"/>
      <c r="BT375" s="25"/>
      <c r="BU375" s="23" t="s">
        <v>136</v>
      </c>
      <c r="BV375" s="20">
        <v>2022</v>
      </c>
      <c r="BW375" s="25"/>
      <c r="BX375" s="25"/>
      <c r="BY375" s="20" t="s">
        <v>628</v>
      </c>
      <c r="CA375" s="54" t="e">
        <f>VLOOKUP(B375,'[1]KH2025 IN'!$B$4:$X$243,23,0)</f>
        <v>#N/A</v>
      </c>
      <c r="CB375" s="54">
        <v>1</v>
      </c>
      <c r="CC375" s="54">
        <f>VLOOKUP(B375,'[2]10QH'!$B$15:$BZ$665,77,0)</f>
        <v>1</v>
      </c>
      <c r="CJ375" s="54">
        <v>1</v>
      </c>
    </row>
    <row r="376" spans="1:88" s="54" customFormat="1" ht="37.5" x14ac:dyDescent="0.3">
      <c r="A376" s="20">
        <f t="shared" si="126"/>
        <v>256</v>
      </c>
      <c r="B376" s="21" t="s">
        <v>629</v>
      </c>
      <c r="C376" s="22">
        <f t="shared" si="101"/>
        <v>0.05</v>
      </c>
      <c r="D376" s="23"/>
      <c r="E376" s="7">
        <f t="shared" si="120"/>
        <v>0.05</v>
      </c>
      <c r="F376" s="7">
        <f t="shared" si="121"/>
        <v>0.05</v>
      </c>
      <c r="G376" s="7">
        <f t="shared" si="122"/>
        <v>0</v>
      </c>
      <c r="H376" s="24"/>
      <c r="I376" s="24"/>
      <c r="J376" s="24"/>
      <c r="K376" s="24"/>
      <c r="L376" s="24">
        <v>0.05</v>
      </c>
      <c r="M376" s="7">
        <f t="shared" si="123"/>
        <v>0</v>
      </c>
      <c r="N376" s="24"/>
      <c r="O376" s="24"/>
      <c r="P376" s="24"/>
      <c r="Q376" s="24"/>
      <c r="R376" s="24"/>
      <c r="S376" s="24"/>
      <c r="T376" s="24"/>
      <c r="U376" s="7">
        <f t="shared" si="105"/>
        <v>0</v>
      </c>
      <c r="V376" s="24"/>
      <c r="W376" s="24"/>
      <c r="X376" s="24"/>
      <c r="Y376" s="24"/>
      <c r="Z376" s="24"/>
      <c r="AA376" s="24"/>
      <c r="AB376" s="24"/>
      <c r="AC376" s="24"/>
      <c r="AD376" s="7">
        <f t="shared" si="124"/>
        <v>0</v>
      </c>
      <c r="AE376" s="24"/>
      <c r="AF376" s="24"/>
      <c r="AG376" s="25"/>
      <c r="AH376" s="25"/>
      <c r="AI376" s="24"/>
      <c r="AJ376" s="20"/>
      <c r="AK376" s="24"/>
      <c r="AL376" s="20"/>
      <c r="AM376" s="20"/>
      <c r="AN376" s="20"/>
      <c r="AO376" s="25"/>
      <c r="AP376" s="20"/>
      <c r="AQ376" s="24"/>
      <c r="AR376" s="25"/>
      <c r="AS376" s="25"/>
      <c r="AT376" s="25"/>
      <c r="AU376" s="25"/>
      <c r="AV376" s="25"/>
      <c r="AW376" s="25"/>
      <c r="AX376" s="24"/>
      <c r="AY376" s="24"/>
      <c r="AZ376" s="24"/>
      <c r="BA376" s="25"/>
      <c r="BB376" s="25"/>
      <c r="BC376" s="25"/>
      <c r="BD376" s="24"/>
      <c r="BE376" s="25"/>
      <c r="BF376" s="25"/>
      <c r="BG376" s="7">
        <f t="shared" si="125"/>
        <v>0</v>
      </c>
      <c r="BH376" s="25"/>
      <c r="BI376" s="24"/>
      <c r="BJ376" s="24"/>
      <c r="BK376" s="25"/>
      <c r="BL376" s="20" t="s">
        <v>198</v>
      </c>
      <c r="BM376" s="25"/>
      <c r="BN376" s="20" t="s">
        <v>621</v>
      </c>
      <c r="BO376" s="25"/>
      <c r="BP376" s="144"/>
      <c r="BQ376" s="25"/>
      <c r="BR376" s="25"/>
      <c r="BS376" s="25"/>
      <c r="BT376" s="25"/>
      <c r="BU376" s="23" t="s">
        <v>90</v>
      </c>
      <c r="BV376" s="20">
        <v>2022</v>
      </c>
      <c r="BW376" s="25"/>
      <c r="BX376" s="25"/>
      <c r="BY376" s="20" t="s">
        <v>630</v>
      </c>
      <c r="CA376" s="54" t="e">
        <f>VLOOKUP(B376,'[1]KH2025 IN'!$B$4:$X$243,23,0)</f>
        <v>#N/A</v>
      </c>
      <c r="CB376" s="54">
        <v>1</v>
      </c>
      <c r="CC376" s="54">
        <f>VLOOKUP(B376,'[2]10QH'!$B$15:$BZ$665,77,0)</f>
        <v>1</v>
      </c>
      <c r="CJ376" s="54">
        <v>1</v>
      </c>
    </row>
    <row r="377" spans="1:88" s="54" customFormat="1" ht="37.5" x14ac:dyDescent="0.3">
      <c r="A377" s="20">
        <f t="shared" si="126"/>
        <v>257</v>
      </c>
      <c r="B377" s="21" t="s">
        <v>631</v>
      </c>
      <c r="C377" s="22">
        <f t="shared" si="101"/>
        <v>0.1</v>
      </c>
      <c r="D377" s="23"/>
      <c r="E377" s="7">
        <f t="shared" si="120"/>
        <v>0.1</v>
      </c>
      <c r="F377" s="7">
        <f t="shared" si="121"/>
        <v>0</v>
      </c>
      <c r="G377" s="7">
        <f t="shared" si="122"/>
        <v>0</v>
      </c>
      <c r="H377" s="24"/>
      <c r="I377" s="24"/>
      <c r="J377" s="24"/>
      <c r="K377" s="24"/>
      <c r="L377" s="24"/>
      <c r="M377" s="7">
        <f t="shared" si="123"/>
        <v>0</v>
      </c>
      <c r="N377" s="24"/>
      <c r="O377" s="24"/>
      <c r="P377" s="24"/>
      <c r="Q377" s="24"/>
      <c r="R377" s="24"/>
      <c r="S377" s="24"/>
      <c r="T377" s="24"/>
      <c r="U377" s="7">
        <f t="shared" si="105"/>
        <v>0.1</v>
      </c>
      <c r="V377" s="24">
        <v>0.1</v>
      </c>
      <c r="W377" s="24"/>
      <c r="X377" s="24"/>
      <c r="Y377" s="24"/>
      <c r="Z377" s="24"/>
      <c r="AA377" s="24"/>
      <c r="AB377" s="24"/>
      <c r="AC377" s="24"/>
      <c r="AD377" s="7">
        <f t="shared" si="124"/>
        <v>0</v>
      </c>
      <c r="AE377" s="24"/>
      <c r="AF377" s="24"/>
      <c r="AG377" s="25"/>
      <c r="AH377" s="25"/>
      <c r="AI377" s="24"/>
      <c r="AJ377" s="20"/>
      <c r="AK377" s="24"/>
      <c r="AL377" s="20"/>
      <c r="AM377" s="20"/>
      <c r="AN377" s="20"/>
      <c r="AO377" s="25"/>
      <c r="AP377" s="20"/>
      <c r="AQ377" s="24"/>
      <c r="AR377" s="25"/>
      <c r="AS377" s="25"/>
      <c r="AT377" s="25"/>
      <c r="AU377" s="25"/>
      <c r="AV377" s="25"/>
      <c r="AW377" s="25"/>
      <c r="AX377" s="24"/>
      <c r="AY377" s="24"/>
      <c r="AZ377" s="24"/>
      <c r="BA377" s="25"/>
      <c r="BB377" s="25"/>
      <c r="BC377" s="25"/>
      <c r="BD377" s="24"/>
      <c r="BE377" s="25"/>
      <c r="BF377" s="25"/>
      <c r="BG377" s="7">
        <f t="shared" si="125"/>
        <v>0</v>
      </c>
      <c r="BH377" s="25"/>
      <c r="BI377" s="24"/>
      <c r="BJ377" s="24"/>
      <c r="BK377" s="25"/>
      <c r="BL377" s="20" t="s">
        <v>198</v>
      </c>
      <c r="BM377" s="25"/>
      <c r="BN377" s="20" t="s">
        <v>621</v>
      </c>
      <c r="BO377" s="25"/>
      <c r="BP377" s="144"/>
      <c r="BQ377" s="25"/>
      <c r="BR377" s="25"/>
      <c r="BS377" s="25"/>
      <c r="BT377" s="25"/>
      <c r="BU377" s="23" t="s">
        <v>88</v>
      </c>
      <c r="BV377" s="20"/>
      <c r="BW377" s="25"/>
      <c r="BX377" s="25"/>
      <c r="BY377" s="20" t="s">
        <v>632</v>
      </c>
      <c r="CA377" s="54" t="e">
        <f>VLOOKUP(B377,'[1]KH2025 IN'!$B$4:$X$243,23,0)</f>
        <v>#N/A</v>
      </c>
      <c r="CB377" s="54">
        <v>1</v>
      </c>
      <c r="CC377" s="54">
        <f>VLOOKUP(B377,'[2]10QH'!$B$15:$BZ$665,77,0)</f>
        <v>1</v>
      </c>
      <c r="CJ377" s="54">
        <v>1</v>
      </c>
    </row>
    <row r="378" spans="1:88" s="54" customFormat="1" ht="75" customHeight="1" x14ac:dyDescent="0.3">
      <c r="A378" s="20">
        <f t="shared" si="126"/>
        <v>258</v>
      </c>
      <c r="B378" s="21" t="s">
        <v>633</v>
      </c>
      <c r="C378" s="22">
        <f t="shared" si="101"/>
        <v>0.14000000000000001</v>
      </c>
      <c r="D378" s="23"/>
      <c r="E378" s="7">
        <f t="shared" si="120"/>
        <v>0.14000000000000001</v>
      </c>
      <c r="F378" s="7">
        <f t="shared" si="121"/>
        <v>0.14000000000000001</v>
      </c>
      <c r="G378" s="7">
        <f t="shared" si="122"/>
        <v>0</v>
      </c>
      <c r="H378" s="24"/>
      <c r="I378" s="24"/>
      <c r="J378" s="24"/>
      <c r="K378" s="24">
        <v>0.14000000000000001</v>
      </c>
      <c r="L378" s="24"/>
      <c r="M378" s="7">
        <f t="shared" si="123"/>
        <v>0</v>
      </c>
      <c r="N378" s="24"/>
      <c r="O378" s="24"/>
      <c r="P378" s="24"/>
      <c r="Q378" s="24"/>
      <c r="R378" s="24"/>
      <c r="S378" s="24"/>
      <c r="T378" s="24"/>
      <c r="U378" s="7">
        <f t="shared" si="105"/>
        <v>0</v>
      </c>
      <c r="V378" s="24"/>
      <c r="W378" s="24"/>
      <c r="X378" s="24"/>
      <c r="Y378" s="24"/>
      <c r="Z378" s="24"/>
      <c r="AA378" s="24"/>
      <c r="AB378" s="24"/>
      <c r="AC378" s="24"/>
      <c r="AD378" s="7">
        <f t="shared" si="124"/>
        <v>0</v>
      </c>
      <c r="AE378" s="24"/>
      <c r="AF378" s="24"/>
      <c r="AG378" s="25"/>
      <c r="AH378" s="25"/>
      <c r="AI378" s="24"/>
      <c r="AJ378" s="20"/>
      <c r="AK378" s="24"/>
      <c r="AL378" s="20"/>
      <c r="AM378" s="20"/>
      <c r="AN378" s="20"/>
      <c r="AO378" s="25"/>
      <c r="AP378" s="20"/>
      <c r="AQ378" s="24"/>
      <c r="AR378" s="25"/>
      <c r="AS378" s="25"/>
      <c r="AT378" s="25"/>
      <c r="AU378" s="25"/>
      <c r="AV378" s="25"/>
      <c r="AW378" s="25"/>
      <c r="AX378" s="24"/>
      <c r="AY378" s="24"/>
      <c r="AZ378" s="24"/>
      <c r="BA378" s="25"/>
      <c r="BB378" s="25"/>
      <c r="BC378" s="25"/>
      <c r="BD378" s="24"/>
      <c r="BE378" s="25"/>
      <c r="BF378" s="25"/>
      <c r="BG378" s="7">
        <f t="shared" si="125"/>
        <v>0</v>
      </c>
      <c r="BH378" s="25"/>
      <c r="BI378" s="24"/>
      <c r="BJ378" s="24"/>
      <c r="BK378" s="25"/>
      <c r="BL378" s="20" t="s">
        <v>87</v>
      </c>
      <c r="BM378" s="25"/>
      <c r="BN378" s="20" t="s">
        <v>621</v>
      </c>
      <c r="BO378" s="25"/>
      <c r="BP378" s="20" t="s">
        <v>106</v>
      </c>
      <c r="BQ378" s="25"/>
      <c r="BR378" s="25"/>
      <c r="BS378" s="25"/>
      <c r="BT378" s="25"/>
      <c r="BU378" s="23" t="s">
        <v>95</v>
      </c>
      <c r="BV378" s="20">
        <v>2022</v>
      </c>
      <c r="BW378" s="25"/>
      <c r="BX378" s="25"/>
      <c r="BY378" s="20" t="s">
        <v>634</v>
      </c>
      <c r="CA378" s="54" t="e">
        <f>VLOOKUP(B378,'[1]KH2025 IN'!$B$4:$X$243,23,0)</f>
        <v>#N/A</v>
      </c>
      <c r="CB378" s="54">
        <v>1</v>
      </c>
      <c r="CC378" s="54">
        <f>VLOOKUP(B378,'[2]10QH'!$B$15:$BZ$665,77,0)</f>
        <v>1</v>
      </c>
      <c r="CJ378" s="54">
        <v>1</v>
      </c>
    </row>
    <row r="379" spans="1:88" s="54" customFormat="1" ht="75" customHeight="1" x14ac:dyDescent="0.3">
      <c r="A379" s="20">
        <f t="shared" si="126"/>
        <v>259</v>
      </c>
      <c r="B379" s="21" t="s">
        <v>635</v>
      </c>
      <c r="C379" s="22">
        <f t="shared" si="101"/>
        <v>2.04</v>
      </c>
      <c r="D379" s="23"/>
      <c r="E379" s="7">
        <f t="shared" si="120"/>
        <v>2.04</v>
      </c>
      <c r="F379" s="7">
        <f t="shared" si="121"/>
        <v>2.04</v>
      </c>
      <c r="G379" s="7">
        <f t="shared" si="122"/>
        <v>0</v>
      </c>
      <c r="H379" s="24"/>
      <c r="I379" s="24"/>
      <c r="J379" s="24"/>
      <c r="K379" s="24"/>
      <c r="L379" s="24">
        <v>2.04</v>
      </c>
      <c r="M379" s="7">
        <f t="shared" si="123"/>
        <v>0</v>
      </c>
      <c r="N379" s="24"/>
      <c r="O379" s="24"/>
      <c r="P379" s="24"/>
      <c r="Q379" s="24"/>
      <c r="R379" s="24"/>
      <c r="S379" s="24"/>
      <c r="T379" s="24"/>
      <c r="U379" s="7">
        <f t="shared" si="105"/>
        <v>0</v>
      </c>
      <c r="V379" s="24"/>
      <c r="W379" s="24"/>
      <c r="X379" s="24"/>
      <c r="Y379" s="24"/>
      <c r="Z379" s="24"/>
      <c r="AA379" s="24"/>
      <c r="AB379" s="24"/>
      <c r="AC379" s="24"/>
      <c r="AD379" s="7">
        <f t="shared" si="124"/>
        <v>0</v>
      </c>
      <c r="AE379" s="24"/>
      <c r="AF379" s="24"/>
      <c r="AG379" s="25"/>
      <c r="AH379" s="25"/>
      <c r="AI379" s="24"/>
      <c r="AJ379" s="20"/>
      <c r="AK379" s="24"/>
      <c r="AL379" s="20"/>
      <c r="AM379" s="20"/>
      <c r="AN379" s="20"/>
      <c r="AO379" s="25"/>
      <c r="AP379" s="20"/>
      <c r="AQ379" s="24"/>
      <c r="AR379" s="25"/>
      <c r="AS379" s="25"/>
      <c r="AT379" s="25"/>
      <c r="AU379" s="25"/>
      <c r="AV379" s="25"/>
      <c r="AW379" s="25"/>
      <c r="AX379" s="24"/>
      <c r="AY379" s="24"/>
      <c r="AZ379" s="24"/>
      <c r="BA379" s="25"/>
      <c r="BB379" s="25"/>
      <c r="BC379" s="25"/>
      <c r="BD379" s="24"/>
      <c r="BE379" s="25"/>
      <c r="BF379" s="25"/>
      <c r="BG379" s="7">
        <f t="shared" si="125"/>
        <v>0</v>
      </c>
      <c r="BH379" s="25"/>
      <c r="BI379" s="24"/>
      <c r="BJ379" s="24"/>
      <c r="BK379" s="25"/>
      <c r="BL379" s="20" t="s">
        <v>112</v>
      </c>
      <c r="BM379" s="25"/>
      <c r="BN379" s="20" t="s">
        <v>621</v>
      </c>
      <c r="BO379" s="25"/>
      <c r="BP379" s="20" t="s">
        <v>106</v>
      </c>
      <c r="BQ379" s="25"/>
      <c r="BR379" s="25"/>
      <c r="BS379" s="25"/>
      <c r="BT379" s="25"/>
      <c r="BU379" s="23" t="s">
        <v>90</v>
      </c>
      <c r="BV379" s="20">
        <v>2022</v>
      </c>
      <c r="BW379" s="25"/>
      <c r="BX379" s="25"/>
      <c r="BY379" s="20" t="s">
        <v>636</v>
      </c>
      <c r="CA379" s="54" t="e">
        <f>VLOOKUP(B379,'[1]KH2025 IN'!$B$4:$X$243,23,0)</f>
        <v>#N/A</v>
      </c>
      <c r="CB379" s="54">
        <v>1</v>
      </c>
      <c r="CC379" s="54">
        <f>VLOOKUP(B379,'[2]10QH'!$B$15:$BZ$665,77,0)</f>
        <v>1</v>
      </c>
      <c r="CJ379" s="54">
        <v>1</v>
      </c>
    </row>
    <row r="380" spans="1:88" s="54" customFormat="1" ht="75" customHeight="1" x14ac:dyDescent="0.3">
      <c r="A380" s="20">
        <f t="shared" si="126"/>
        <v>260</v>
      </c>
      <c r="B380" s="21" t="s">
        <v>637</v>
      </c>
      <c r="C380" s="22">
        <f t="shared" si="101"/>
        <v>0.28000000000000003</v>
      </c>
      <c r="D380" s="23"/>
      <c r="E380" s="7">
        <f t="shared" si="120"/>
        <v>0.28000000000000003</v>
      </c>
      <c r="F380" s="7">
        <f t="shared" si="121"/>
        <v>0</v>
      </c>
      <c r="G380" s="7">
        <f t="shared" si="122"/>
        <v>0</v>
      </c>
      <c r="H380" s="24"/>
      <c r="I380" s="24"/>
      <c r="J380" s="24"/>
      <c r="K380" s="24"/>
      <c r="L380" s="24"/>
      <c r="M380" s="7">
        <f t="shared" si="123"/>
        <v>0</v>
      </c>
      <c r="N380" s="24"/>
      <c r="O380" s="24"/>
      <c r="P380" s="24"/>
      <c r="Q380" s="24"/>
      <c r="R380" s="24"/>
      <c r="S380" s="24"/>
      <c r="T380" s="24"/>
      <c r="U380" s="7">
        <f t="shared" si="105"/>
        <v>0.28000000000000003</v>
      </c>
      <c r="V380" s="24"/>
      <c r="W380" s="24"/>
      <c r="X380" s="24"/>
      <c r="Y380" s="24"/>
      <c r="Z380" s="24"/>
      <c r="AA380" s="24"/>
      <c r="AB380" s="24"/>
      <c r="AC380" s="24"/>
      <c r="AD380" s="7">
        <f t="shared" si="124"/>
        <v>0.28000000000000003</v>
      </c>
      <c r="AE380" s="24"/>
      <c r="AF380" s="24"/>
      <c r="AG380" s="25"/>
      <c r="AH380" s="25"/>
      <c r="AI380" s="24"/>
      <c r="AJ380" s="20"/>
      <c r="AK380" s="24">
        <v>0.28000000000000003</v>
      </c>
      <c r="AL380" s="20"/>
      <c r="AM380" s="20"/>
      <c r="AN380" s="20"/>
      <c r="AO380" s="25"/>
      <c r="AP380" s="20"/>
      <c r="AQ380" s="24"/>
      <c r="AR380" s="25"/>
      <c r="AS380" s="25"/>
      <c r="AT380" s="25"/>
      <c r="AU380" s="25"/>
      <c r="AV380" s="25"/>
      <c r="AW380" s="25"/>
      <c r="AX380" s="24"/>
      <c r="AY380" s="24"/>
      <c r="AZ380" s="24"/>
      <c r="BA380" s="25"/>
      <c r="BB380" s="25"/>
      <c r="BC380" s="25"/>
      <c r="BD380" s="24"/>
      <c r="BE380" s="25"/>
      <c r="BF380" s="25"/>
      <c r="BG380" s="7">
        <f t="shared" si="125"/>
        <v>0</v>
      </c>
      <c r="BH380" s="25"/>
      <c r="BI380" s="24"/>
      <c r="BJ380" s="24"/>
      <c r="BK380" s="25"/>
      <c r="BL380" s="20" t="s">
        <v>123</v>
      </c>
      <c r="BM380" s="25"/>
      <c r="BN380" s="20" t="s">
        <v>621</v>
      </c>
      <c r="BO380" s="25"/>
      <c r="BP380" s="20" t="s">
        <v>106</v>
      </c>
      <c r="BQ380" s="25"/>
      <c r="BR380" s="25"/>
      <c r="BS380" s="25"/>
      <c r="BT380" s="25"/>
      <c r="BU380" s="23" t="s">
        <v>638</v>
      </c>
      <c r="BV380" s="20"/>
      <c r="BW380" s="25"/>
      <c r="BX380" s="25"/>
      <c r="BY380" s="20" t="s">
        <v>639</v>
      </c>
      <c r="CA380" s="54" t="e">
        <f>VLOOKUP(B380,'[1]KH2025 IN'!$B$4:$X$243,23,0)</f>
        <v>#N/A</v>
      </c>
      <c r="CB380" s="54">
        <v>1</v>
      </c>
      <c r="CC380" s="54">
        <f>VLOOKUP(B380,'[2]10QH'!$B$15:$BZ$665,77,0)</f>
        <v>1</v>
      </c>
      <c r="CJ380" s="54">
        <v>1</v>
      </c>
    </row>
    <row r="381" spans="1:88" ht="37.5" x14ac:dyDescent="0.3">
      <c r="A381" s="10" t="s">
        <v>147</v>
      </c>
      <c r="B381" s="15" t="s">
        <v>148</v>
      </c>
      <c r="C381" s="16">
        <f t="shared" si="101"/>
        <v>0</v>
      </c>
      <c r="D381" s="24"/>
      <c r="E381" s="7">
        <f t="shared" si="120"/>
        <v>0</v>
      </c>
      <c r="F381" s="7">
        <f t="shared" si="121"/>
        <v>0</v>
      </c>
      <c r="G381" s="7">
        <f t="shared" si="122"/>
        <v>0</v>
      </c>
      <c r="H381" s="10"/>
      <c r="I381" s="10"/>
      <c r="J381" s="10"/>
      <c r="K381" s="10"/>
      <c r="L381" s="10"/>
      <c r="M381" s="7">
        <f t="shared" si="123"/>
        <v>0</v>
      </c>
      <c r="N381" s="10"/>
      <c r="O381" s="10"/>
      <c r="P381" s="10"/>
      <c r="Q381" s="10"/>
      <c r="R381" s="24"/>
      <c r="S381" s="10"/>
      <c r="T381" s="10"/>
      <c r="U381" s="7">
        <f t="shared" si="105"/>
        <v>0</v>
      </c>
      <c r="V381" s="10"/>
      <c r="W381" s="10"/>
      <c r="X381" s="10"/>
      <c r="Y381" s="10"/>
      <c r="Z381" s="10"/>
      <c r="AA381" s="10"/>
      <c r="AB381" s="10"/>
      <c r="AC381" s="10"/>
      <c r="AD381" s="7">
        <f t="shared" si="124"/>
        <v>0</v>
      </c>
      <c r="AE381" s="10"/>
      <c r="AF381" s="10"/>
      <c r="AG381" s="10"/>
      <c r="AH381" s="10"/>
      <c r="AI381" s="10"/>
      <c r="AJ381" s="10"/>
      <c r="AK381" s="10"/>
      <c r="AL381" s="10"/>
      <c r="AM381" s="10"/>
      <c r="AN381" s="10"/>
      <c r="AO381" s="25"/>
      <c r="AP381" s="10"/>
      <c r="AQ381" s="10"/>
      <c r="AR381" s="25"/>
      <c r="AS381" s="25"/>
      <c r="AT381" s="25"/>
      <c r="AU381" s="25"/>
      <c r="AV381" s="25"/>
      <c r="AW381" s="25"/>
      <c r="AX381" s="10"/>
      <c r="AY381" s="10"/>
      <c r="AZ381" s="10"/>
      <c r="BA381" s="25"/>
      <c r="BB381" s="25"/>
      <c r="BC381" s="25"/>
      <c r="BD381" s="10"/>
      <c r="BE381" s="25"/>
      <c r="BF381" s="25"/>
      <c r="BG381" s="7">
        <f t="shared" si="125"/>
        <v>0</v>
      </c>
      <c r="BH381" s="25"/>
      <c r="BI381" s="10"/>
      <c r="BJ381" s="10"/>
      <c r="BK381" s="25"/>
      <c r="BL381" s="10"/>
      <c r="BM381" s="25"/>
      <c r="BN381" s="25"/>
      <c r="BO381" s="25"/>
      <c r="BP381" s="10"/>
      <c r="BQ381" s="25"/>
      <c r="BR381" s="25"/>
      <c r="BS381" s="25"/>
      <c r="BT381" s="25"/>
      <c r="BU381" s="24"/>
      <c r="BV381" s="10"/>
      <c r="BW381" s="10"/>
      <c r="BX381" s="10"/>
      <c r="BY381" s="25"/>
      <c r="CA381" s="54" t="e">
        <f>VLOOKUP(B381,'[1]KH2025 IN'!$B$4:$X$243,23,0)</f>
        <v>#N/A</v>
      </c>
      <c r="CB381" s="54">
        <v>1</v>
      </c>
      <c r="CC381" s="54" t="e">
        <f>VLOOKUP(B381,'[2]10QH'!$B$15:$BZ$665,77,0)</f>
        <v>#REF!</v>
      </c>
    </row>
    <row r="382" spans="1:88" ht="37.5" x14ac:dyDescent="0.3">
      <c r="A382" s="10" t="s">
        <v>152</v>
      </c>
      <c r="B382" s="15" t="s">
        <v>153</v>
      </c>
      <c r="C382" s="16">
        <f t="shared" si="101"/>
        <v>0</v>
      </c>
      <c r="D382" s="10"/>
      <c r="E382" s="7">
        <f t="shared" si="120"/>
        <v>0</v>
      </c>
      <c r="F382" s="7">
        <f t="shared" si="121"/>
        <v>0</v>
      </c>
      <c r="G382" s="7">
        <f t="shared" si="122"/>
        <v>0</v>
      </c>
      <c r="H382" s="10"/>
      <c r="I382" s="10"/>
      <c r="J382" s="10"/>
      <c r="K382" s="10"/>
      <c r="L382" s="10"/>
      <c r="M382" s="7">
        <f t="shared" si="123"/>
        <v>0</v>
      </c>
      <c r="N382" s="10"/>
      <c r="O382" s="10"/>
      <c r="P382" s="10"/>
      <c r="Q382" s="10"/>
      <c r="R382" s="24"/>
      <c r="S382" s="10"/>
      <c r="T382" s="10"/>
      <c r="U382" s="7">
        <f t="shared" si="105"/>
        <v>0</v>
      </c>
      <c r="V382" s="10"/>
      <c r="W382" s="10"/>
      <c r="X382" s="10"/>
      <c r="Y382" s="10"/>
      <c r="Z382" s="10"/>
      <c r="AA382" s="10"/>
      <c r="AB382" s="10"/>
      <c r="AC382" s="10"/>
      <c r="AD382" s="7">
        <f t="shared" si="124"/>
        <v>0</v>
      </c>
      <c r="AE382" s="10"/>
      <c r="AF382" s="10"/>
      <c r="AG382" s="10"/>
      <c r="AH382" s="10"/>
      <c r="AI382" s="10"/>
      <c r="AJ382" s="10"/>
      <c r="AK382" s="10"/>
      <c r="AL382" s="10"/>
      <c r="AM382" s="10"/>
      <c r="AN382" s="10"/>
      <c r="AO382" s="25"/>
      <c r="AP382" s="10"/>
      <c r="AQ382" s="10"/>
      <c r="AR382" s="25"/>
      <c r="AS382" s="25"/>
      <c r="AT382" s="25"/>
      <c r="AU382" s="25"/>
      <c r="AV382" s="25"/>
      <c r="AW382" s="25"/>
      <c r="AX382" s="10"/>
      <c r="AY382" s="10"/>
      <c r="AZ382" s="10"/>
      <c r="BA382" s="25"/>
      <c r="BB382" s="25"/>
      <c r="BC382" s="25"/>
      <c r="BD382" s="10"/>
      <c r="BE382" s="25"/>
      <c r="BF382" s="25"/>
      <c r="BG382" s="7">
        <f t="shared" si="125"/>
        <v>0</v>
      </c>
      <c r="BH382" s="25"/>
      <c r="BI382" s="10"/>
      <c r="BJ382" s="10"/>
      <c r="BK382" s="25"/>
      <c r="BL382" s="10"/>
      <c r="BM382" s="25"/>
      <c r="BN382" s="10"/>
      <c r="BO382" s="25"/>
      <c r="BP382" s="10"/>
      <c r="BQ382" s="25"/>
      <c r="BR382" s="25"/>
      <c r="BS382" s="25"/>
      <c r="BT382" s="25"/>
      <c r="BU382" s="10"/>
      <c r="BV382" s="10"/>
      <c r="BW382" s="10"/>
      <c r="BX382" s="10"/>
      <c r="BY382" s="25"/>
      <c r="CA382" s="54">
        <f>VLOOKUP(B382,'[1]KH2025 IN'!$B$4:$X$243,23,0)</f>
        <v>1</v>
      </c>
      <c r="CB382" s="54">
        <v>1</v>
      </c>
      <c r="CC382" s="54" t="e">
        <f>VLOOKUP(B382,'[2]10QH'!$B$15:$BZ$665,77,0)</f>
        <v>#REF!</v>
      </c>
    </row>
    <row r="383" spans="1:88" s="11" customFormat="1" x14ac:dyDescent="0.3">
      <c r="A383" s="62" t="s">
        <v>339</v>
      </c>
      <c r="B383" s="79" t="s">
        <v>69</v>
      </c>
      <c r="C383" s="6">
        <f t="shared" si="101"/>
        <v>360.86000000000007</v>
      </c>
      <c r="D383" s="6">
        <f>SUM(D395:D409)</f>
        <v>0</v>
      </c>
      <c r="E383" s="6">
        <f t="shared" ref="E383:BJ383" si="127">SUM(E384:E409)</f>
        <v>360.86000000000007</v>
      </c>
      <c r="F383" s="6">
        <f t="shared" si="127"/>
        <v>221.36999999999998</v>
      </c>
      <c r="G383" s="6">
        <f t="shared" si="127"/>
        <v>0.62</v>
      </c>
      <c r="H383" s="6">
        <f t="shared" si="127"/>
        <v>0.62</v>
      </c>
      <c r="I383" s="6">
        <f t="shared" si="127"/>
        <v>0</v>
      </c>
      <c r="J383" s="6">
        <f t="shared" si="127"/>
        <v>0</v>
      </c>
      <c r="K383" s="6">
        <f t="shared" si="127"/>
        <v>94.03</v>
      </c>
      <c r="L383" s="6">
        <f t="shared" si="127"/>
        <v>94.55</v>
      </c>
      <c r="M383" s="6">
        <f t="shared" si="127"/>
        <v>32.17</v>
      </c>
      <c r="N383" s="6">
        <f t="shared" si="127"/>
        <v>4</v>
      </c>
      <c r="O383" s="6">
        <f t="shared" si="127"/>
        <v>0</v>
      </c>
      <c r="P383" s="6">
        <f t="shared" si="127"/>
        <v>28.169999999999998</v>
      </c>
      <c r="Q383" s="6">
        <f t="shared" si="127"/>
        <v>0</v>
      </c>
      <c r="R383" s="6">
        <f t="shared" si="127"/>
        <v>0</v>
      </c>
      <c r="S383" s="6">
        <f t="shared" si="127"/>
        <v>0</v>
      </c>
      <c r="T383" s="6">
        <f t="shared" si="127"/>
        <v>0</v>
      </c>
      <c r="U383" s="6">
        <f t="shared" si="127"/>
        <v>130.1</v>
      </c>
      <c r="V383" s="6">
        <f t="shared" si="127"/>
        <v>0</v>
      </c>
      <c r="W383" s="6">
        <f t="shared" si="127"/>
        <v>0</v>
      </c>
      <c r="X383" s="6">
        <f t="shared" si="127"/>
        <v>0</v>
      </c>
      <c r="Y383" s="6">
        <f t="shared" si="127"/>
        <v>0</v>
      </c>
      <c r="Z383" s="6">
        <f t="shared" si="127"/>
        <v>0</v>
      </c>
      <c r="AA383" s="6">
        <f t="shared" si="127"/>
        <v>0</v>
      </c>
      <c r="AB383" s="6">
        <f t="shared" si="127"/>
        <v>0</v>
      </c>
      <c r="AC383" s="6">
        <f t="shared" si="127"/>
        <v>0</v>
      </c>
      <c r="AD383" s="6">
        <f t="shared" si="127"/>
        <v>6.8</v>
      </c>
      <c r="AE383" s="6">
        <f t="shared" si="127"/>
        <v>0</v>
      </c>
      <c r="AF383" s="6">
        <f t="shared" si="127"/>
        <v>0</v>
      </c>
      <c r="AG383" s="6">
        <f t="shared" si="127"/>
        <v>0</v>
      </c>
      <c r="AH383" s="6">
        <f t="shared" si="127"/>
        <v>0</v>
      </c>
      <c r="AI383" s="6">
        <f t="shared" si="127"/>
        <v>0</v>
      </c>
      <c r="AJ383" s="6">
        <f t="shared" si="127"/>
        <v>0</v>
      </c>
      <c r="AK383" s="6">
        <f t="shared" si="127"/>
        <v>6.8</v>
      </c>
      <c r="AL383" s="6">
        <f t="shared" si="127"/>
        <v>0</v>
      </c>
      <c r="AM383" s="6">
        <f t="shared" si="127"/>
        <v>0</v>
      </c>
      <c r="AN383" s="6">
        <f t="shared" si="127"/>
        <v>0</v>
      </c>
      <c r="AO383" s="6">
        <f t="shared" si="127"/>
        <v>0</v>
      </c>
      <c r="AP383" s="6">
        <f t="shared" si="127"/>
        <v>0</v>
      </c>
      <c r="AQ383" s="6">
        <f t="shared" si="127"/>
        <v>0</v>
      </c>
      <c r="AR383" s="6">
        <f t="shared" si="127"/>
        <v>0</v>
      </c>
      <c r="AS383" s="6">
        <f t="shared" si="127"/>
        <v>0</v>
      </c>
      <c r="AT383" s="6">
        <f t="shared" si="127"/>
        <v>0</v>
      </c>
      <c r="AU383" s="6">
        <f t="shared" si="127"/>
        <v>0</v>
      </c>
      <c r="AV383" s="6">
        <f t="shared" si="127"/>
        <v>0</v>
      </c>
      <c r="AW383" s="6">
        <f t="shared" si="127"/>
        <v>0</v>
      </c>
      <c r="AX383" s="6">
        <f t="shared" si="127"/>
        <v>1.4</v>
      </c>
      <c r="AY383" s="6">
        <f t="shared" si="127"/>
        <v>0</v>
      </c>
      <c r="AZ383" s="6">
        <f t="shared" si="127"/>
        <v>0</v>
      </c>
      <c r="BA383" s="6">
        <f t="shared" si="127"/>
        <v>0</v>
      </c>
      <c r="BB383" s="6">
        <f t="shared" si="127"/>
        <v>0</v>
      </c>
      <c r="BC383" s="6">
        <f t="shared" si="127"/>
        <v>0</v>
      </c>
      <c r="BD383" s="6">
        <f t="shared" si="127"/>
        <v>121.89999999999999</v>
      </c>
      <c r="BE383" s="6">
        <f t="shared" si="127"/>
        <v>0</v>
      </c>
      <c r="BF383" s="6">
        <f t="shared" si="127"/>
        <v>0</v>
      </c>
      <c r="BG383" s="6">
        <f t="shared" si="127"/>
        <v>9.39</v>
      </c>
      <c r="BH383" s="6">
        <f t="shared" si="127"/>
        <v>0</v>
      </c>
      <c r="BI383" s="6">
        <f t="shared" si="127"/>
        <v>9.39</v>
      </c>
      <c r="BJ383" s="6">
        <f t="shared" si="127"/>
        <v>0</v>
      </c>
      <c r="BK383" s="4"/>
      <c r="BL383" s="4"/>
      <c r="BM383" s="4"/>
      <c r="BN383" s="4"/>
      <c r="BO383" s="4"/>
      <c r="BP383" s="10"/>
      <c r="BQ383" s="10"/>
      <c r="BR383" s="10"/>
      <c r="BS383" s="10"/>
      <c r="BT383" s="10"/>
      <c r="BU383" s="10"/>
      <c r="BV383" s="10"/>
      <c r="BW383" s="10"/>
      <c r="BX383" s="10"/>
      <c r="BY383" s="10"/>
      <c r="CA383" s="54" t="e">
        <f>VLOOKUP(B383,'[1]KH2025 IN'!$B$4:$X$243,23,0)</f>
        <v>#N/A</v>
      </c>
      <c r="CB383" s="54">
        <v>1</v>
      </c>
      <c r="CC383" s="54" t="e">
        <f>VLOOKUP(B383,'[2]10QH'!$B$15:$BZ$665,77,0)</f>
        <v>#REF!</v>
      </c>
    </row>
    <row r="384" spans="1:88" ht="37.5" x14ac:dyDescent="0.3">
      <c r="A384" s="10" t="s">
        <v>84</v>
      </c>
      <c r="B384" s="15" t="s">
        <v>85</v>
      </c>
      <c r="C384" s="16">
        <f t="shared" si="101"/>
        <v>0</v>
      </c>
      <c r="D384" s="10"/>
      <c r="E384" s="7">
        <f t="shared" ref="E384:E409" si="128">F384+U384+BG384</f>
        <v>0</v>
      </c>
      <c r="F384" s="7">
        <f t="shared" ref="F384:F409" si="129">G384+K384+L384+M384+R384+S384+T384</f>
        <v>0</v>
      </c>
      <c r="G384" s="7">
        <f t="shared" ref="G384:G409" si="130">H384+I384+J384</f>
        <v>0</v>
      </c>
      <c r="H384" s="10"/>
      <c r="I384" s="10"/>
      <c r="J384" s="10"/>
      <c r="K384" s="10"/>
      <c r="L384" s="10"/>
      <c r="M384" s="7">
        <f t="shared" ref="M384:M409" si="131">+N384+O384+P384</f>
        <v>0</v>
      </c>
      <c r="N384" s="10"/>
      <c r="O384" s="10"/>
      <c r="P384" s="10"/>
      <c r="Q384" s="10"/>
      <c r="R384" s="10"/>
      <c r="S384" s="10"/>
      <c r="T384" s="10"/>
      <c r="U384" s="7">
        <f t="shared" si="105"/>
        <v>0</v>
      </c>
      <c r="V384" s="10"/>
      <c r="W384" s="10"/>
      <c r="X384" s="10"/>
      <c r="Y384" s="10"/>
      <c r="Z384" s="10"/>
      <c r="AA384" s="10"/>
      <c r="AB384" s="10"/>
      <c r="AC384" s="10"/>
      <c r="AD384" s="7">
        <f t="shared" ref="AD384:AD409" si="132">SUM(AE384:AT384)</f>
        <v>0</v>
      </c>
      <c r="AE384" s="10"/>
      <c r="AF384" s="10"/>
      <c r="AG384" s="10"/>
      <c r="AH384" s="10"/>
      <c r="AI384" s="10"/>
      <c r="AJ384" s="10"/>
      <c r="AK384" s="10"/>
      <c r="AL384" s="10"/>
      <c r="AM384" s="10"/>
      <c r="AN384" s="10"/>
      <c r="AO384" s="25"/>
      <c r="AP384" s="10"/>
      <c r="AQ384" s="10"/>
      <c r="AR384" s="25"/>
      <c r="AS384" s="25"/>
      <c r="AT384" s="25"/>
      <c r="AU384" s="25"/>
      <c r="AV384" s="25"/>
      <c r="AW384" s="25"/>
      <c r="AX384" s="10"/>
      <c r="AY384" s="10"/>
      <c r="AZ384" s="10"/>
      <c r="BA384" s="25"/>
      <c r="BB384" s="25"/>
      <c r="BC384" s="25"/>
      <c r="BD384" s="10"/>
      <c r="BE384" s="25"/>
      <c r="BF384" s="25"/>
      <c r="BG384" s="7">
        <f t="shared" ref="BG384:BG409" si="133">BH384+BI384+BJ384</f>
        <v>0</v>
      </c>
      <c r="BH384" s="25"/>
      <c r="BI384" s="10"/>
      <c r="BJ384" s="10"/>
      <c r="BK384" s="25"/>
      <c r="BL384" s="10"/>
      <c r="BM384" s="25"/>
      <c r="BN384" s="10"/>
      <c r="BO384" s="25"/>
      <c r="BP384" s="10"/>
      <c r="BQ384" s="25"/>
      <c r="BR384" s="25"/>
      <c r="BS384" s="25"/>
      <c r="BT384" s="25"/>
      <c r="BU384" s="10"/>
      <c r="BV384" s="10"/>
      <c r="BW384" s="10"/>
      <c r="BX384" s="10"/>
      <c r="BY384" s="25"/>
      <c r="CA384" s="54">
        <f>VLOOKUP(B384,'[1]KH2025 IN'!$B$4:$X$243,23,0)</f>
        <v>1</v>
      </c>
      <c r="CB384" s="54">
        <v>1</v>
      </c>
      <c r="CC384" s="54" t="e">
        <f>VLOOKUP(B384,'[2]10QH'!$B$15:$BZ$665,77,0)</f>
        <v>#REF!</v>
      </c>
    </row>
    <row r="385" spans="1:88" s="54" customFormat="1" ht="131.25" x14ac:dyDescent="0.3">
      <c r="A385" s="20">
        <f>A380+1</f>
        <v>261</v>
      </c>
      <c r="B385" s="21" t="s">
        <v>640</v>
      </c>
      <c r="C385" s="22">
        <f t="shared" si="101"/>
        <v>0.4</v>
      </c>
      <c r="D385" s="23"/>
      <c r="E385" s="7">
        <f t="shared" si="128"/>
        <v>0.4</v>
      </c>
      <c r="F385" s="7">
        <f t="shared" si="129"/>
        <v>0.4</v>
      </c>
      <c r="G385" s="7">
        <f t="shared" si="130"/>
        <v>0</v>
      </c>
      <c r="H385" s="24"/>
      <c r="I385" s="24"/>
      <c r="J385" s="24"/>
      <c r="K385" s="24"/>
      <c r="L385" s="24">
        <v>0.4</v>
      </c>
      <c r="M385" s="7">
        <f t="shared" si="131"/>
        <v>0</v>
      </c>
      <c r="N385" s="24"/>
      <c r="O385" s="24"/>
      <c r="P385" s="24"/>
      <c r="Q385" s="24"/>
      <c r="R385" s="10"/>
      <c r="S385" s="24"/>
      <c r="T385" s="24"/>
      <c r="U385" s="7">
        <f t="shared" si="105"/>
        <v>0</v>
      </c>
      <c r="V385" s="24"/>
      <c r="W385" s="24"/>
      <c r="X385" s="24"/>
      <c r="Y385" s="24"/>
      <c r="Z385" s="24"/>
      <c r="AA385" s="24"/>
      <c r="AB385" s="24"/>
      <c r="AC385" s="24"/>
      <c r="AD385" s="7">
        <f t="shared" si="132"/>
        <v>0</v>
      </c>
      <c r="AE385" s="24"/>
      <c r="AF385" s="24"/>
      <c r="AG385" s="25"/>
      <c r="AH385" s="25"/>
      <c r="AI385" s="24"/>
      <c r="AJ385" s="20"/>
      <c r="AK385" s="24"/>
      <c r="AL385" s="20"/>
      <c r="AM385" s="20"/>
      <c r="AN385" s="20"/>
      <c r="AO385" s="25"/>
      <c r="AP385" s="20"/>
      <c r="AQ385" s="24"/>
      <c r="AR385" s="25"/>
      <c r="AS385" s="25"/>
      <c r="AT385" s="25"/>
      <c r="AU385" s="25"/>
      <c r="AV385" s="25"/>
      <c r="AW385" s="25"/>
      <c r="AX385" s="24"/>
      <c r="AY385" s="24"/>
      <c r="AZ385" s="24"/>
      <c r="BA385" s="25"/>
      <c r="BB385" s="25"/>
      <c r="BC385" s="25"/>
      <c r="BD385" s="24"/>
      <c r="BE385" s="25"/>
      <c r="BF385" s="25"/>
      <c r="BG385" s="7">
        <f t="shared" si="133"/>
        <v>0</v>
      </c>
      <c r="BH385" s="25"/>
      <c r="BI385" s="24"/>
      <c r="BJ385" s="24"/>
      <c r="BK385" s="25"/>
      <c r="BL385" s="20" t="s">
        <v>198</v>
      </c>
      <c r="BM385" s="25"/>
      <c r="BN385" s="20" t="s">
        <v>638</v>
      </c>
      <c r="BO385" s="25"/>
      <c r="BP385" s="144" t="s">
        <v>106</v>
      </c>
      <c r="BQ385" s="25"/>
      <c r="BR385" s="25"/>
      <c r="BS385" s="25"/>
      <c r="BT385" s="25"/>
      <c r="BU385" s="23" t="s">
        <v>90</v>
      </c>
      <c r="BV385" s="20">
        <v>2022</v>
      </c>
      <c r="BW385" s="25"/>
      <c r="BX385" s="25"/>
      <c r="BY385" s="20"/>
      <c r="CA385" s="54" t="e">
        <f>VLOOKUP(B385,'[1]KH2025 IN'!$B$4:$X$243,23,0)</f>
        <v>#N/A</v>
      </c>
      <c r="CB385" s="54">
        <v>1</v>
      </c>
      <c r="CC385" s="54">
        <f>VLOOKUP(B385,'[2]10QH'!$B$15:$BZ$665,77,0)</f>
        <v>1</v>
      </c>
      <c r="CJ385" s="54">
        <v>1</v>
      </c>
    </row>
    <row r="386" spans="1:88" s="54" customFormat="1" ht="37.5" x14ac:dyDescent="0.3">
      <c r="A386" s="20">
        <f>A385+1</f>
        <v>262</v>
      </c>
      <c r="B386" s="21" t="s">
        <v>641</v>
      </c>
      <c r="C386" s="22">
        <f t="shared" si="101"/>
        <v>15.7</v>
      </c>
      <c r="D386" s="23"/>
      <c r="E386" s="7">
        <f t="shared" si="128"/>
        <v>15.7</v>
      </c>
      <c r="F386" s="7">
        <f t="shared" si="129"/>
        <v>15.7</v>
      </c>
      <c r="G386" s="7">
        <f t="shared" si="130"/>
        <v>0</v>
      </c>
      <c r="H386" s="24"/>
      <c r="I386" s="24"/>
      <c r="J386" s="24"/>
      <c r="K386" s="24">
        <v>8.6999999999999993</v>
      </c>
      <c r="L386" s="24">
        <v>7</v>
      </c>
      <c r="M386" s="7">
        <f t="shared" si="131"/>
        <v>0</v>
      </c>
      <c r="N386" s="24"/>
      <c r="O386" s="24"/>
      <c r="P386" s="24"/>
      <c r="Q386" s="24"/>
      <c r="R386" s="59"/>
      <c r="S386" s="24"/>
      <c r="T386" s="24"/>
      <c r="U386" s="7">
        <f t="shared" si="105"/>
        <v>0</v>
      </c>
      <c r="V386" s="24"/>
      <c r="W386" s="24"/>
      <c r="X386" s="24"/>
      <c r="Y386" s="24"/>
      <c r="Z386" s="24"/>
      <c r="AA386" s="24"/>
      <c r="AB386" s="24"/>
      <c r="AC386" s="24"/>
      <c r="AD386" s="7">
        <f t="shared" si="132"/>
        <v>0</v>
      </c>
      <c r="AE386" s="24"/>
      <c r="AF386" s="24"/>
      <c r="AG386" s="25"/>
      <c r="AH386" s="25"/>
      <c r="AI386" s="24"/>
      <c r="AJ386" s="20"/>
      <c r="AK386" s="24"/>
      <c r="AL386" s="20"/>
      <c r="AM386" s="20"/>
      <c r="AN386" s="20"/>
      <c r="AO386" s="25"/>
      <c r="AP386" s="20"/>
      <c r="AQ386" s="24"/>
      <c r="AR386" s="25"/>
      <c r="AS386" s="25"/>
      <c r="AT386" s="25"/>
      <c r="AU386" s="25"/>
      <c r="AV386" s="25"/>
      <c r="AW386" s="25"/>
      <c r="AX386" s="24"/>
      <c r="AY386" s="24"/>
      <c r="AZ386" s="24"/>
      <c r="BA386" s="25"/>
      <c r="BB386" s="25"/>
      <c r="BC386" s="25"/>
      <c r="BD386" s="24"/>
      <c r="BE386" s="25"/>
      <c r="BF386" s="25"/>
      <c r="BG386" s="7">
        <f t="shared" si="133"/>
        <v>0</v>
      </c>
      <c r="BH386" s="25"/>
      <c r="BI386" s="24"/>
      <c r="BJ386" s="24"/>
      <c r="BK386" s="25"/>
      <c r="BL386" s="20" t="s">
        <v>198</v>
      </c>
      <c r="BM386" s="25"/>
      <c r="BN386" s="20" t="s">
        <v>638</v>
      </c>
      <c r="BO386" s="25"/>
      <c r="BP386" s="144"/>
      <c r="BQ386" s="25"/>
      <c r="BR386" s="25"/>
      <c r="BS386" s="25"/>
      <c r="BT386" s="25"/>
      <c r="BU386" s="23" t="s">
        <v>131</v>
      </c>
      <c r="BV386" s="20"/>
      <c r="BW386" s="25"/>
      <c r="BX386" s="25"/>
      <c r="BY386" s="20"/>
      <c r="CA386" s="54" t="e">
        <f>VLOOKUP(B386,'[1]KH2025 IN'!$B$4:$X$243,23,0)</f>
        <v>#N/A</v>
      </c>
      <c r="CB386" s="54">
        <v>1</v>
      </c>
      <c r="CC386" s="54">
        <f>VLOOKUP(B386,'[2]10QH'!$B$15:$BZ$665,77,0)</f>
        <v>1</v>
      </c>
      <c r="CJ386" s="54">
        <v>1</v>
      </c>
    </row>
    <row r="387" spans="1:88" s="54" customFormat="1" ht="78.75" customHeight="1" x14ac:dyDescent="0.3">
      <c r="A387" s="20">
        <f>A386+1</f>
        <v>263</v>
      </c>
      <c r="B387" s="21" t="s">
        <v>642</v>
      </c>
      <c r="C387" s="22">
        <f t="shared" si="101"/>
        <v>16.25</v>
      </c>
      <c r="D387" s="23"/>
      <c r="E387" s="7">
        <f t="shared" si="128"/>
        <v>16.25</v>
      </c>
      <c r="F387" s="7">
        <f t="shared" si="129"/>
        <v>11</v>
      </c>
      <c r="G387" s="7">
        <f t="shared" si="130"/>
        <v>0</v>
      </c>
      <c r="H387" s="24"/>
      <c r="I387" s="24"/>
      <c r="J387" s="24"/>
      <c r="K387" s="24">
        <v>4</v>
      </c>
      <c r="L387" s="24">
        <v>3</v>
      </c>
      <c r="M387" s="7">
        <f t="shared" si="131"/>
        <v>4</v>
      </c>
      <c r="N387" s="24">
        <v>4</v>
      </c>
      <c r="O387" s="24"/>
      <c r="P387" s="24"/>
      <c r="Q387" s="24"/>
      <c r="R387" s="24"/>
      <c r="S387" s="24"/>
      <c r="T387" s="24"/>
      <c r="U387" s="7">
        <f t="shared" si="105"/>
        <v>5.25</v>
      </c>
      <c r="V387" s="24"/>
      <c r="W387" s="24"/>
      <c r="X387" s="24"/>
      <c r="Y387" s="24"/>
      <c r="Z387" s="24"/>
      <c r="AA387" s="24"/>
      <c r="AB387" s="24"/>
      <c r="AC387" s="24"/>
      <c r="AD387" s="7">
        <f t="shared" si="132"/>
        <v>0</v>
      </c>
      <c r="AE387" s="24"/>
      <c r="AF387" s="24"/>
      <c r="AG387" s="25"/>
      <c r="AH387" s="25"/>
      <c r="AI387" s="24"/>
      <c r="AJ387" s="20"/>
      <c r="AK387" s="24"/>
      <c r="AL387" s="20"/>
      <c r="AM387" s="20"/>
      <c r="AN387" s="20"/>
      <c r="AO387" s="25"/>
      <c r="AP387" s="20"/>
      <c r="AQ387" s="24"/>
      <c r="AR387" s="25"/>
      <c r="AS387" s="25"/>
      <c r="AT387" s="25"/>
      <c r="AU387" s="25"/>
      <c r="AV387" s="25"/>
      <c r="AW387" s="25"/>
      <c r="AX387" s="24"/>
      <c r="AY387" s="24"/>
      <c r="AZ387" s="24"/>
      <c r="BA387" s="25"/>
      <c r="BB387" s="25"/>
      <c r="BC387" s="25"/>
      <c r="BD387" s="24">
        <v>5.25</v>
      </c>
      <c r="BE387" s="25"/>
      <c r="BF387" s="25"/>
      <c r="BG387" s="7">
        <f t="shared" si="133"/>
        <v>0</v>
      </c>
      <c r="BH387" s="25"/>
      <c r="BI387" s="24"/>
      <c r="BJ387" s="24"/>
      <c r="BK387" s="25"/>
      <c r="BL387" s="20" t="s">
        <v>643</v>
      </c>
      <c r="BM387" s="25"/>
      <c r="BN387" s="20" t="s">
        <v>638</v>
      </c>
      <c r="BO387" s="25"/>
      <c r="BP387" s="20" t="s">
        <v>106</v>
      </c>
      <c r="BQ387" s="25"/>
      <c r="BR387" s="25"/>
      <c r="BS387" s="25"/>
      <c r="BT387" s="25"/>
      <c r="BU387" s="23" t="s">
        <v>644</v>
      </c>
      <c r="BV387" s="20"/>
      <c r="BW387" s="25" t="s">
        <v>645</v>
      </c>
      <c r="BX387" s="25" t="s">
        <v>87</v>
      </c>
      <c r="BY387" s="20" t="s">
        <v>646</v>
      </c>
      <c r="CA387" s="54" t="e">
        <f>VLOOKUP(B387,'[1]KH2025 IN'!$B$4:$X$243,23,0)</f>
        <v>#N/A</v>
      </c>
      <c r="CB387" s="54">
        <v>1</v>
      </c>
      <c r="CC387" s="54">
        <f>VLOOKUP(B387,'[2]10QH'!$B$15:$BZ$665,77,0)</f>
        <v>1</v>
      </c>
      <c r="CJ387" s="54">
        <v>1</v>
      </c>
    </row>
    <row r="388" spans="1:88" s="54" customFormat="1" ht="37.5" x14ac:dyDescent="0.3">
      <c r="A388" s="20">
        <f>A387+1</f>
        <v>264</v>
      </c>
      <c r="B388" s="21" t="s">
        <v>647</v>
      </c>
      <c r="C388" s="22">
        <f t="shared" si="101"/>
        <v>7.3</v>
      </c>
      <c r="D388" s="23"/>
      <c r="E388" s="7">
        <f t="shared" si="128"/>
        <v>7.3</v>
      </c>
      <c r="F388" s="7">
        <f t="shared" si="129"/>
        <v>0.5</v>
      </c>
      <c r="G388" s="7">
        <f t="shared" si="130"/>
        <v>0</v>
      </c>
      <c r="H388" s="24"/>
      <c r="I388" s="24"/>
      <c r="J388" s="24"/>
      <c r="K388" s="24">
        <v>0.5</v>
      </c>
      <c r="L388" s="24"/>
      <c r="M388" s="7">
        <f t="shared" si="131"/>
        <v>0</v>
      </c>
      <c r="N388" s="24"/>
      <c r="O388" s="24"/>
      <c r="P388" s="24"/>
      <c r="Q388" s="24"/>
      <c r="R388" s="24"/>
      <c r="S388" s="24"/>
      <c r="T388" s="24"/>
      <c r="U388" s="7">
        <f t="shared" si="105"/>
        <v>6.8</v>
      </c>
      <c r="V388" s="24"/>
      <c r="W388" s="24"/>
      <c r="X388" s="24"/>
      <c r="Y388" s="24"/>
      <c r="Z388" s="24"/>
      <c r="AA388" s="24"/>
      <c r="AB388" s="24"/>
      <c r="AC388" s="24"/>
      <c r="AD388" s="7">
        <f t="shared" si="132"/>
        <v>6.8</v>
      </c>
      <c r="AE388" s="24"/>
      <c r="AF388" s="24"/>
      <c r="AG388" s="25"/>
      <c r="AH388" s="25"/>
      <c r="AI388" s="24"/>
      <c r="AJ388" s="20"/>
      <c r="AK388" s="24">
        <v>6.8</v>
      </c>
      <c r="AL388" s="20"/>
      <c r="AM388" s="20"/>
      <c r="AN388" s="20"/>
      <c r="AO388" s="25"/>
      <c r="AP388" s="20"/>
      <c r="AQ388" s="24"/>
      <c r="AR388" s="25"/>
      <c r="AS388" s="25"/>
      <c r="AT388" s="25"/>
      <c r="AU388" s="25"/>
      <c r="AV388" s="25"/>
      <c r="AW388" s="25"/>
      <c r="AX388" s="24"/>
      <c r="AY388" s="24"/>
      <c r="AZ388" s="24"/>
      <c r="BA388" s="25"/>
      <c r="BB388" s="25"/>
      <c r="BC388" s="25"/>
      <c r="BD388" s="24"/>
      <c r="BE388" s="25"/>
      <c r="BF388" s="25"/>
      <c r="BG388" s="7">
        <f t="shared" si="133"/>
        <v>0</v>
      </c>
      <c r="BH388" s="25"/>
      <c r="BI388" s="24"/>
      <c r="BJ388" s="24"/>
      <c r="BK388" s="25"/>
      <c r="BL388" s="20" t="s">
        <v>105</v>
      </c>
      <c r="BM388" s="25"/>
      <c r="BN388" s="20" t="s">
        <v>638</v>
      </c>
      <c r="BO388" s="25"/>
      <c r="BP388" s="144" t="s">
        <v>106</v>
      </c>
      <c r="BQ388" s="25"/>
      <c r="BR388" s="25"/>
      <c r="BS388" s="25"/>
      <c r="BT388" s="25"/>
      <c r="BU388" s="23" t="s">
        <v>648</v>
      </c>
      <c r="BV388" s="20"/>
      <c r="BW388" s="25"/>
      <c r="BX388" s="25"/>
      <c r="BY388" s="20" t="s">
        <v>649</v>
      </c>
      <c r="CA388" s="54" t="e">
        <f>VLOOKUP(B388,'[1]KH2025 IN'!$B$4:$X$243,23,0)</f>
        <v>#N/A</v>
      </c>
      <c r="CB388" s="54">
        <v>1</v>
      </c>
      <c r="CC388" s="54">
        <f>VLOOKUP(B388,'[2]10QH'!$B$15:$BZ$665,77,0)</f>
        <v>1</v>
      </c>
      <c r="CJ388" s="54">
        <v>1</v>
      </c>
    </row>
    <row r="389" spans="1:88" s="54" customFormat="1" ht="56.25" x14ac:dyDescent="0.3">
      <c r="A389" s="20">
        <f>A388+1</f>
        <v>265</v>
      </c>
      <c r="B389" s="21" t="s">
        <v>650</v>
      </c>
      <c r="C389" s="22">
        <f t="shared" si="101"/>
        <v>14.999999999999998</v>
      </c>
      <c r="D389" s="23"/>
      <c r="E389" s="7">
        <f t="shared" si="128"/>
        <v>14.999999999999998</v>
      </c>
      <c r="F389" s="7">
        <f t="shared" si="129"/>
        <v>14.999999999999998</v>
      </c>
      <c r="G389" s="7">
        <f t="shared" si="130"/>
        <v>0</v>
      </c>
      <c r="H389" s="24"/>
      <c r="I389" s="24"/>
      <c r="J389" s="24"/>
      <c r="K389" s="24">
        <v>2.2799999999999998</v>
      </c>
      <c r="L389" s="24">
        <v>10.199999999999999</v>
      </c>
      <c r="M389" s="7">
        <f t="shared" si="131"/>
        <v>2.52</v>
      </c>
      <c r="N389" s="24"/>
      <c r="O389" s="24"/>
      <c r="P389" s="24">
        <v>2.52</v>
      </c>
      <c r="Q389" s="24"/>
      <c r="R389" s="24"/>
      <c r="S389" s="24"/>
      <c r="T389" s="24"/>
      <c r="U389" s="7">
        <f t="shared" si="105"/>
        <v>0</v>
      </c>
      <c r="V389" s="24"/>
      <c r="W389" s="24"/>
      <c r="X389" s="24"/>
      <c r="Y389" s="24"/>
      <c r="Z389" s="24"/>
      <c r="AA389" s="24"/>
      <c r="AB389" s="24"/>
      <c r="AC389" s="24"/>
      <c r="AD389" s="7">
        <f t="shared" si="132"/>
        <v>0</v>
      </c>
      <c r="AE389" s="24"/>
      <c r="AF389" s="24"/>
      <c r="AG389" s="25"/>
      <c r="AH389" s="25"/>
      <c r="AI389" s="24"/>
      <c r="AJ389" s="20"/>
      <c r="AK389" s="24"/>
      <c r="AL389" s="20"/>
      <c r="AM389" s="20"/>
      <c r="AN389" s="20"/>
      <c r="AO389" s="25"/>
      <c r="AP389" s="20"/>
      <c r="AQ389" s="24"/>
      <c r="AR389" s="25"/>
      <c r="AS389" s="25"/>
      <c r="AT389" s="25"/>
      <c r="AU389" s="25"/>
      <c r="AV389" s="25"/>
      <c r="AW389" s="25"/>
      <c r="AX389" s="24"/>
      <c r="AY389" s="24"/>
      <c r="AZ389" s="24"/>
      <c r="BA389" s="25"/>
      <c r="BB389" s="25"/>
      <c r="BC389" s="25"/>
      <c r="BD389" s="24"/>
      <c r="BE389" s="25"/>
      <c r="BF389" s="25"/>
      <c r="BG389" s="7">
        <f t="shared" si="133"/>
        <v>0</v>
      </c>
      <c r="BH389" s="25"/>
      <c r="BI389" s="24"/>
      <c r="BJ389" s="24"/>
      <c r="BK389" s="25"/>
      <c r="BL389" s="20" t="s">
        <v>105</v>
      </c>
      <c r="BM389" s="25"/>
      <c r="BN389" s="20" t="s">
        <v>638</v>
      </c>
      <c r="BO389" s="25"/>
      <c r="BP389" s="144"/>
      <c r="BQ389" s="25"/>
      <c r="BR389" s="25"/>
      <c r="BS389" s="25"/>
      <c r="BT389" s="25"/>
      <c r="BU389" s="23" t="s">
        <v>261</v>
      </c>
      <c r="BV389" s="20"/>
      <c r="BW389" s="25"/>
      <c r="BX389" s="25"/>
      <c r="BY389" s="20" t="s">
        <v>651</v>
      </c>
      <c r="CA389" s="54" t="e">
        <f>VLOOKUP(B389,'[1]KH2025 IN'!$B$4:$X$243,23,0)</f>
        <v>#N/A</v>
      </c>
      <c r="CB389" s="54">
        <v>1</v>
      </c>
      <c r="CC389" s="54">
        <f>VLOOKUP(B389,'[2]10QH'!$B$15:$BZ$665,77,0)</f>
        <v>1</v>
      </c>
      <c r="CJ389" s="54">
        <v>1</v>
      </c>
    </row>
    <row r="390" spans="1:88" s="54" customFormat="1" ht="56.25" customHeight="1" x14ac:dyDescent="0.3">
      <c r="A390" s="20">
        <f t="shared" ref="A390:A402" si="134">A389+1</f>
        <v>266</v>
      </c>
      <c r="B390" s="21" t="s">
        <v>652</v>
      </c>
      <c r="C390" s="22">
        <f t="shared" ref="C390:C453" si="135">D390+E390</f>
        <v>8.4</v>
      </c>
      <c r="D390" s="23"/>
      <c r="E390" s="7">
        <f t="shared" si="128"/>
        <v>8.4</v>
      </c>
      <c r="F390" s="7">
        <f t="shared" si="129"/>
        <v>8.4</v>
      </c>
      <c r="G390" s="7">
        <f t="shared" si="130"/>
        <v>0</v>
      </c>
      <c r="H390" s="24"/>
      <c r="I390" s="24"/>
      <c r="J390" s="24"/>
      <c r="K390" s="24">
        <v>2.7</v>
      </c>
      <c r="L390" s="24">
        <v>1.7</v>
      </c>
      <c r="M390" s="7">
        <f t="shared" si="131"/>
        <v>4</v>
      </c>
      <c r="N390" s="24"/>
      <c r="O390" s="24"/>
      <c r="P390" s="24">
        <v>4</v>
      </c>
      <c r="Q390" s="24"/>
      <c r="R390" s="24"/>
      <c r="S390" s="24"/>
      <c r="T390" s="24"/>
      <c r="U390" s="7">
        <f t="shared" si="105"/>
        <v>0</v>
      </c>
      <c r="V390" s="24"/>
      <c r="W390" s="24"/>
      <c r="X390" s="24"/>
      <c r="Y390" s="24"/>
      <c r="Z390" s="24"/>
      <c r="AA390" s="24"/>
      <c r="AB390" s="24"/>
      <c r="AC390" s="24"/>
      <c r="AD390" s="7">
        <f t="shared" si="132"/>
        <v>0</v>
      </c>
      <c r="AE390" s="24"/>
      <c r="AF390" s="24"/>
      <c r="AG390" s="25"/>
      <c r="AH390" s="25"/>
      <c r="AI390" s="24"/>
      <c r="AJ390" s="20"/>
      <c r="AK390" s="24"/>
      <c r="AL390" s="20"/>
      <c r="AM390" s="20"/>
      <c r="AN390" s="20"/>
      <c r="AO390" s="25"/>
      <c r="AP390" s="20"/>
      <c r="AQ390" s="24"/>
      <c r="AR390" s="25"/>
      <c r="AS390" s="25"/>
      <c r="AT390" s="25"/>
      <c r="AU390" s="25"/>
      <c r="AV390" s="25"/>
      <c r="AW390" s="25"/>
      <c r="AX390" s="24"/>
      <c r="AY390" s="24"/>
      <c r="AZ390" s="24"/>
      <c r="BA390" s="25"/>
      <c r="BB390" s="25"/>
      <c r="BC390" s="25"/>
      <c r="BD390" s="24"/>
      <c r="BE390" s="25"/>
      <c r="BF390" s="25"/>
      <c r="BG390" s="7">
        <f t="shared" si="133"/>
        <v>0</v>
      </c>
      <c r="BH390" s="25"/>
      <c r="BI390" s="24"/>
      <c r="BJ390" s="24"/>
      <c r="BK390" s="25"/>
      <c r="BL390" s="20" t="s">
        <v>112</v>
      </c>
      <c r="BM390" s="25"/>
      <c r="BN390" s="20" t="s">
        <v>638</v>
      </c>
      <c r="BO390" s="25"/>
      <c r="BP390" s="144" t="s">
        <v>106</v>
      </c>
      <c r="BQ390" s="25"/>
      <c r="BR390" s="25"/>
      <c r="BS390" s="25"/>
      <c r="BT390" s="25"/>
      <c r="BU390" s="23" t="s">
        <v>261</v>
      </c>
      <c r="BV390" s="20"/>
      <c r="BW390" s="25"/>
      <c r="BX390" s="25"/>
      <c r="BY390" s="20" t="s">
        <v>653</v>
      </c>
      <c r="CA390" s="54" t="e">
        <f>VLOOKUP(B390,'[1]KH2025 IN'!$B$4:$X$243,23,0)</f>
        <v>#N/A</v>
      </c>
      <c r="CB390" s="54">
        <v>1</v>
      </c>
      <c r="CC390" s="54">
        <f>VLOOKUP(B390,'[2]10QH'!$B$15:$BZ$665,77,0)</f>
        <v>1</v>
      </c>
      <c r="CJ390" s="54">
        <v>1</v>
      </c>
    </row>
    <row r="391" spans="1:88" s="54" customFormat="1" ht="37.5" x14ac:dyDescent="0.3">
      <c r="A391" s="20">
        <f t="shared" si="134"/>
        <v>267</v>
      </c>
      <c r="B391" s="21" t="s">
        <v>654</v>
      </c>
      <c r="C391" s="22">
        <f t="shared" si="135"/>
        <v>8.91</v>
      </c>
      <c r="D391" s="23"/>
      <c r="E391" s="7">
        <f t="shared" si="128"/>
        <v>8.91</v>
      </c>
      <c r="F391" s="7">
        <f t="shared" si="129"/>
        <v>8.91</v>
      </c>
      <c r="G391" s="7">
        <f t="shared" si="130"/>
        <v>0</v>
      </c>
      <c r="H391" s="24"/>
      <c r="I391" s="24"/>
      <c r="J391" s="24"/>
      <c r="K391" s="24">
        <v>4</v>
      </c>
      <c r="L391" s="24">
        <v>4.91</v>
      </c>
      <c r="M391" s="7">
        <f t="shared" si="131"/>
        <v>0</v>
      </c>
      <c r="N391" s="24"/>
      <c r="O391" s="24"/>
      <c r="P391" s="24"/>
      <c r="Q391" s="24"/>
      <c r="R391" s="24"/>
      <c r="S391" s="24"/>
      <c r="T391" s="24"/>
      <c r="U391" s="7">
        <f t="shared" si="105"/>
        <v>0</v>
      </c>
      <c r="V391" s="24"/>
      <c r="W391" s="24"/>
      <c r="X391" s="24"/>
      <c r="Y391" s="24"/>
      <c r="Z391" s="24"/>
      <c r="AA391" s="24"/>
      <c r="AB391" s="24"/>
      <c r="AC391" s="24"/>
      <c r="AD391" s="7">
        <f t="shared" si="132"/>
        <v>0</v>
      </c>
      <c r="AE391" s="24"/>
      <c r="AF391" s="24"/>
      <c r="AG391" s="25"/>
      <c r="AH391" s="25"/>
      <c r="AI391" s="24"/>
      <c r="AJ391" s="20"/>
      <c r="AK391" s="24"/>
      <c r="AL391" s="20"/>
      <c r="AM391" s="20"/>
      <c r="AN391" s="20"/>
      <c r="AO391" s="25"/>
      <c r="AP391" s="20"/>
      <c r="AQ391" s="24"/>
      <c r="AR391" s="25"/>
      <c r="AS391" s="25"/>
      <c r="AT391" s="25"/>
      <c r="AU391" s="25"/>
      <c r="AV391" s="25"/>
      <c r="AW391" s="25"/>
      <c r="AX391" s="24"/>
      <c r="AY391" s="24"/>
      <c r="AZ391" s="24"/>
      <c r="BA391" s="25"/>
      <c r="BB391" s="25"/>
      <c r="BC391" s="25"/>
      <c r="BD391" s="24"/>
      <c r="BE391" s="25"/>
      <c r="BF391" s="25"/>
      <c r="BG391" s="7">
        <f t="shared" si="133"/>
        <v>0</v>
      </c>
      <c r="BH391" s="25"/>
      <c r="BI391" s="24"/>
      <c r="BJ391" s="24"/>
      <c r="BK391" s="25"/>
      <c r="BL391" s="20" t="s">
        <v>112</v>
      </c>
      <c r="BM391" s="25"/>
      <c r="BN391" s="20" t="s">
        <v>638</v>
      </c>
      <c r="BO391" s="25"/>
      <c r="BP391" s="144"/>
      <c r="BQ391" s="25"/>
      <c r="BR391" s="25"/>
      <c r="BS391" s="25"/>
      <c r="BT391" s="25"/>
      <c r="BU391" s="23" t="s">
        <v>131</v>
      </c>
      <c r="BV391" s="20"/>
      <c r="BW391" s="25"/>
      <c r="BX391" s="25"/>
      <c r="BY391" s="20"/>
      <c r="CA391" s="54" t="e">
        <f>VLOOKUP(B391,'[1]KH2025 IN'!$B$4:$X$243,23,0)</f>
        <v>#N/A</v>
      </c>
      <c r="CB391" s="54">
        <v>1</v>
      </c>
      <c r="CC391" s="54">
        <f>VLOOKUP(B391,'[2]10QH'!$B$15:$BZ$665,77,0)</f>
        <v>1</v>
      </c>
      <c r="CJ391" s="54">
        <v>1</v>
      </c>
    </row>
    <row r="392" spans="1:88" s="54" customFormat="1" ht="150" customHeight="1" x14ac:dyDescent="0.3">
      <c r="A392" s="20">
        <f t="shared" si="134"/>
        <v>268</v>
      </c>
      <c r="B392" s="21" t="s">
        <v>655</v>
      </c>
      <c r="C392" s="22">
        <f t="shared" si="135"/>
        <v>33.5</v>
      </c>
      <c r="D392" s="23"/>
      <c r="E392" s="7">
        <f t="shared" si="128"/>
        <v>33.5</v>
      </c>
      <c r="F392" s="7">
        <f t="shared" si="129"/>
        <v>7.5</v>
      </c>
      <c r="G392" s="7">
        <f t="shared" si="130"/>
        <v>0</v>
      </c>
      <c r="H392" s="24"/>
      <c r="I392" s="24"/>
      <c r="J392" s="24"/>
      <c r="K392" s="24">
        <v>4</v>
      </c>
      <c r="L392" s="24">
        <v>3.5</v>
      </c>
      <c r="M392" s="7">
        <f t="shared" si="131"/>
        <v>0</v>
      </c>
      <c r="N392" s="24"/>
      <c r="O392" s="24"/>
      <c r="P392" s="24"/>
      <c r="Q392" s="24"/>
      <c r="R392" s="24"/>
      <c r="S392" s="24"/>
      <c r="T392" s="24"/>
      <c r="U392" s="7">
        <f t="shared" si="105"/>
        <v>26</v>
      </c>
      <c r="V392" s="24"/>
      <c r="W392" s="24"/>
      <c r="X392" s="24"/>
      <c r="Y392" s="24"/>
      <c r="Z392" s="24"/>
      <c r="AA392" s="24"/>
      <c r="AB392" s="24"/>
      <c r="AC392" s="24"/>
      <c r="AD392" s="7">
        <f t="shared" si="132"/>
        <v>0</v>
      </c>
      <c r="AE392" s="24"/>
      <c r="AF392" s="24"/>
      <c r="AG392" s="25"/>
      <c r="AH392" s="25"/>
      <c r="AI392" s="24"/>
      <c r="AJ392" s="20"/>
      <c r="AK392" s="24"/>
      <c r="AL392" s="20"/>
      <c r="AM392" s="20"/>
      <c r="AN392" s="20"/>
      <c r="AO392" s="25"/>
      <c r="AP392" s="20"/>
      <c r="AQ392" s="24"/>
      <c r="AR392" s="25"/>
      <c r="AS392" s="25"/>
      <c r="AT392" s="25"/>
      <c r="AU392" s="25"/>
      <c r="AV392" s="25"/>
      <c r="AW392" s="25"/>
      <c r="AX392" s="24"/>
      <c r="AY392" s="24"/>
      <c r="AZ392" s="24"/>
      <c r="BA392" s="25"/>
      <c r="BB392" s="25"/>
      <c r="BC392" s="25"/>
      <c r="BD392" s="24">
        <v>26</v>
      </c>
      <c r="BE392" s="25"/>
      <c r="BF392" s="25"/>
      <c r="BG392" s="7">
        <f t="shared" si="133"/>
        <v>0</v>
      </c>
      <c r="BH392" s="25"/>
      <c r="BI392" s="24"/>
      <c r="BJ392" s="24"/>
      <c r="BK392" s="25"/>
      <c r="BL392" s="20" t="s">
        <v>112</v>
      </c>
      <c r="BM392" s="25"/>
      <c r="BN392" s="20" t="s">
        <v>638</v>
      </c>
      <c r="BO392" s="25"/>
      <c r="BP392" s="20" t="s">
        <v>656</v>
      </c>
      <c r="BQ392" s="25"/>
      <c r="BR392" s="25"/>
      <c r="BS392" s="25"/>
      <c r="BT392" s="25"/>
      <c r="BU392" s="23" t="s">
        <v>657</v>
      </c>
      <c r="BV392" s="20"/>
      <c r="BW392" s="25"/>
      <c r="BX392" s="25"/>
      <c r="BY392" s="20" t="s">
        <v>658</v>
      </c>
      <c r="CA392" s="54" t="e">
        <f>VLOOKUP(B392,'[1]KH2025 IN'!$B$4:$X$243,23,0)</f>
        <v>#N/A</v>
      </c>
      <c r="CB392" s="54">
        <v>1</v>
      </c>
      <c r="CC392" s="54">
        <f>VLOOKUP(B392,'[2]10QH'!$B$15:$BZ$665,77,0)</f>
        <v>1</v>
      </c>
      <c r="CJ392" s="54">
        <v>1</v>
      </c>
    </row>
    <row r="393" spans="1:88" s="54" customFormat="1" ht="75" x14ac:dyDescent="0.3">
      <c r="A393" s="20">
        <f t="shared" si="134"/>
        <v>269</v>
      </c>
      <c r="B393" s="21" t="s">
        <v>659</v>
      </c>
      <c r="C393" s="22">
        <f t="shared" si="135"/>
        <v>8.6399999999999988</v>
      </c>
      <c r="D393" s="23"/>
      <c r="E393" s="7">
        <f t="shared" si="128"/>
        <v>8.6399999999999988</v>
      </c>
      <c r="F393" s="7">
        <f t="shared" si="129"/>
        <v>8.0299999999999994</v>
      </c>
      <c r="G393" s="7">
        <f t="shared" si="130"/>
        <v>0</v>
      </c>
      <c r="H393" s="24"/>
      <c r="I393" s="24"/>
      <c r="J393" s="24"/>
      <c r="K393" s="24">
        <v>0.45</v>
      </c>
      <c r="L393" s="24">
        <v>1.48</v>
      </c>
      <c r="M393" s="7">
        <f t="shared" si="131"/>
        <v>6.1</v>
      </c>
      <c r="N393" s="24"/>
      <c r="O393" s="24"/>
      <c r="P393" s="24">
        <v>6.1</v>
      </c>
      <c r="Q393" s="24"/>
      <c r="R393" s="24"/>
      <c r="S393" s="24"/>
      <c r="T393" s="24"/>
      <c r="U393" s="7">
        <f t="shared" si="105"/>
        <v>0</v>
      </c>
      <c r="V393" s="24"/>
      <c r="W393" s="24"/>
      <c r="X393" s="24"/>
      <c r="Y393" s="24"/>
      <c r="Z393" s="24"/>
      <c r="AA393" s="24"/>
      <c r="AB393" s="24"/>
      <c r="AC393" s="24"/>
      <c r="AD393" s="7">
        <f t="shared" si="132"/>
        <v>0</v>
      </c>
      <c r="AE393" s="24"/>
      <c r="AF393" s="24"/>
      <c r="AG393" s="25"/>
      <c r="AH393" s="25"/>
      <c r="AI393" s="24"/>
      <c r="AJ393" s="20"/>
      <c r="AK393" s="24"/>
      <c r="AL393" s="20"/>
      <c r="AM393" s="20"/>
      <c r="AN393" s="20"/>
      <c r="AO393" s="25"/>
      <c r="AP393" s="20"/>
      <c r="AQ393" s="24"/>
      <c r="AR393" s="25"/>
      <c r="AS393" s="25"/>
      <c r="AT393" s="25"/>
      <c r="AU393" s="25"/>
      <c r="AV393" s="25"/>
      <c r="AW393" s="25"/>
      <c r="AX393" s="24"/>
      <c r="AY393" s="24"/>
      <c r="AZ393" s="24"/>
      <c r="BA393" s="25"/>
      <c r="BB393" s="25"/>
      <c r="BC393" s="25"/>
      <c r="BD393" s="24"/>
      <c r="BE393" s="25"/>
      <c r="BF393" s="25"/>
      <c r="BG393" s="7">
        <f t="shared" si="133"/>
        <v>0.61</v>
      </c>
      <c r="BH393" s="25"/>
      <c r="BI393" s="24">
        <v>0.61</v>
      </c>
      <c r="BJ393" s="24"/>
      <c r="BK393" s="25"/>
      <c r="BL393" s="20" t="s">
        <v>123</v>
      </c>
      <c r="BM393" s="25"/>
      <c r="BN393" s="20" t="s">
        <v>638</v>
      </c>
      <c r="BO393" s="25"/>
      <c r="BP393" s="144" t="s">
        <v>106</v>
      </c>
      <c r="BQ393" s="25"/>
      <c r="BR393" s="25"/>
      <c r="BS393" s="25"/>
      <c r="BT393" s="25"/>
      <c r="BU393" s="23" t="s">
        <v>265</v>
      </c>
      <c r="BV393" s="20"/>
      <c r="BW393" s="25"/>
      <c r="BX393" s="25"/>
      <c r="BY393" s="20" t="s">
        <v>660</v>
      </c>
      <c r="CA393" s="54" t="e">
        <f>VLOOKUP(B393,'[1]KH2025 IN'!$B$4:$X$243,23,0)</f>
        <v>#N/A</v>
      </c>
      <c r="CB393" s="54">
        <v>1</v>
      </c>
      <c r="CC393" s="54">
        <f>VLOOKUP(B393,'[2]10QH'!$B$15:$BZ$665,77,0)</f>
        <v>1</v>
      </c>
      <c r="CJ393" s="54">
        <v>1</v>
      </c>
    </row>
    <row r="394" spans="1:88" s="54" customFormat="1" ht="56.25" x14ac:dyDescent="0.3">
      <c r="A394" s="20">
        <f t="shared" si="134"/>
        <v>270</v>
      </c>
      <c r="B394" s="21" t="s">
        <v>661</v>
      </c>
      <c r="C394" s="22">
        <f t="shared" si="135"/>
        <v>8.91</v>
      </c>
      <c r="D394" s="23"/>
      <c r="E394" s="7">
        <f t="shared" si="128"/>
        <v>8.91</v>
      </c>
      <c r="F394" s="7">
        <f t="shared" si="129"/>
        <v>5.49</v>
      </c>
      <c r="G394" s="7">
        <f t="shared" si="130"/>
        <v>0</v>
      </c>
      <c r="H394" s="24"/>
      <c r="I394" s="24"/>
      <c r="J394" s="24"/>
      <c r="K394" s="24">
        <v>3.3</v>
      </c>
      <c r="L394" s="24"/>
      <c r="M394" s="7">
        <f t="shared" si="131"/>
        <v>2.19</v>
      </c>
      <c r="N394" s="24"/>
      <c r="O394" s="24"/>
      <c r="P394" s="24">
        <v>2.19</v>
      </c>
      <c r="Q394" s="24"/>
      <c r="R394" s="24"/>
      <c r="S394" s="24"/>
      <c r="T394" s="24"/>
      <c r="U394" s="7">
        <f t="shared" si="105"/>
        <v>0</v>
      </c>
      <c r="V394" s="24"/>
      <c r="W394" s="24"/>
      <c r="X394" s="24"/>
      <c r="Y394" s="24"/>
      <c r="Z394" s="24"/>
      <c r="AA394" s="24"/>
      <c r="AB394" s="24"/>
      <c r="AC394" s="24"/>
      <c r="AD394" s="7">
        <f t="shared" si="132"/>
        <v>0</v>
      </c>
      <c r="AE394" s="24"/>
      <c r="AF394" s="24"/>
      <c r="AG394" s="25"/>
      <c r="AH394" s="25"/>
      <c r="AI394" s="24"/>
      <c r="AJ394" s="20"/>
      <c r="AK394" s="24"/>
      <c r="AL394" s="20"/>
      <c r="AM394" s="20"/>
      <c r="AN394" s="20"/>
      <c r="AO394" s="25"/>
      <c r="AP394" s="20"/>
      <c r="AQ394" s="24"/>
      <c r="AR394" s="25"/>
      <c r="AS394" s="25"/>
      <c r="AT394" s="25"/>
      <c r="AU394" s="25"/>
      <c r="AV394" s="25"/>
      <c r="AW394" s="25"/>
      <c r="AX394" s="24"/>
      <c r="AY394" s="24"/>
      <c r="AZ394" s="24"/>
      <c r="BA394" s="25"/>
      <c r="BB394" s="25"/>
      <c r="BC394" s="25"/>
      <c r="BD394" s="24"/>
      <c r="BE394" s="25"/>
      <c r="BF394" s="25"/>
      <c r="BG394" s="7">
        <f t="shared" si="133"/>
        <v>3.42</v>
      </c>
      <c r="BH394" s="25"/>
      <c r="BI394" s="24">
        <v>3.42</v>
      </c>
      <c r="BJ394" s="24"/>
      <c r="BK394" s="25"/>
      <c r="BL394" s="20" t="s">
        <v>123</v>
      </c>
      <c r="BM394" s="25"/>
      <c r="BN394" s="20" t="s">
        <v>638</v>
      </c>
      <c r="BO394" s="25"/>
      <c r="BP394" s="144"/>
      <c r="BQ394" s="25"/>
      <c r="BR394" s="25"/>
      <c r="BS394" s="25"/>
      <c r="BT394" s="25"/>
      <c r="BU394" s="23" t="s">
        <v>375</v>
      </c>
      <c r="BV394" s="20"/>
      <c r="BW394" s="25"/>
      <c r="BX394" s="25"/>
      <c r="BY394" s="20" t="s">
        <v>662</v>
      </c>
      <c r="CA394" s="54" t="e">
        <f>VLOOKUP(B394,'[1]KH2025 IN'!$B$4:$X$243,23,0)</f>
        <v>#N/A</v>
      </c>
      <c r="CB394" s="54">
        <v>1</v>
      </c>
      <c r="CC394" s="54">
        <f>VLOOKUP(B394,'[2]10QH'!$B$15:$BZ$665,77,0)</f>
        <v>1</v>
      </c>
      <c r="CJ394" s="54">
        <v>1</v>
      </c>
    </row>
    <row r="395" spans="1:88" s="54" customFormat="1" ht="56.25" x14ac:dyDescent="0.3">
      <c r="A395" s="20">
        <f t="shared" si="134"/>
        <v>271</v>
      </c>
      <c r="B395" s="21" t="s">
        <v>663</v>
      </c>
      <c r="C395" s="22">
        <f t="shared" si="135"/>
        <v>14.16</v>
      </c>
      <c r="D395" s="23"/>
      <c r="E395" s="7">
        <f t="shared" si="128"/>
        <v>14.16</v>
      </c>
      <c r="F395" s="7">
        <f t="shared" si="129"/>
        <v>11.86</v>
      </c>
      <c r="G395" s="7">
        <f t="shared" si="130"/>
        <v>0</v>
      </c>
      <c r="H395" s="24"/>
      <c r="I395" s="24"/>
      <c r="J395" s="24"/>
      <c r="K395" s="24">
        <v>6.36</v>
      </c>
      <c r="L395" s="24">
        <v>5.5</v>
      </c>
      <c r="M395" s="7">
        <f t="shared" si="131"/>
        <v>0</v>
      </c>
      <c r="N395" s="24"/>
      <c r="O395" s="24"/>
      <c r="P395" s="24"/>
      <c r="Q395" s="24"/>
      <c r="R395" s="24"/>
      <c r="S395" s="24"/>
      <c r="T395" s="24"/>
      <c r="U395" s="7">
        <f t="shared" si="105"/>
        <v>0</v>
      </c>
      <c r="V395" s="24"/>
      <c r="W395" s="24"/>
      <c r="X395" s="24"/>
      <c r="Y395" s="24"/>
      <c r="Z395" s="24"/>
      <c r="AA395" s="24"/>
      <c r="AB395" s="24"/>
      <c r="AC395" s="24"/>
      <c r="AD395" s="7">
        <f t="shared" si="132"/>
        <v>0</v>
      </c>
      <c r="AE395" s="24"/>
      <c r="AF395" s="24"/>
      <c r="AG395" s="25"/>
      <c r="AH395" s="25"/>
      <c r="AI395" s="24"/>
      <c r="AJ395" s="20"/>
      <c r="AK395" s="24"/>
      <c r="AL395" s="20"/>
      <c r="AM395" s="20"/>
      <c r="AN395" s="20"/>
      <c r="AO395" s="25"/>
      <c r="AP395" s="20"/>
      <c r="AQ395" s="24"/>
      <c r="AR395" s="25"/>
      <c r="AS395" s="25"/>
      <c r="AT395" s="25"/>
      <c r="AU395" s="25"/>
      <c r="AV395" s="25"/>
      <c r="AW395" s="25"/>
      <c r="AX395" s="24"/>
      <c r="AY395" s="24"/>
      <c r="AZ395" s="24"/>
      <c r="BA395" s="25"/>
      <c r="BB395" s="25"/>
      <c r="BC395" s="25"/>
      <c r="BD395" s="24"/>
      <c r="BE395" s="25"/>
      <c r="BF395" s="25"/>
      <c r="BG395" s="7">
        <f t="shared" si="133"/>
        <v>2.2999999999999998</v>
      </c>
      <c r="BH395" s="25"/>
      <c r="BI395" s="24">
        <v>2.2999999999999998</v>
      </c>
      <c r="BJ395" s="24"/>
      <c r="BK395" s="25"/>
      <c r="BL395" s="20" t="s">
        <v>123</v>
      </c>
      <c r="BM395" s="25"/>
      <c r="BN395" s="20" t="s">
        <v>638</v>
      </c>
      <c r="BO395" s="25"/>
      <c r="BP395" s="144"/>
      <c r="BQ395" s="25"/>
      <c r="BR395" s="25"/>
      <c r="BS395" s="25"/>
      <c r="BT395" s="25"/>
      <c r="BU395" s="23" t="s">
        <v>213</v>
      </c>
      <c r="BV395" s="20"/>
      <c r="BW395" s="25"/>
      <c r="BX395" s="25"/>
      <c r="BY395" s="20" t="s">
        <v>664</v>
      </c>
      <c r="CA395" s="54" t="e">
        <f>VLOOKUP(B395,'[1]KH2025 IN'!$B$4:$X$243,23,0)</f>
        <v>#N/A</v>
      </c>
      <c r="CB395" s="54">
        <v>1</v>
      </c>
      <c r="CC395" s="54">
        <f>VLOOKUP(B395,'[2]10QH'!$B$15:$BZ$665,77,0)</f>
        <v>1</v>
      </c>
      <c r="CJ395" s="54">
        <v>1</v>
      </c>
    </row>
    <row r="396" spans="1:88" s="54" customFormat="1" ht="75" x14ac:dyDescent="0.3">
      <c r="A396" s="20">
        <f t="shared" si="134"/>
        <v>272</v>
      </c>
      <c r="B396" s="21" t="s">
        <v>665</v>
      </c>
      <c r="C396" s="22">
        <f t="shared" si="135"/>
        <v>20.78</v>
      </c>
      <c r="D396" s="23"/>
      <c r="E396" s="7">
        <f t="shared" si="128"/>
        <v>20.78</v>
      </c>
      <c r="F396" s="7">
        <f t="shared" si="129"/>
        <v>11.17</v>
      </c>
      <c r="G396" s="7">
        <f t="shared" si="130"/>
        <v>0</v>
      </c>
      <c r="H396" s="24"/>
      <c r="I396" s="24"/>
      <c r="J396" s="24"/>
      <c r="K396" s="24">
        <v>5.01</v>
      </c>
      <c r="L396" s="24">
        <v>6.16</v>
      </c>
      <c r="M396" s="7">
        <f t="shared" si="131"/>
        <v>0</v>
      </c>
      <c r="N396" s="24"/>
      <c r="O396" s="24"/>
      <c r="P396" s="24"/>
      <c r="Q396" s="24"/>
      <c r="R396" s="24"/>
      <c r="S396" s="24"/>
      <c r="T396" s="24"/>
      <c r="U396" s="7">
        <f t="shared" si="105"/>
        <v>6.61</v>
      </c>
      <c r="V396" s="24"/>
      <c r="W396" s="24"/>
      <c r="X396" s="24"/>
      <c r="Y396" s="24"/>
      <c r="Z396" s="24"/>
      <c r="AA396" s="24"/>
      <c r="AB396" s="24"/>
      <c r="AC396" s="24"/>
      <c r="AD396" s="7">
        <f t="shared" si="132"/>
        <v>0</v>
      </c>
      <c r="AE396" s="24"/>
      <c r="AF396" s="24"/>
      <c r="AG396" s="25"/>
      <c r="AH396" s="25"/>
      <c r="AI396" s="24"/>
      <c r="AJ396" s="20"/>
      <c r="AK396" s="24"/>
      <c r="AL396" s="20"/>
      <c r="AM396" s="20"/>
      <c r="AN396" s="20"/>
      <c r="AO396" s="25"/>
      <c r="AP396" s="20"/>
      <c r="AQ396" s="24"/>
      <c r="AR396" s="25"/>
      <c r="AS396" s="25"/>
      <c r="AT396" s="25"/>
      <c r="AU396" s="25"/>
      <c r="AV396" s="25"/>
      <c r="AW396" s="25"/>
      <c r="AX396" s="24"/>
      <c r="AY396" s="24"/>
      <c r="AZ396" s="24"/>
      <c r="BA396" s="25"/>
      <c r="BB396" s="25"/>
      <c r="BC396" s="25"/>
      <c r="BD396" s="24">
        <v>6.61</v>
      </c>
      <c r="BE396" s="25"/>
      <c r="BF396" s="25"/>
      <c r="BG396" s="7">
        <f t="shared" si="133"/>
        <v>3</v>
      </c>
      <c r="BH396" s="25"/>
      <c r="BI396" s="24">
        <v>3</v>
      </c>
      <c r="BJ396" s="24"/>
      <c r="BK396" s="25"/>
      <c r="BL396" s="20" t="s">
        <v>123</v>
      </c>
      <c r="BM396" s="25"/>
      <c r="BN396" s="20" t="s">
        <v>638</v>
      </c>
      <c r="BO396" s="25"/>
      <c r="BP396" s="144"/>
      <c r="BQ396" s="25"/>
      <c r="BR396" s="25"/>
      <c r="BS396" s="25"/>
      <c r="BT396" s="25"/>
      <c r="BU396" s="23" t="s">
        <v>666</v>
      </c>
      <c r="BV396" s="20">
        <v>2022</v>
      </c>
      <c r="BW396" s="25"/>
      <c r="BX396" s="25"/>
      <c r="BY396" s="20" t="s">
        <v>667</v>
      </c>
      <c r="CA396" s="54" t="e">
        <f>VLOOKUP(B396,'[1]KH2025 IN'!$B$4:$X$243,23,0)</f>
        <v>#N/A</v>
      </c>
      <c r="CB396" s="54">
        <v>1</v>
      </c>
      <c r="CC396" s="54">
        <f>VLOOKUP(B396,'[2]10QH'!$B$15:$BZ$665,77,0)</f>
        <v>1</v>
      </c>
      <c r="CJ396" s="54">
        <v>1</v>
      </c>
    </row>
    <row r="397" spans="1:88" s="54" customFormat="1" ht="56.25" x14ac:dyDescent="0.3">
      <c r="A397" s="20">
        <f t="shared" si="134"/>
        <v>273</v>
      </c>
      <c r="B397" s="21" t="s">
        <v>668</v>
      </c>
      <c r="C397" s="22">
        <f t="shared" si="135"/>
        <v>40</v>
      </c>
      <c r="D397" s="23"/>
      <c r="E397" s="7">
        <f t="shared" si="128"/>
        <v>40</v>
      </c>
      <c r="F397" s="7">
        <f t="shared" si="129"/>
        <v>40</v>
      </c>
      <c r="G397" s="7">
        <f t="shared" si="130"/>
        <v>0</v>
      </c>
      <c r="H397" s="24"/>
      <c r="I397" s="24"/>
      <c r="J397" s="24"/>
      <c r="K397" s="24">
        <v>13.48</v>
      </c>
      <c r="L397" s="24">
        <v>18.16</v>
      </c>
      <c r="M397" s="7">
        <f t="shared" si="131"/>
        <v>8.36</v>
      </c>
      <c r="N397" s="24"/>
      <c r="O397" s="24"/>
      <c r="P397" s="24">
        <v>8.36</v>
      </c>
      <c r="Q397" s="24"/>
      <c r="R397" s="24"/>
      <c r="S397" s="24"/>
      <c r="T397" s="24"/>
      <c r="U397" s="7">
        <f t="shared" si="105"/>
        <v>0</v>
      </c>
      <c r="V397" s="24"/>
      <c r="W397" s="24"/>
      <c r="X397" s="24"/>
      <c r="Y397" s="24"/>
      <c r="Z397" s="24"/>
      <c r="AA397" s="24"/>
      <c r="AB397" s="24"/>
      <c r="AC397" s="24"/>
      <c r="AD397" s="7">
        <f t="shared" si="132"/>
        <v>0</v>
      </c>
      <c r="AE397" s="24"/>
      <c r="AF397" s="24"/>
      <c r="AG397" s="25"/>
      <c r="AH397" s="25"/>
      <c r="AI397" s="24"/>
      <c r="AJ397" s="20"/>
      <c r="AK397" s="24"/>
      <c r="AL397" s="20"/>
      <c r="AM397" s="20"/>
      <c r="AN397" s="20"/>
      <c r="AO397" s="25"/>
      <c r="AP397" s="20"/>
      <c r="AQ397" s="24"/>
      <c r="AR397" s="25"/>
      <c r="AS397" s="25"/>
      <c r="AT397" s="25"/>
      <c r="AU397" s="25"/>
      <c r="AV397" s="25"/>
      <c r="AW397" s="25"/>
      <c r="AX397" s="24"/>
      <c r="AY397" s="24"/>
      <c r="AZ397" s="24"/>
      <c r="BA397" s="25"/>
      <c r="BB397" s="25"/>
      <c r="BC397" s="25"/>
      <c r="BD397" s="24"/>
      <c r="BE397" s="25"/>
      <c r="BF397" s="25"/>
      <c r="BG397" s="7">
        <f t="shared" si="133"/>
        <v>0</v>
      </c>
      <c r="BH397" s="25"/>
      <c r="BI397" s="24"/>
      <c r="BJ397" s="24"/>
      <c r="BK397" s="25"/>
      <c r="BL397" s="20" t="s">
        <v>123</v>
      </c>
      <c r="BM397" s="25"/>
      <c r="BN397" s="20" t="s">
        <v>638</v>
      </c>
      <c r="BO397" s="25"/>
      <c r="BP397" s="144"/>
      <c r="BQ397" s="25"/>
      <c r="BR397" s="25"/>
      <c r="BS397" s="25"/>
      <c r="BT397" s="25"/>
      <c r="BU397" s="23" t="s">
        <v>261</v>
      </c>
      <c r="BV397" s="20"/>
      <c r="BW397" s="25"/>
      <c r="BX397" s="25"/>
      <c r="BY397" s="20" t="s">
        <v>669</v>
      </c>
      <c r="CA397" s="54" t="e">
        <f>VLOOKUP(B397,'[1]KH2025 IN'!$B$4:$X$243,23,0)</f>
        <v>#N/A</v>
      </c>
      <c r="CB397" s="54">
        <v>1</v>
      </c>
      <c r="CC397" s="54">
        <f>VLOOKUP(B397,'[2]10QH'!$B$15:$BZ$665,77,0)</f>
        <v>1</v>
      </c>
      <c r="CJ397" s="54">
        <v>1</v>
      </c>
    </row>
    <row r="398" spans="1:88" s="54" customFormat="1" ht="56.25" x14ac:dyDescent="0.3">
      <c r="A398" s="20">
        <f t="shared" si="134"/>
        <v>274</v>
      </c>
      <c r="B398" s="21" t="s">
        <v>670</v>
      </c>
      <c r="C398" s="22">
        <f t="shared" si="135"/>
        <v>13.360000000000001</v>
      </c>
      <c r="D398" s="23"/>
      <c r="E398" s="7">
        <f t="shared" si="128"/>
        <v>13.360000000000001</v>
      </c>
      <c r="F398" s="7">
        <f t="shared" si="129"/>
        <v>11.96</v>
      </c>
      <c r="G398" s="7">
        <f t="shared" si="130"/>
        <v>0</v>
      </c>
      <c r="H398" s="24"/>
      <c r="I398" s="24"/>
      <c r="J398" s="24"/>
      <c r="K398" s="24">
        <v>10.56</v>
      </c>
      <c r="L398" s="24">
        <v>1.4</v>
      </c>
      <c r="M398" s="7">
        <f t="shared" si="131"/>
        <v>0</v>
      </c>
      <c r="N398" s="24"/>
      <c r="O398" s="24"/>
      <c r="P398" s="24"/>
      <c r="Q398" s="24"/>
      <c r="R398" s="24"/>
      <c r="S398" s="24"/>
      <c r="T398" s="24"/>
      <c r="U398" s="7">
        <f t="shared" si="105"/>
        <v>1.4</v>
      </c>
      <c r="V398" s="24"/>
      <c r="W398" s="24"/>
      <c r="X398" s="24"/>
      <c r="Y398" s="24"/>
      <c r="Z398" s="24"/>
      <c r="AA398" s="24"/>
      <c r="AB398" s="24"/>
      <c r="AC398" s="24"/>
      <c r="AD398" s="7">
        <f t="shared" si="132"/>
        <v>0</v>
      </c>
      <c r="AE398" s="24"/>
      <c r="AF398" s="24"/>
      <c r="AG398" s="25"/>
      <c r="AH398" s="25"/>
      <c r="AI398" s="24"/>
      <c r="AJ398" s="20"/>
      <c r="AK398" s="24"/>
      <c r="AL398" s="20"/>
      <c r="AM398" s="20"/>
      <c r="AN398" s="20"/>
      <c r="AO398" s="25"/>
      <c r="AP398" s="20"/>
      <c r="AQ398" s="24"/>
      <c r="AR398" s="25"/>
      <c r="AS398" s="25"/>
      <c r="AT398" s="25"/>
      <c r="AU398" s="25"/>
      <c r="AV398" s="25"/>
      <c r="AW398" s="25"/>
      <c r="AX398" s="24">
        <v>1.4</v>
      </c>
      <c r="AY398" s="24"/>
      <c r="AZ398" s="24"/>
      <c r="BA398" s="25"/>
      <c r="BB398" s="25"/>
      <c r="BC398" s="25"/>
      <c r="BD398" s="24"/>
      <c r="BE398" s="25"/>
      <c r="BF398" s="25"/>
      <c r="BG398" s="7">
        <f t="shared" si="133"/>
        <v>0</v>
      </c>
      <c r="BH398" s="25"/>
      <c r="BI398" s="24"/>
      <c r="BJ398" s="24"/>
      <c r="BK398" s="25"/>
      <c r="BL398" s="20" t="s">
        <v>123</v>
      </c>
      <c r="BM398" s="25"/>
      <c r="BN398" s="20" t="s">
        <v>638</v>
      </c>
      <c r="BO398" s="25"/>
      <c r="BP398" s="144"/>
      <c r="BQ398" s="25"/>
      <c r="BR398" s="25"/>
      <c r="BS398" s="25"/>
      <c r="BT398" s="25"/>
      <c r="BU398" s="23" t="s">
        <v>378</v>
      </c>
      <c r="BV398" s="20"/>
      <c r="BW398" s="25"/>
      <c r="BX398" s="25"/>
      <c r="BY398" s="20" t="s">
        <v>671</v>
      </c>
      <c r="CA398" s="54" t="e">
        <f>VLOOKUP(B398,'[1]KH2025 IN'!$B$4:$X$243,23,0)</f>
        <v>#N/A</v>
      </c>
      <c r="CB398" s="54">
        <v>1</v>
      </c>
      <c r="CC398" s="54">
        <f>VLOOKUP(B398,'[2]10QH'!$B$15:$BZ$665,77,0)</f>
        <v>1</v>
      </c>
      <c r="CJ398" s="54">
        <v>1</v>
      </c>
    </row>
    <row r="399" spans="1:88" s="54" customFormat="1" ht="150" customHeight="1" x14ac:dyDescent="0.3">
      <c r="A399" s="20">
        <f t="shared" si="134"/>
        <v>275</v>
      </c>
      <c r="B399" s="21" t="s">
        <v>672</v>
      </c>
      <c r="C399" s="22">
        <f t="shared" si="135"/>
        <v>35</v>
      </c>
      <c r="D399" s="23"/>
      <c r="E399" s="7">
        <f t="shared" si="128"/>
        <v>35</v>
      </c>
      <c r="F399" s="7">
        <f t="shared" si="129"/>
        <v>15</v>
      </c>
      <c r="G399" s="7">
        <f t="shared" si="130"/>
        <v>0</v>
      </c>
      <c r="H399" s="24"/>
      <c r="I399" s="24"/>
      <c r="J399" s="24"/>
      <c r="K399" s="24">
        <v>5</v>
      </c>
      <c r="L399" s="24">
        <v>5</v>
      </c>
      <c r="M399" s="7">
        <f t="shared" si="131"/>
        <v>5</v>
      </c>
      <c r="N399" s="24"/>
      <c r="O399" s="24"/>
      <c r="P399" s="24">
        <v>5</v>
      </c>
      <c r="Q399" s="24"/>
      <c r="R399" s="24"/>
      <c r="S399" s="24"/>
      <c r="T399" s="24"/>
      <c r="U399" s="7">
        <f t="shared" si="105"/>
        <v>20</v>
      </c>
      <c r="V399" s="24"/>
      <c r="W399" s="24"/>
      <c r="X399" s="24"/>
      <c r="Y399" s="24"/>
      <c r="Z399" s="24"/>
      <c r="AA399" s="24"/>
      <c r="AB399" s="24"/>
      <c r="AC399" s="24"/>
      <c r="AD399" s="7">
        <f t="shared" si="132"/>
        <v>0</v>
      </c>
      <c r="AE399" s="24"/>
      <c r="AF399" s="24"/>
      <c r="AG399" s="25"/>
      <c r="AH399" s="25"/>
      <c r="AI399" s="24"/>
      <c r="AJ399" s="20"/>
      <c r="AK399" s="24"/>
      <c r="AL399" s="20"/>
      <c r="AM399" s="20"/>
      <c r="AN399" s="20"/>
      <c r="AO399" s="25"/>
      <c r="AP399" s="20"/>
      <c r="AQ399" s="24"/>
      <c r="AR399" s="25"/>
      <c r="AS399" s="25"/>
      <c r="AT399" s="25"/>
      <c r="AU399" s="25"/>
      <c r="AV399" s="25"/>
      <c r="AW399" s="25"/>
      <c r="AX399" s="24"/>
      <c r="AY399" s="24"/>
      <c r="AZ399" s="24"/>
      <c r="BA399" s="25"/>
      <c r="BB399" s="25"/>
      <c r="BC399" s="25"/>
      <c r="BD399" s="24">
        <v>20</v>
      </c>
      <c r="BE399" s="25"/>
      <c r="BF399" s="25"/>
      <c r="BG399" s="7">
        <f t="shared" si="133"/>
        <v>0</v>
      </c>
      <c r="BH399" s="25"/>
      <c r="BI399" s="24"/>
      <c r="BJ399" s="24"/>
      <c r="BK399" s="25"/>
      <c r="BL399" s="20" t="s">
        <v>142</v>
      </c>
      <c r="BM399" s="25"/>
      <c r="BN399" s="20" t="s">
        <v>638</v>
      </c>
      <c r="BO399" s="25"/>
      <c r="BP399" s="20" t="s">
        <v>656</v>
      </c>
      <c r="BQ399" s="25"/>
      <c r="BR399" s="25"/>
      <c r="BS399" s="25"/>
      <c r="BT399" s="25"/>
      <c r="BU399" s="23" t="s">
        <v>673</v>
      </c>
      <c r="BV399" s="20"/>
      <c r="BW399" s="25"/>
      <c r="BX399" s="25"/>
      <c r="BY399" s="20" t="s">
        <v>674</v>
      </c>
      <c r="CA399" s="54" t="e">
        <f>VLOOKUP(B399,'[1]KH2025 IN'!$B$4:$X$243,23,0)</f>
        <v>#N/A</v>
      </c>
      <c r="CB399" s="54">
        <v>1</v>
      </c>
      <c r="CC399" s="54">
        <f>VLOOKUP(B399,'[2]10QH'!$B$15:$BZ$665,77,0)</f>
        <v>1</v>
      </c>
      <c r="CJ399" s="54">
        <v>1</v>
      </c>
    </row>
    <row r="400" spans="1:88" s="54" customFormat="1" ht="75" customHeight="1" x14ac:dyDescent="0.3">
      <c r="A400" s="20">
        <f t="shared" si="134"/>
        <v>276</v>
      </c>
      <c r="B400" s="21" t="s">
        <v>675</v>
      </c>
      <c r="C400" s="22">
        <f t="shared" si="135"/>
        <v>5</v>
      </c>
      <c r="D400" s="23"/>
      <c r="E400" s="7">
        <f t="shared" si="128"/>
        <v>5</v>
      </c>
      <c r="F400" s="7">
        <f t="shared" si="129"/>
        <v>5</v>
      </c>
      <c r="G400" s="7">
        <f t="shared" si="130"/>
        <v>0</v>
      </c>
      <c r="H400" s="24"/>
      <c r="I400" s="24"/>
      <c r="J400" s="24"/>
      <c r="K400" s="24">
        <v>2</v>
      </c>
      <c r="L400" s="24">
        <v>3</v>
      </c>
      <c r="M400" s="7">
        <f t="shared" si="131"/>
        <v>0</v>
      </c>
      <c r="N400" s="24"/>
      <c r="O400" s="24"/>
      <c r="P400" s="24"/>
      <c r="Q400" s="24"/>
      <c r="R400" s="24"/>
      <c r="S400" s="24"/>
      <c r="T400" s="24"/>
      <c r="U400" s="7">
        <f t="shared" si="105"/>
        <v>0</v>
      </c>
      <c r="V400" s="24"/>
      <c r="W400" s="24"/>
      <c r="X400" s="24"/>
      <c r="Y400" s="24"/>
      <c r="Z400" s="24"/>
      <c r="AA400" s="24"/>
      <c r="AB400" s="24"/>
      <c r="AC400" s="24"/>
      <c r="AD400" s="7">
        <f t="shared" si="132"/>
        <v>0</v>
      </c>
      <c r="AE400" s="24"/>
      <c r="AF400" s="24"/>
      <c r="AG400" s="25"/>
      <c r="AH400" s="25"/>
      <c r="AI400" s="24"/>
      <c r="AJ400" s="20"/>
      <c r="AK400" s="24"/>
      <c r="AL400" s="20"/>
      <c r="AM400" s="20"/>
      <c r="AN400" s="20"/>
      <c r="AO400" s="25"/>
      <c r="AP400" s="20"/>
      <c r="AQ400" s="24"/>
      <c r="AR400" s="25"/>
      <c r="AS400" s="25"/>
      <c r="AT400" s="25"/>
      <c r="AU400" s="25"/>
      <c r="AV400" s="25"/>
      <c r="AW400" s="25"/>
      <c r="AX400" s="24"/>
      <c r="AY400" s="24"/>
      <c r="AZ400" s="24"/>
      <c r="BA400" s="25"/>
      <c r="BB400" s="25"/>
      <c r="BC400" s="25"/>
      <c r="BD400" s="24"/>
      <c r="BE400" s="25"/>
      <c r="BF400" s="25"/>
      <c r="BG400" s="7">
        <f t="shared" si="133"/>
        <v>0</v>
      </c>
      <c r="BH400" s="25"/>
      <c r="BI400" s="24"/>
      <c r="BJ400" s="24"/>
      <c r="BK400" s="25"/>
      <c r="BL400" s="20" t="s">
        <v>142</v>
      </c>
      <c r="BM400" s="25"/>
      <c r="BN400" s="20" t="s">
        <v>638</v>
      </c>
      <c r="BO400" s="25"/>
      <c r="BP400" s="20" t="s">
        <v>106</v>
      </c>
      <c r="BQ400" s="25"/>
      <c r="BR400" s="25"/>
      <c r="BS400" s="25"/>
      <c r="BT400" s="25"/>
      <c r="BU400" s="23" t="s">
        <v>131</v>
      </c>
      <c r="BV400" s="20"/>
      <c r="BW400" s="25"/>
      <c r="BX400" s="25"/>
      <c r="BY400" s="20"/>
      <c r="CA400" s="54" t="e">
        <f>VLOOKUP(B400,'[1]KH2025 IN'!$B$4:$X$243,23,0)</f>
        <v>#N/A</v>
      </c>
      <c r="CB400" s="54">
        <v>1</v>
      </c>
      <c r="CC400" s="54">
        <f>VLOOKUP(B400,'[2]10QH'!$B$15:$BZ$665,77,0)</f>
        <v>1</v>
      </c>
      <c r="CJ400" s="54">
        <v>1</v>
      </c>
    </row>
    <row r="401" spans="1:88" s="54" customFormat="1" ht="262.5" x14ac:dyDescent="0.3">
      <c r="A401" s="20">
        <f t="shared" si="134"/>
        <v>277</v>
      </c>
      <c r="B401" s="21" t="s">
        <v>676</v>
      </c>
      <c r="C401" s="22">
        <f t="shared" si="135"/>
        <v>29.169999999999998</v>
      </c>
      <c r="D401" s="23"/>
      <c r="E401" s="7">
        <f t="shared" si="128"/>
        <v>29.169999999999998</v>
      </c>
      <c r="F401" s="7">
        <f t="shared" si="129"/>
        <v>9.73</v>
      </c>
      <c r="G401" s="7">
        <f t="shared" si="130"/>
        <v>0.62</v>
      </c>
      <c r="H401" s="24">
        <v>0.62</v>
      </c>
      <c r="I401" s="24"/>
      <c r="J401" s="24"/>
      <c r="K401" s="24">
        <v>2.97</v>
      </c>
      <c r="L401" s="24">
        <v>6.14</v>
      </c>
      <c r="M401" s="7">
        <f t="shared" si="131"/>
        <v>0</v>
      </c>
      <c r="N401" s="24"/>
      <c r="O401" s="24"/>
      <c r="P401" s="24"/>
      <c r="Q401" s="24"/>
      <c r="R401" s="24"/>
      <c r="S401" s="24"/>
      <c r="T401" s="24"/>
      <c r="U401" s="7">
        <f t="shared" si="105"/>
        <v>19.38</v>
      </c>
      <c r="V401" s="24"/>
      <c r="W401" s="24"/>
      <c r="X401" s="24"/>
      <c r="Y401" s="24"/>
      <c r="Z401" s="24"/>
      <c r="AA401" s="24"/>
      <c r="AB401" s="24"/>
      <c r="AC401" s="24"/>
      <c r="AD401" s="7">
        <f t="shared" si="132"/>
        <v>0</v>
      </c>
      <c r="AE401" s="24"/>
      <c r="AF401" s="24"/>
      <c r="AG401" s="25"/>
      <c r="AH401" s="25"/>
      <c r="AI401" s="24"/>
      <c r="AJ401" s="20"/>
      <c r="AK401" s="24"/>
      <c r="AL401" s="20"/>
      <c r="AM401" s="20"/>
      <c r="AN401" s="20"/>
      <c r="AO401" s="25"/>
      <c r="AP401" s="20"/>
      <c r="AQ401" s="24"/>
      <c r="AR401" s="25"/>
      <c r="AS401" s="25"/>
      <c r="AT401" s="25"/>
      <c r="AU401" s="25"/>
      <c r="AV401" s="25"/>
      <c r="AW401" s="25"/>
      <c r="AX401" s="24"/>
      <c r="AY401" s="24"/>
      <c r="AZ401" s="24"/>
      <c r="BA401" s="25"/>
      <c r="BB401" s="25"/>
      <c r="BC401" s="25"/>
      <c r="BD401" s="24">
        <v>19.38</v>
      </c>
      <c r="BE401" s="25"/>
      <c r="BF401" s="25"/>
      <c r="BG401" s="7">
        <f t="shared" si="133"/>
        <v>0.06</v>
      </c>
      <c r="BH401" s="25"/>
      <c r="BI401" s="24">
        <v>0.06</v>
      </c>
      <c r="BJ401" s="24"/>
      <c r="BK401" s="25"/>
      <c r="BL401" s="20" t="s">
        <v>198</v>
      </c>
      <c r="BM401" s="25"/>
      <c r="BN401" s="20" t="s">
        <v>638</v>
      </c>
      <c r="BO401" s="25"/>
      <c r="BP401" s="20" t="s">
        <v>106</v>
      </c>
      <c r="BQ401" s="25"/>
      <c r="BR401" s="25"/>
      <c r="BS401" s="25"/>
      <c r="BT401" s="25"/>
      <c r="BU401" s="23" t="s">
        <v>677</v>
      </c>
      <c r="BV401" s="20"/>
      <c r="BW401" s="25" t="s">
        <v>678</v>
      </c>
      <c r="BX401" s="25" t="s">
        <v>679</v>
      </c>
      <c r="BY401" s="20" t="s">
        <v>680</v>
      </c>
      <c r="CA401" s="54" t="e">
        <f>VLOOKUP(B401,'[1]KH2025 IN'!$B$4:$X$243,23,0)</f>
        <v>#N/A</v>
      </c>
      <c r="CB401" s="54">
        <v>1</v>
      </c>
      <c r="CC401" s="54">
        <f>VLOOKUP(B401,'[2]10QH'!$B$15:$BZ$665,77,0)</f>
        <v>1</v>
      </c>
      <c r="CJ401" s="54">
        <v>1</v>
      </c>
    </row>
    <row r="402" spans="1:88" s="54" customFormat="1" ht="37.5" x14ac:dyDescent="0.3">
      <c r="A402" s="144">
        <f t="shared" si="134"/>
        <v>278</v>
      </c>
      <c r="B402" s="145" t="s">
        <v>681</v>
      </c>
      <c r="C402" s="22">
        <f t="shared" si="135"/>
        <v>16</v>
      </c>
      <c r="D402" s="23"/>
      <c r="E402" s="7">
        <f t="shared" si="128"/>
        <v>16</v>
      </c>
      <c r="F402" s="7">
        <f t="shared" si="129"/>
        <v>6</v>
      </c>
      <c r="G402" s="7">
        <f t="shared" si="130"/>
        <v>0</v>
      </c>
      <c r="H402" s="24"/>
      <c r="I402" s="24"/>
      <c r="J402" s="24"/>
      <c r="K402" s="24"/>
      <c r="L402" s="24">
        <v>6</v>
      </c>
      <c r="M402" s="7">
        <f t="shared" si="131"/>
        <v>0</v>
      </c>
      <c r="N402" s="24"/>
      <c r="O402" s="24"/>
      <c r="P402" s="24"/>
      <c r="Q402" s="24"/>
      <c r="R402" s="24"/>
      <c r="S402" s="24"/>
      <c r="T402" s="24"/>
      <c r="U402" s="7">
        <f t="shared" si="105"/>
        <v>10</v>
      </c>
      <c r="V402" s="24"/>
      <c r="W402" s="24"/>
      <c r="X402" s="24"/>
      <c r="Y402" s="24"/>
      <c r="Z402" s="24"/>
      <c r="AA402" s="24"/>
      <c r="AB402" s="24"/>
      <c r="AC402" s="24"/>
      <c r="AD402" s="7">
        <f t="shared" si="132"/>
        <v>0</v>
      </c>
      <c r="AE402" s="24"/>
      <c r="AF402" s="24"/>
      <c r="AG402" s="25"/>
      <c r="AH402" s="25"/>
      <c r="AI402" s="24"/>
      <c r="AJ402" s="20"/>
      <c r="AK402" s="24"/>
      <c r="AL402" s="20"/>
      <c r="AM402" s="20"/>
      <c r="AN402" s="20"/>
      <c r="AO402" s="25"/>
      <c r="AP402" s="20"/>
      <c r="AQ402" s="24"/>
      <c r="AR402" s="25"/>
      <c r="AS402" s="25"/>
      <c r="AT402" s="25"/>
      <c r="AU402" s="25"/>
      <c r="AV402" s="25"/>
      <c r="AW402" s="25"/>
      <c r="AX402" s="24"/>
      <c r="AY402" s="24"/>
      <c r="AZ402" s="24"/>
      <c r="BA402" s="25"/>
      <c r="BB402" s="25"/>
      <c r="BC402" s="25"/>
      <c r="BD402" s="24">
        <v>10</v>
      </c>
      <c r="BE402" s="25"/>
      <c r="BF402" s="25"/>
      <c r="BG402" s="7">
        <f t="shared" si="133"/>
        <v>0</v>
      </c>
      <c r="BH402" s="25"/>
      <c r="BI402" s="24"/>
      <c r="BJ402" s="24"/>
      <c r="BK402" s="25"/>
      <c r="BL402" s="20" t="s">
        <v>112</v>
      </c>
      <c r="BM402" s="25"/>
      <c r="BN402" s="20" t="s">
        <v>638</v>
      </c>
      <c r="BO402" s="25"/>
      <c r="BP402" s="144" t="s">
        <v>682</v>
      </c>
      <c r="BQ402" s="25"/>
      <c r="BR402" s="25"/>
      <c r="BS402" s="25"/>
      <c r="BT402" s="25"/>
      <c r="BU402" s="23" t="s">
        <v>683</v>
      </c>
      <c r="BV402" s="20"/>
      <c r="BW402" s="25"/>
      <c r="BX402" s="25"/>
      <c r="BY402" s="20" t="s">
        <v>684</v>
      </c>
      <c r="CA402" s="54" t="e">
        <f>VLOOKUP(B402,'[1]KH2025 IN'!$B$4:$X$243,23,0)</f>
        <v>#N/A</v>
      </c>
      <c r="CB402" s="54">
        <v>1</v>
      </c>
      <c r="CC402" s="54">
        <f>VLOOKUP(B402,'[2]10QH'!$B$15:$BZ$665,77,0)</f>
        <v>1</v>
      </c>
      <c r="CJ402" s="54">
        <v>1</v>
      </c>
    </row>
    <row r="403" spans="1:88" s="54" customFormat="1" ht="37.5" x14ac:dyDescent="0.3">
      <c r="A403" s="144"/>
      <c r="B403" s="145"/>
      <c r="C403" s="22">
        <f t="shared" si="135"/>
        <v>15.74</v>
      </c>
      <c r="D403" s="23"/>
      <c r="E403" s="7">
        <f t="shared" si="128"/>
        <v>15.74</v>
      </c>
      <c r="F403" s="7">
        <f t="shared" si="129"/>
        <v>5.74</v>
      </c>
      <c r="G403" s="7">
        <f t="shared" si="130"/>
        <v>0</v>
      </c>
      <c r="H403" s="24"/>
      <c r="I403" s="24"/>
      <c r="J403" s="24"/>
      <c r="K403" s="24">
        <v>5.74</v>
      </c>
      <c r="L403" s="24"/>
      <c r="M403" s="7">
        <f t="shared" si="131"/>
        <v>0</v>
      </c>
      <c r="N403" s="24"/>
      <c r="O403" s="24"/>
      <c r="P403" s="24"/>
      <c r="Q403" s="24"/>
      <c r="R403" s="24"/>
      <c r="S403" s="24"/>
      <c r="T403" s="24"/>
      <c r="U403" s="7">
        <f t="shared" si="105"/>
        <v>10</v>
      </c>
      <c r="V403" s="24"/>
      <c r="W403" s="24"/>
      <c r="X403" s="24"/>
      <c r="Y403" s="24"/>
      <c r="Z403" s="24"/>
      <c r="AA403" s="24"/>
      <c r="AB403" s="24"/>
      <c r="AC403" s="24"/>
      <c r="AD403" s="7">
        <f t="shared" si="132"/>
        <v>0</v>
      </c>
      <c r="AE403" s="24"/>
      <c r="AF403" s="24"/>
      <c r="AG403" s="25"/>
      <c r="AH403" s="25"/>
      <c r="AI403" s="24"/>
      <c r="AJ403" s="20"/>
      <c r="AK403" s="24"/>
      <c r="AL403" s="20"/>
      <c r="AM403" s="20"/>
      <c r="AN403" s="20"/>
      <c r="AO403" s="25"/>
      <c r="AP403" s="20"/>
      <c r="AQ403" s="24"/>
      <c r="AR403" s="25"/>
      <c r="AS403" s="25"/>
      <c r="AT403" s="25"/>
      <c r="AU403" s="25"/>
      <c r="AV403" s="25"/>
      <c r="AW403" s="25"/>
      <c r="AX403" s="24"/>
      <c r="AY403" s="24"/>
      <c r="AZ403" s="24"/>
      <c r="BA403" s="25"/>
      <c r="BB403" s="25"/>
      <c r="BC403" s="25"/>
      <c r="BD403" s="24">
        <v>10</v>
      </c>
      <c r="BE403" s="25"/>
      <c r="BF403" s="25"/>
      <c r="BG403" s="7">
        <f t="shared" si="133"/>
        <v>0</v>
      </c>
      <c r="BH403" s="25"/>
      <c r="BI403" s="24"/>
      <c r="BJ403" s="24"/>
      <c r="BK403" s="25"/>
      <c r="BL403" s="20" t="s">
        <v>142</v>
      </c>
      <c r="BM403" s="25"/>
      <c r="BN403" s="20" t="s">
        <v>638</v>
      </c>
      <c r="BO403" s="25"/>
      <c r="BP403" s="144"/>
      <c r="BQ403" s="25"/>
      <c r="BR403" s="25"/>
      <c r="BS403" s="25"/>
      <c r="BT403" s="25"/>
      <c r="BU403" s="23" t="s">
        <v>305</v>
      </c>
      <c r="BV403" s="20"/>
      <c r="BW403" s="25"/>
      <c r="BX403" s="25"/>
      <c r="BY403" s="20" t="s">
        <v>309</v>
      </c>
      <c r="CA403" s="54">
        <f>VLOOKUP(B403,'[1]KH2025 IN'!$B$4:$X$243,23,0)</f>
        <v>1</v>
      </c>
      <c r="CB403" s="54">
        <v>1</v>
      </c>
      <c r="CC403" s="54" t="e">
        <f>VLOOKUP(B403,'[2]10QH'!$B$15:$BZ$665,77,0)</f>
        <v>#N/A</v>
      </c>
      <c r="CJ403" s="54">
        <v>1</v>
      </c>
    </row>
    <row r="404" spans="1:88" s="54" customFormat="1" ht="37.5" x14ac:dyDescent="0.3">
      <c r="A404" s="144">
        <f>A402+1</f>
        <v>279</v>
      </c>
      <c r="B404" s="145" t="s">
        <v>685</v>
      </c>
      <c r="C404" s="22">
        <f t="shared" si="135"/>
        <v>0.98</v>
      </c>
      <c r="D404" s="23"/>
      <c r="E404" s="7">
        <f t="shared" si="128"/>
        <v>0.98</v>
      </c>
      <c r="F404" s="7">
        <f t="shared" si="129"/>
        <v>0.98</v>
      </c>
      <c r="G404" s="7">
        <f t="shared" si="130"/>
        <v>0</v>
      </c>
      <c r="H404" s="24"/>
      <c r="I404" s="24"/>
      <c r="J404" s="24"/>
      <c r="K404" s="24">
        <v>0.48</v>
      </c>
      <c r="L404" s="24">
        <v>0.5</v>
      </c>
      <c r="M404" s="7">
        <f t="shared" si="131"/>
        <v>0</v>
      </c>
      <c r="N404" s="24"/>
      <c r="O404" s="24"/>
      <c r="P404" s="24"/>
      <c r="Q404" s="24"/>
      <c r="R404" s="24"/>
      <c r="S404" s="24"/>
      <c r="T404" s="24"/>
      <c r="U404" s="7">
        <f t="shared" ref="U404:U409" si="136">V404+W404+X404+Y404+Z404+AA404+AB404+AC404+AD404+AU404+AV404+AW404+AX404+AY404+AZ404+BA404+BB404+BC404+BD404+BE404+BF404</f>
        <v>0</v>
      </c>
      <c r="V404" s="24"/>
      <c r="W404" s="24"/>
      <c r="X404" s="24"/>
      <c r="Y404" s="24"/>
      <c r="Z404" s="24"/>
      <c r="AA404" s="24"/>
      <c r="AB404" s="24"/>
      <c r="AC404" s="24"/>
      <c r="AD404" s="7">
        <f t="shared" si="132"/>
        <v>0</v>
      </c>
      <c r="AE404" s="24"/>
      <c r="AF404" s="24"/>
      <c r="AG404" s="25"/>
      <c r="AH404" s="25"/>
      <c r="AI404" s="24"/>
      <c r="AJ404" s="20"/>
      <c r="AK404" s="24"/>
      <c r="AL404" s="20"/>
      <c r="AM404" s="20"/>
      <c r="AN404" s="20"/>
      <c r="AO404" s="25"/>
      <c r="AP404" s="20"/>
      <c r="AQ404" s="24"/>
      <c r="AR404" s="25"/>
      <c r="AS404" s="25"/>
      <c r="AT404" s="25"/>
      <c r="AU404" s="25"/>
      <c r="AV404" s="25"/>
      <c r="AW404" s="25"/>
      <c r="AX404" s="24"/>
      <c r="AY404" s="24"/>
      <c r="AZ404" s="24"/>
      <c r="BA404" s="25"/>
      <c r="BB404" s="25"/>
      <c r="BC404" s="25"/>
      <c r="BD404" s="24"/>
      <c r="BE404" s="25"/>
      <c r="BF404" s="25"/>
      <c r="BG404" s="7">
        <f t="shared" si="133"/>
        <v>0</v>
      </c>
      <c r="BH404" s="25"/>
      <c r="BI404" s="24"/>
      <c r="BJ404" s="24"/>
      <c r="BK404" s="25"/>
      <c r="BL404" s="20" t="s">
        <v>198</v>
      </c>
      <c r="BM404" s="25"/>
      <c r="BN404" s="20" t="s">
        <v>638</v>
      </c>
      <c r="BO404" s="25"/>
      <c r="BP404" s="144" t="s">
        <v>106</v>
      </c>
      <c r="BQ404" s="25"/>
      <c r="BR404" s="25"/>
      <c r="BS404" s="25"/>
      <c r="BT404" s="25"/>
      <c r="BU404" s="23" t="s">
        <v>131</v>
      </c>
      <c r="BV404" s="20">
        <v>2022</v>
      </c>
      <c r="BW404" s="25"/>
      <c r="BX404" s="25"/>
      <c r="BY404" s="20"/>
      <c r="CA404" s="54" t="e">
        <f>VLOOKUP(B404,'[1]KH2025 IN'!$B$4:$X$243,23,0)</f>
        <v>#N/A</v>
      </c>
      <c r="CB404" s="54">
        <v>1</v>
      </c>
      <c r="CC404" s="54">
        <f>VLOOKUP(B404,'[2]10QH'!$B$15:$BZ$665,77,0)</f>
        <v>1</v>
      </c>
      <c r="CJ404" s="54">
        <v>1</v>
      </c>
    </row>
    <row r="405" spans="1:88" s="54" customFormat="1" ht="37.5" x14ac:dyDescent="0.3">
      <c r="A405" s="144"/>
      <c r="B405" s="145"/>
      <c r="C405" s="22">
        <f t="shared" si="135"/>
        <v>1</v>
      </c>
      <c r="D405" s="23"/>
      <c r="E405" s="7">
        <f t="shared" si="128"/>
        <v>1</v>
      </c>
      <c r="F405" s="7">
        <f t="shared" si="129"/>
        <v>1</v>
      </c>
      <c r="G405" s="7">
        <f t="shared" si="130"/>
        <v>0</v>
      </c>
      <c r="H405" s="24"/>
      <c r="I405" s="24"/>
      <c r="J405" s="24"/>
      <c r="K405" s="24">
        <v>0.5</v>
      </c>
      <c r="L405" s="24">
        <v>0.5</v>
      </c>
      <c r="M405" s="7">
        <f t="shared" si="131"/>
        <v>0</v>
      </c>
      <c r="N405" s="24"/>
      <c r="O405" s="24"/>
      <c r="P405" s="24"/>
      <c r="Q405" s="24"/>
      <c r="R405" s="24"/>
      <c r="S405" s="24"/>
      <c r="T405" s="24"/>
      <c r="U405" s="7">
        <f t="shared" si="136"/>
        <v>0</v>
      </c>
      <c r="V405" s="24"/>
      <c r="W405" s="24"/>
      <c r="X405" s="24"/>
      <c r="Y405" s="24"/>
      <c r="Z405" s="24"/>
      <c r="AA405" s="24"/>
      <c r="AB405" s="24"/>
      <c r="AC405" s="24"/>
      <c r="AD405" s="7">
        <f t="shared" si="132"/>
        <v>0</v>
      </c>
      <c r="AE405" s="24"/>
      <c r="AF405" s="24"/>
      <c r="AG405" s="25"/>
      <c r="AH405" s="25"/>
      <c r="AI405" s="24"/>
      <c r="AJ405" s="20"/>
      <c r="AK405" s="24"/>
      <c r="AL405" s="20"/>
      <c r="AM405" s="20"/>
      <c r="AN405" s="20"/>
      <c r="AO405" s="25"/>
      <c r="AP405" s="20"/>
      <c r="AQ405" s="24"/>
      <c r="AR405" s="25"/>
      <c r="AS405" s="25"/>
      <c r="AT405" s="25"/>
      <c r="AU405" s="25"/>
      <c r="AV405" s="25"/>
      <c r="AW405" s="25"/>
      <c r="AX405" s="24"/>
      <c r="AY405" s="24"/>
      <c r="AZ405" s="24"/>
      <c r="BA405" s="25"/>
      <c r="BB405" s="25"/>
      <c r="BC405" s="25"/>
      <c r="BD405" s="24"/>
      <c r="BE405" s="25"/>
      <c r="BF405" s="25"/>
      <c r="BG405" s="7">
        <f t="shared" si="133"/>
        <v>0</v>
      </c>
      <c r="BH405" s="25"/>
      <c r="BI405" s="24"/>
      <c r="BJ405" s="24"/>
      <c r="BK405" s="25"/>
      <c r="BL405" s="20" t="s">
        <v>686</v>
      </c>
      <c r="BM405" s="25"/>
      <c r="BN405" s="20" t="s">
        <v>638</v>
      </c>
      <c r="BO405" s="25"/>
      <c r="BP405" s="144"/>
      <c r="BQ405" s="25"/>
      <c r="BR405" s="25"/>
      <c r="BS405" s="25"/>
      <c r="BT405" s="25"/>
      <c r="BU405" s="23" t="s">
        <v>131</v>
      </c>
      <c r="BV405" s="20">
        <v>2022</v>
      </c>
      <c r="BW405" s="25"/>
      <c r="BX405" s="25"/>
      <c r="BY405" s="20"/>
      <c r="CA405" s="54">
        <f>VLOOKUP(B405,'[1]KH2025 IN'!$B$4:$X$243,23,0)</f>
        <v>1</v>
      </c>
      <c r="CB405" s="54">
        <v>1</v>
      </c>
      <c r="CC405" s="54" t="e">
        <f>VLOOKUP(B405,'[2]10QH'!$B$15:$BZ$665,77,0)</f>
        <v>#N/A</v>
      </c>
      <c r="CJ405" s="54">
        <v>1</v>
      </c>
    </row>
    <row r="406" spans="1:88" s="54" customFormat="1" ht="37.5" x14ac:dyDescent="0.3">
      <c r="A406" s="144">
        <f>A404+1</f>
        <v>280</v>
      </c>
      <c r="B406" s="145" t="s">
        <v>687</v>
      </c>
      <c r="C406" s="22">
        <f t="shared" si="135"/>
        <v>22</v>
      </c>
      <c r="D406" s="23"/>
      <c r="E406" s="7">
        <f t="shared" si="128"/>
        <v>22</v>
      </c>
      <c r="F406" s="7">
        <f t="shared" si="129"/>
        <v>10</v>
      </c>
      <c r="G406" s="7">
        <f t="shared" si="130"/>
        <v>0</v>
      </c>
      <c r="H406" s="24"/>
      <c r="I406" s="24"/>
      <c r="J406" s="24"/>
      <c r="K406" s="24">
        <v>5</v>
      </c>
      <c r="L406" s="24">
        <v>5</v>
      </c>
      <c r="M406" s="7">
        <f t="shared" si="131"/>
        <v>0</v>
      </c>
      <c r="N406" s="24"/>
      <c r="O406" s="24"/>
      <c r="P406" s="24"/>
      <c r="Q406" s="24"/>
      <c r="R406" s="24"/>
      <c r="S406" s="24"/>
      <c r="T406" s="24"/>
      <c r="U406" s="7">
        <f t="shared" si="136"/>
        <v>12</v>
      </c>
      <c r="V406" s="24"/>
      <c r="W406" s="24"/>
      <c r="X406" s="24"/>
      <c r="Y406" s="24"/>
      <c r="Z406" s="24"/>
      <c r="AA406" s="24"/>
      <c r="AB406" s="24"/>
      <c r="AC406" s="24"/>
      <c r="AD406" s="7">
        <f t="shared" si="132"/>
        <v>0</v>
      </c>
      <c r="AE406" s="24"/>
      <c r="AF406" s="24"/>
      <c r="AG406" s="25"/>
      <c r="AH406" s="25"/>
      <c r="AI406" s="24"/>
      <c r="AJ406" s="20"/>
      <c r="AK406" s="24"/>
      <c r="AL406" s="20"/>
      <c r="AM406" s="20"/>
      <c r="AN406" s="20"/>
      <c r="AO406" s="25"/>
      <c r="AP406" s="20"/>
      <c r="AQ406" s="24"/>
      <c r="AR406" s="25"/>
      <c r="AS406" s="25"/>
      <c r="AT406" s="25"/>
      <c r="AU406" s="25"/>
      <c r="AV406" s="25"/>
      <c r="AW406" s="25"/>
      <c r="AX406" s="24"/>
      <c r="AY406" s="24"/>
      <c r="AZ406" s="24"/>
      <c r="BA406" s="25"/>
      <c r="BB406" s="25"/>
      <c r="BC406" s="25"/>
      <c r="BD406" s="24">
        <v>12</v>
      </c>
      <c r="BE406" s="25"/>
      <c r="BF406" s="25"/>
      <c r="BG406" s="7">
        <f t="shared" si="133"/>
        <v>0</v>
      </c>
      <c r="BH406" s="25"/>
      <c r="BI406" s="24"/>
      <c r="BJ406" s="24"/>
      <c r="BK406" s="25"/>
      <c r="BL406" s="20" t="s">
        <v>105</v>
      </c>
      <c r="BM406" s="25"/>
      <c r="BN406" s="20" t="s">
        <v>638</v>
      </c>
      <c r="BO406" s="25"/>
      <c r="BP406" s="144" t="s">
        <v>106</v>
      </c>
      <c r="BQ406" s="25"/>
      <c r="BR406" s="25"/>
      <c r="BS406" s="25"/>
      <c r="BT406" s="25"/>
      <c r="BU406" s="23" t="s">
        <v>131</v>
      </c>
      <c r="BV406" s="20"/>
      <c r="BW406" s="25"/>
      <c r="BX406" s="25"/>
      <c r="BY406" s="20"/>
      <c r="CA406" s="54" t="e">
        <f>VLOOKUP(B406,'[1]KH2025 IN'!$B$4:$X$243,23,0)</f>
        <v>#N/A</v>
      </c>
      <c r="CB406" s="54">
        <v>1</v>
      </c>
      <c r="CC406" s="54">
        <f>VLOOKUP(B406,'[2]10QH'!$B$15:$BZ$665,77,0)</f>
        <v>1</v>
      </c>
      <c r="CJ406" s="54">
        <v>1</v>
      </c>
    </row>
    <row r="407" spans="1:88" s="54" customFormat="1" ht="37.5" x14ac:dyDescent="0.3">
      <c r="A407" s="144"/>
      <c r="B407" s="145"/>
      <c r="C407" s="22">
        <f t="shared" si="135"/>
        <v>22.66</v>
      </c>
      <c r="D407" s="23"/>
      <c r="E407" s="7">
        <f t="shared" si="128"/>
        <v>22.66</v>
      </c>
      <c r="F407" s="7">
        <f t="shared" si="129"/>
        <v>10</v>
      </c>
      <c r="G407" s="7">
        <f t="shared" si="130"/>
        <v>0</v>
      </c>
      <c r="H407" s="24"/>
      <c r="I407" s="24"/>
      <c r="J407" s="24"/>
      <c r="K407" s="24">
        <v>5</v>
      </c>
      <c r="L407" s="24">
        <v>5</v>
      </c>
      <c r="M407" s="7">
        <f t="shared" si="131"/>
        <v>0</v>
      </c>
      <c r="N407" s="24"/>
      <c r="O407" s="24"/>
      <c r="P407" s="24"/>
      <c r="Q407" s="24"/>
      <c r="R407" s="24"/>
      <c r="S407" s="24"/>
      <c r="T407" s="24"/>
      <c r="U407" s="7">
        <f t="shared" si="136"/>
        <v>12.66</v>
      </c>
      <c r="V407" s="24"/>
      <c r="W407" s="24"/>
      <c r="X407" s="24"/>
      <c r="Y407" s="24"/>
      <c r="Z407" s="24"/>
      <c r="AA407" s="24"/>
      <c r="AB407" s="24"/>
      <c r="AC407" s="24"/>
      <c r="AD407" s="7">
        <f t="shared" si="132"/>
        <v>0</v>
      </c>
      <c r="AE407" s="24"/>
      <c r="AF407" s="24"/>
      <c r="AG407" s="25"/>
      <c r="AH407" s="25"/>
      <c r="AI407" s="24"/>
      <c r="AJ407" s="20"/>
      <c r="AK407" s="24"/>
      <c r="AL407" s="20"/>
      <c r="AM407" s="20"/>
      <c r="AN407" s="20"/>
      <c r="AO407" s="25"/>
      <c r="AP407" s="20"/>
      <c r="AQ407" s="24"/>
      <c r="AR407" s="25"/>
      <c r="AS407" s="25"/>
      <c r="AT407" s="25"/>
      <c r="AU407" s="25"/>
      <c r="AV407" s="25"/>
      <c r="AW407" s="25"/>
      <c r="AX407" s="24"/>
      <c r="AY407" s="24"/>
      <c r="AZ407" s="24"/>
      <c r="BA407" s="25"/>
      <c r="BB407" s="25"/>
      <c r="BC407" s="25"/>
      <c r="BD407" s="24">
        <v>12.66</v>
      </c>
      <c r="BE407" s="25"/>
      <c r="BF407" s="25"/>
      <c r="BG407" s="7">
        <f t="shared" si="133"/>
        <v>0</v>
      </c>
      <c r="BH407" s="25"/>
      <c r="BI407" s="24"/>
      <c r="BJ407" s="24"/>
      <c r="BK407" s="25"/>
      <c r="BL407" s="20" t="s">
        <v>142</v>
      </c>
      <c r="BM407" s="25"/>
      <c r="BN407" s="20" t="s">
        <v>638</v>
      </c>
      <c r="BO407" s="25"/>
      <c r="BP407" s="144"/>
      <c r="BQ407" s="25"/>
      <c r="BR407" s="25"/>
      <c r="BS407" s="25"/>
      <c r="BT407" s="25"/>
      <c r="BU407" s="23" t="s">
        <v>131</v>
      </c>
      <c r="BV407" s="20"/>
      <c r="BW407" s="25"/>
      <c r="BX407" s="25"/>
      <c r="BY407" s="20"/>
      <c r="CA407" s="54">
        <f>VLOOKUP(B407,'[1]KH2025 IN'!$B$4:$X$243,23,0)</f>
        <v>1</v>
      </c>
      <c r="CB407" s="54">
        <v>1</v>
      </c>
      <c r="CC407" s="54" t="e">
        <f>VLOOKUP(B407,'[2]10QH'!$B$15:$BZ$665,77,0)</f>
        <v>#N/A</v>
      </c>
      <c r="CJ407" s="54">
        <v>1</v>
      </c>
    </row>
    <row r="408" spans="1:88" ht="37.5" x14ac:dyDescent="0.3">
      <c r="A408" s="10" t="s">
        <v>147</v>
      </c>
      <c r="B408" s="15" t="s">
        <v>148</v>
      </c>
      <c r="C408" s="16">
        <f t="shared" si="135"/>
        <v>0</v>
      </c>
      <c r="D408" s="24"/>
      <c r="E408" s="7">
        <f t="shared" si="128"/>
        <v>0</v>
      </c>
      <c r="F408" s="7">
        <f t="shared" si="129"/>
        <v>0</v>
      </c>
      <c r="G408" s="7">
        <f t="shared" si="130"/>
        <v>0</v>
      </c>
      <c r="H408" s="10"/>
      <c r="I408" s="10"/>
      <c r="J408" s="10"/>
      <c r="K408" s="10"/>
      <c r="L408" s="10"/>
      <c r="M408" s="7">
        <f t="shared" si="131"/>
        <v>0</v>
      </c>
      <c r="N408" s="10"/>
      <c r="O408" s="10"/>
      <c r="P408" s="10"/>
      <c r="Q408" s="10"/>
      <c r="R408" s="24"/>
      <c r="S408" s="10"/>
      <c r="T408" s="10"/>
      <c r="U408" s="7">
        <f t="shared" si="136"/>
        <v>0</v>
      </c>
      <c r="V408" s="10"/>
      <c r="W408" s="10"/>
      <c r="X408" s="10"/>
      <c r="Y408" s="10"/>
      <c r="Z408" s="10"/>
      <c r="AA408" s="10"/>
      <c r="AB408" s="10"/>
      <c r="AC408" s="10"/>
      <c r="AD408" s="7">
        <f t="shared" si="132"/>
        <v>0</v>
      </c>
      <c r="AE408" s="10"/>
      <c r="AF408" s="10"/>
      <c r="AG408" s="10"/>
      <c r="AH408" s="10"/>
      <c r="AI408" s="10"/>
      <c r="AJ408" s="10"/>
      <c r="AK408" s="10"/>
      <c r="AL408" s="10"/>
      <c r="AM408" s="10"/>
      <c r="AN408" s="10"/>
      <c r="AO408" s="25"/>
      <c r="AP408" s="10"/>
      <c r="AQ408" s="10"/>
      <c r="AR408" s="25"/>
      <c r="AS408" s="25"/>
      <c r="AT408" s="25"/>
      <c r="AU408" s="25"/>
      <c r="AV408" s="25"/>
      <c r="AW408" s="25"/>
      <c r="AX408" s="10"/>
      <c r="AY408" s="10"/>
      <c r="AZ408" s="10"/>
      <c r="BA408" s="25"/>
      <c r="BB408" s="25"/>
      <c r="BC408" s="25"/>
      <c r="BD408" s="10"/>
      <c r="BE408" s="25"/>
      <c r="BF408" s="25"/>
      <c r="BG408" s="7">
        <f t="shared" si="133"/>
        <v>0</v>
      </c>
      <c r="BH408" s="25"/>
      <c r="BI408" s="10"/>
      <c r="BJ408" s="10"/>
      <c r="BK408" s="25"/>
      <c r="BL408" s="10"/>
      <c r="BM408" s="25"/>
      <c r="BN408" s="25"/>
      <c r="BO408" s="25"/>
      <c r="BP408" s="10"/>
      <c r="BQ408" s="25"/>
      <c r="BR408" s="25"/>
      <c r="BS408" s="25"/>
      <c r="BT408" s="25"/>
      <c r="BU408" s="24"/>
      <c r="BV408" s="10"/>
      <c r="BW408" s="10"/>
      <c r="BX408" s="10"/>
      <c r="BY408" s="25"/>
      <c r="CA408" s="54" t="e">
        <f>VLOOKUP(B408,'[1]KH2025 IN'!$B$4:$X$243,23,0)</f>
        <v>#N/A</v>
      </c>
      <c r="CB408" s="54">
        <v>1</v>
      </c>
      <c r="CC408" s="54" t="e">
        <f>VLOOKUP(B408,'[2]10QH'!$B$15:$BZ$665,77,0)</f>
        <v>#REF!</v>
      </c>
    </row>
    <row r="409" spans="1:88" s="54" customFormat="1" ht="93.75" customHeight="1" x14ac:dyDescent="0.3">
      <c r="A409" s="20">
        <f>A406+1</f>
        <v>281</v>
      </c>
      <c r="B409" s="21" t="s">
        <v>688</v>
      </c>
      <c r="C409" s="22">
        <f t="shared" si="135"/>
        <v>2</v>
      </c>
      <c r="D409" s="23"/>
      <c r="E409" s="7">
        <f t="shared" si="128"/>
        <v>2</v>
      </c>
      <c r="F409" s="7">
        <f t="shared" si="129"/>
        <v>2</v>
      </c>
      <c r="G409" s="7">
        <f t="shared" si="130"/>
        <v>0</v>
      </c>
      <c r="H409" s="25"/>
      <c r="I409" s="25"/>
      <c r="J409" s="25"/>
      <c r="K409" s="25">
        <v>2</v>
      </c>
      <c r="L409" s="25"/>
      <c r="M409" s="7">
        <f t="shared" si="131"/>
        <v>0</v>
      </c>
      <c r="N409" s="25"/>
      <c r="O409" s="25"/>
      <c r="P409" s="25"/>
      <c r="Q409" s="25"/>
      <c r="R409" s="24"/>
      <c r="S409" s="25"/>
      <c r="T409" s="25"/>
      <c r="U409" s="7">
        <f t="shared" si="136"/>
        <v>0</v>
      </c>
      <c r="V409" s="25"/>
      <c r="W409" s="25"/>
      <c r="X409" s="25"/>
      <c r="Y409" s="25"/>
      <c r="Z409" s="25"/>
      <c r="AA409" s="25"/>
      <c r="AB409" s="25"/>
      <c r="AC409" s="25"/>
      <c r="AD409" s="7">
        <f t="shared" si="132"/>
        <v>0</v>
      </c>
      <c r="AE409" s="25"/>
      <c r="AF409" s="25"/>
      <c r="AG409" s="25"/>
      <c r="AH409" s="25"/>
      <c r="AI409" s="25"/>
      <c r="AJ409" s="25"/>
      <c r="AK409" s="25"/>
      <c r="AL409" s="25"/>
      <c r="AM409" s="25"/>
      <c r="AN409" s="25"/>
      <c r="AO409" s="25"/>
      <c r="AP409" s="25"/>
      <c r="AQ409" s="25"/>
      <c r="AR409" s="25"/>
      <c r="AS409" s="25"/>
      <c r="AT409" s="25"/>
      <c r="AU409" s="25"/>
      <c r="AV409" s="25"/>
      <c r="AW409" s="25"/>
      <c r="AX409" s="25"/>
      <c r="AY409" s="25"/>
      <c r="AZ409" s="25"/>
      <c r="BA409" s="25"/>
      <c r="BB409" s="25"/>
      <c r="BC409" s="25"/>
      <c r="BD409" s="25"/>
      <c r="BE409" s="25"/>
      <c r="BF409" s="25"/>
      <c r="BG409" s="7">
        <f t="shared" si="133"/>
        <v>0</v>
      </c>
      <c r="BH409" s="25"/>
      <c r="BI409" s="25"/>
      <c r="BJ409" s="25"/>
      <c r="BK409" s="25"/>
      <c r="BL409" s="20" t="s">
        <v>689</v>
      </c>
      <c r="BM409" s="25"/>
      <c r="BN409" s="20" t="s">
        <v>638</v>
      </c>
      <c r="BO409" s="25"/>
      <c r="BP409" s="20" t="s">
        <v>234</v>
      </c>
      <c r="BQ409" s="25"/>
      <c r="BR409" s="25"/>
      <c r="BS409" s="25"/>
      <c r="BT409" s="25"/>
      <c r="BU409" s="23" t="s">
        <v>222</v>
      </c>
      <c r="BV409" s="25"/>
      <c r="BW409" s="25"/>
      <c r="BX409" s="25"/>
      <c r="BY409" s="20"/>
      <c r="CA409" s="54" t="e">
        <f>VLOOKUP(B409,'[1]KH2025 IN'!$B$4:$X$243,23,0)</f>
        <v>#N/A</v>
      </c>
      <c r="CB409" s="54">
        <v>1</v>
      </c>
      <c r="CC409" s="54">
        <f>VLOOKUP(B409,'[2]10QH'!$B$15:$BZ$665,77,0)</f>
        <v>1</v>
      </c>
      <c r="CJ409" s="54">
        <v>1</v>
      </c>
    </row>
    <row r="410" spans="1:88" s="11" customFormat="1" x14ac:dyDescent="0.3">
      <c r="A410" s="62" t="s">
        <v>339</v>
      </c>
      <c r="B410" s="79" t="s">
        <v>70</v>
      </c>
      <c r="C410" s="6">
        <f t="shared" si="135"/>
        <v>6.370000000000001</v>
      </c>
      <c r="D410" s="6">
        <f t="shared" ref="D410:BJ410" si="137">SUM(D411:D414)</f>
        <v>0</v>
      </c>
      <c r="E410" s="6">
        <f t="shared" si="137"/>
        <v>6.370000000000001</v>
      </c>
      <c r="F410" s="6">
        <f t="shared" si="137"/>
        <v>6.370000000000001</v>
      </c>
      <c r="G410" s="6">
        <f t="shared" si="137"/>
        <v>0</v>
      </c>
      <c r="H410" s="6">
        <f t="shared" si="137"/>
        <v>0</v>
      </c>
      <c r="I410" s="6">
        <f t="shared" si="137"/>
        <v>0</v>
      </c>
      <c r="J410" s="6">
        <f t="shared" si="137"/>
        <v>0</v>
      </c>
      <c r="K410" s="6">
        <f t="shared" si="137"/>
        <v>2.6</v>
      </c>
      <c r="L410" s="6">
        <f t="shared" si="137"/>
        <v>3.7700000000000005</v>
      </c>
      <c r="M410" s="6">
        <f t="shared" si="137"/>
        <v>0</v>
      </c>
      <c r="N410" s="6">
        <f t="shared" si="137"/>
        <v>0</v>
      </c>
      <c r="O410" s="6">
        <f t="shared" si="137"/>
        <v>0</v>
      </c>
      <c r="P410" s="6">
        <f t="shared" si="137"/>
        <v>0</v>
      </c>
      <c r="Q410" s="6">
        <f t="shared" si="137"/>
        <v>0</v>
      </c>
      <c r="R410" s="6">
        <f t="shared" si="137"/>
        <v>0</v>
      </c>
      <c r="S410" s="6">
        <f t="shared" si="137"/>
        <v>0</v>
      </c>
      <c r="T410" s="6">
        <f t="shared" si="137"/>
        <v>0</v>
      </c>
      <c r="U410" s="6">
        <f t="shared" si="137"/>
        <v>0</v>
      </c>
      <c r="V410" s="6">
        <f t="shared" si="137"/>
        <v>0</v>
      </c>
      <c r="W410" s="6">
        <f t="shared" si="137"/>
        <v>0</v>
      </c>
      <c r="X410" s="6">
        <f t="shared" si="137"/>
        <v>0</v>
      </c>
      <c r="Y410" s="6">
        <f t="shared" si="137"/>
        <v>0</v>
      </c>
      <c r="Z410" s="6">
        <f t="shared" si="137"/>
        <v>0</v>
      </c>
      <c r="AA410" s="6">
        <f t="shared" si="137"/>
        <v>0</v>
      </c>
      <c r="AB410" s="6">
        <f t="shared" si="137"/>
        <v>0</v>
      </c>
      <c r="AC410" s="6">
        <f t="shared" si="137"/>
        <v>0</v>
      </c>
      <c r="AD410" s="6">
        <f t="shared" si="137"/>
        <v>0</v>
      </c>
      <c r="AE410" s="6">
        <f t="shared" si="137"/>
        <v>0</v>
      </c>
      <c r="AF410" s="6">
        <f t="shared" si="137"/>
        <v>0</v>
      </c>
      <c r="AG410" s="6">
        <f t="shared" si="137"/>
        <v>0</v>
      </c>
      <c r="AH410" s="6">
        <f t="shared" si="137"/>
        <v>0</v>
      </c>
      <c r="AI410" s="6">
        <f t="shared" si="137"/>
        <v>0</v>
      </c>
      <c r="AJ410" s="6">
        <f t="shared" si="137"/>
        <v>0</v>
      </c>
      <c r="AK410" s="6">
        <f t="shared" si="137"/>
        <v>0</v>
      </c>
      <c r="AL410" s="6">
        <f t="shared" si="137"/>
        <v>0</v>
      </c>
      <c r="AM410" s="6">
        <f t="shared" si="137"/>
        <v>0</v>
      </c>
      <c r="AN410" s="6">
        <f t="shared" si="137"/>
        <v>0</v>
      </c>
      <c r="AO410" s="6">
        <f t="shared" si="137"/>
        <v>0</v>
      </c>
      <c r="AP410" s="6">
        <f t="shared" si="137"/>
        <v>0</v>
      </c>
      <c r="AQ410" s="6">
        <f t="shared" si="137"/>
        <v>0</v>
      </c>
      <c r="AR410" s="6">
        <f t="shared" si="137"/>
        <v>0</v>
      </c>
      <c r="AS410" s="6">
        <f t="shared" si="137"/>
        <v>0</v>
      </c>
      <c r="AT410" s="6">
        <f t="shared" si="137"/>
        <v>0</v>
      </c>
      <c r="AU410" s="6">
        <f t="shared" si="137"/>
        <v>0</v>
      </c>
      <c r="AV410" s="6">
        <f t="shared" si="137"/>
        <v>0</v>
      </c>
      <c r="AW410" s="6">
        <f t="shared" si="137"/>
        <v>0</v>
      </c>
      <c r="AX410" s="6">
        <f t="shared" si="137"/>
        <v>0</v>
      </c>
      <c r="AY410" s="6">
        <f t="shared" si="137"/>
        <v>0</v>
      </c>
      <c r="AZ410" s="6">
        <f t="shared" si="137"/>
        <v>0</v>
      </c>
      <c r="BA410" s="6">
        <f t="shared" si="137"/>
        <v>0</v>
      </c>
      <c r="BB410" s="6">
        <f t="shared" si="137"/>
        <v>0</v>
      </c>
      <c r="BC410" s="6">
        <f t="shared" si="137"/>
        <v>0</v>
      </c>
      <c r="BD410" s="6">
        <f t="shared" si="137"/>
        <v>0</v>
      </c>
      <c r="BE410" s="6">
        <f t="shared" si="137"/>
        <v>0</v>
      </c>
      <c r="BF410" s="6">
        <f t="shared" si="137"/>
        <v>0</v>
      </c>
      <c r="BG410" s="6">
        <f t="shared" si="137"/>
        <v>0</v>
      </c>
      <c r="BH410" s="6">
        <f t="shared" si="137"/>
        <v>0</v>
      </c>
      <c r="BI410" s="6">
        <f t="shared" si="137"/>
        <v>0</v>
      </c>
      <c r="BJ410" s="6">
        <f t="shared" si="137"/>
        <v>0</v>
      </c>
      <c r="BK410" s="4"/>
      <c r="BL410" s="4"/>
      <c r="BM410" s="62"/>
      <c r="BN410" s="4"/>
      <c r="BO410" s="4"/>
      <c r="BP410" s="10"/>
      <c r="BQ410" s="10"/>
      <c r="BR410" s="10"/>
      <c r="BS410" s="10"/>
      <c r="BT410" s="10"/>
      <c r="BU410" s="10"/>
      <c r="BV410" s="10"/>
      <c r="BW410" s="10"/>
      <c r="BX410" s="10"/>
      <c r="BY410" s="10"/>
      <c r="CA410" s="54" t="e">
        <f>VLOOKUP(B410,'[1]KH2025 IN'!$B$4:$X$243,23,0)</f>
        <v>#N/A</v>
      </c>
      <c r="CB410" s="54">
        <v>1</v>
      </c>
      <c r="CC410" s="54" t="e">
        <f>VLOOKUP(B410,'[2]10QH'!$B$15:$BZ$665,77,0)</f>
        <v>#REF!</v>
      </c>
    </row>
    <row r="411" spans="1:88" s="54" customFormat="1" ht="37.5" x14ac:dyDescent="0.3">
      <c r="A411" s="20">
        <f>A409+1</f>
        <v>282</v>
      </c>
      <c r="B411" s="21" t="s">
        <v>690</v>
      </c>
      <c r="C411" s="22">
        <f t="shared" si="135"/>
        <v>2.89</v>
      </c>
      <c r="D411" s="23"/>
      <c r="E411" s="7">
        <f>F411+U411+BG411</f>
        <v>2.89</v>
      </c>
      <c r="F411" s="7">
        <f>G411+K411+L411+M411+R411+S411+T411</f>
        <v>2.89</v>
      </c>
      <c r="G411" s="7">
        <f>H411+I411+J411</f>
        <v>0</v>
      </c>
      <c r="H411" s="24"/>
      <c r="I411" s="24"/>
      <c r="J411" s="24"/>
      <c r="K411" s="24">
        <v>0.15</v>
      </c>
      <c r="L411" s="24">
        <v>2.74</v>
      </c>
      <c r="M411" s="7">
        <f>+N411+O411+P411</f>
        <v>0</v>
      </c>
      <c r="N411" s="24"/>
      <c r="O411" s="24"/>
      <c r="P411" s="24"/>
      <c r="Q411" s="24"/>
      <c r="R411" s="10"/>
      <c r="S411" s="24"/>
      <c r="T411" s="24"/>
      <c r="U411" s="7">
        <f t="shared" ref="U411:U473" si="138">V411+W411+X411+Y411+Z411+AA411+AB411+AC411+AD411+AU411+AV411+AW411+AX411+AY411+AZ411+BA411+BB411+BC411+BD411+BE411+BF411</f>
        <v>0</v>
      </c>
      <c r="V411" s="24"/>
      <c r="W411" s="24"/>
      <c r="X411" s="24"/>
      <c r="Y411" s="24"/>
      <c r="Z411" s="24"/>
      <c r="AA411" s="24"/>
      <c r="AB411" s="24"/>
      <c r="AC411" s="24"/>
      <c r="AD411" s="7">
        <f>SUM(AE411:AT411)</f>
        <v>0</v>
      </c>
      <c r="AE411" s="24"/>
      <c r="AF411" s="24"/>
      <c r="AG411" s="25"/>
      <c r="AH411" s="25"/>
      <c r="AI411" s="24"/>
      <c r="AJ411" s="20"/>
      <c r="AK411" s="24"/>
      <c r="AL411" s="20"/>
      <c r="AM411" s="20"/>
      <c r="AN411" s="20"/>
      <c r="AO411" s="25"/>
      <c r="AP411" s="20"/>
      <c r="AQ411" s="24"/>
      <c r="AR411" s="25"/>
      <c r="AS411" s="25"/>
      <c r="AT411" s="25"/>
      <c r="AU411" s="25"/>
      <c r="AV411" s="25"/>
      <c r="AW411" s="25"/>
      <c r="AX411" s="24"/>
      <c r="AY411" s="24"/>
      <c r="AZ411" s="24"/>
      <c r="BA411" s="25"/>
      <c r="BB411" s="25"/>
      <c r="BC411" s="25"/>
      <c r="BD411" s="24"/>
      <c r="BE411" s="25"/>
      <c r="BF411" s="25"/>
      <c r="BG411" s="7">
        <f>BH411+BI411+BJ411</f>
        <v>0</v>
      </c>
      <c r="BH411" s="25"/>
      <c r="BI411" s="24"/>
      <c r="BJ411" s="24"/>
      <c r="BK411" s="25"/>
      <c r="BL411" s="20" t="s">
        <v>142</v>
      </c>
      <c r="BM411" s="25"/>
      <c r="BN411" s="20" t="s">
        <v>691</v>
      </c>
      <c r="BO411" s="25"/>
      <c r="BP411" s="144" t="s">
        <v>106</v>
      </c>
      <c r="BQ411" s="25"/>
      <c r="BR411" s="25"/>
      <c r="BS411" s="25"/>
      <c r="BT411" s="25"/>
      <c r="BU411" s="23" t="s">
        <v>131</v>
      </c>
      <c r="BV411" s="20">
        <v>2022</v>
      </c>
      <c r="BW411" s="25"/>
      <c r="BX411" s="25"/>
      <c r="BY411" s="20" t="s">
        <v>692</v>
      </c>
      <c r="BZ411" s="72" t="s">
        <v>693</v>
      </c>
      <c r="CA411" s="54" t="e">
        <f>VLOOKUP(B411,'[1]KH2025 IN'!$B$4:$X$243,23,0)</f>
        <v>#N/A</v>
      </c>
      <c r="CB411" s="54">
        <v>1</v>
      </c>
      <c r="CC411" s="54">
        <f>VLOOKUP(B411,'[2]10QH'!$B$15:$BZ$665,77,0)</f>
        <v>1</v>
      </c>
      <c r="CJ411" s="54">
        <v>1</v>
      </c>
    </row>
    <row r="412" spans="1:88" s="54" customFormat="1" ht="56.25" x14ac:dyDescent="0.3">
      <c r="A412" s="20">
        <f>A411+1</f>
        <v>283</v>
      </c>
      <c r="B412" s="21" t="s">
        <v>694</v>
      </c>
      <c r="C412" s="22">
        <f t="shared" si="135"/>
        <v>0.2</v>
      </c>
      <c r="D412" s="23"/>
      <c r="E412" s="7">
        <f>F412+U412+BG412</f>
        <v>0.2</v>
      </c>
      <c r="F412" s="7">
        <f>G412+K412+L412+M412+R412+S412+T412</f>
        <v>0.2</v>
      </c>
      <c r="G412" s="7">
        <f>H412+I412+J412</f>
        <v>0</v>
      </c>
      <c r="H412" s="24"/>
      <c r="I412" s="24"/>
      <c r="J412" s="24"/>
      <c r="K412" s="24">
        <v>0.2</v>
      </c>
      <c r="L412" s="24"/>
      <c r="M412" s="7">
        <f>+N412+O412+P412</f>
        <v>0</v>
      </c>
      <c r="N412" s="24"/>
      <c r="O412" s="24"/>
      <c r="P412" s="24"/>
      <c r="Q412" s="24"/>
      <c r="R412" s="59"/>
      <c r="S412" s="24"/>
      <c r="T412" s="24"/>
      <c r="U412" s="7">
        <f t="shared" si="138"/>
        <v>0</v>
      </c>
      <c r="V412" s="24"/>
      <c r="W412" s="24"/>
      <c r="X412" s="24"/>
      <c r="Y412" s="24"/>
      <c r="Z412" s="24"/>
      <c r="AA412" s="24"/>
      <c r="AB412" s="24"/>
      <c r="AC412" s="24"/>
      <c r="AD412" s="7">
        <f>SUM(AE412:AT412)</f>
        <v>0</v>
      </c>
      <c r="AE412" s="24"/>
      <c r="AF412" s="24"/>
      <c r="AG412" s="25"/>
      <c r="AH412" s="25"/>
      <c r="AI412" s="24"/>
      <c r="AJ412" s="20"/>
      <c r="AK412" s="24"/>
      <c r="AL412" s="20"/>
      <c r="AM412" s="20"/>
      <c r="AN412" s="20"/>
      <c r="AO412" s="25"/>
      <c r="AP412" s="20"/>
      <c r="AQ412" s="24"/>
      <c r="AR412" s="25"/>
      <c r="AS412" s="25"/>
      <c r="AT412" s="25"/>
      <c r="AU412" s="25"/>
      <c r="AV412" s="25"/>
      <c r="AW412" s="25"/>
      <c r="AX412" s="24"/>
      <c r="AY412" s="24"/>
      <c r="AZ412" s="24"/>
      <c r="BA412" s="25"/>
      <c r="BB412" s="25"/>
      <c r="BC412" s="25"/>
      <c r="BD412" s="24"/>
      <c r="BE412" s="25"/>
      <c r="BF412" s="25"/>
      <c r="BG412" s="7">
        <f>BH412+BI412+BJ412</f>
        <v>0</v>
      </c>
      <c r="BH412" s="25"/>
      <c r="BI412" s="24"/>
      <c r="BJ412" s="24"/>
      <c r="BK412" s="25"/>
      <c r="BL412" s="20" t="s">
        <v>142</v>
      </c>
      <c r="BM412" s="25"/>
      <c r="BN412" s="20" t="s">
        <v>691</v>
      </c>
      <c r="BO412" s="25"/>
      <c r="BP412" s="144"/>
      <c r="BQ412" s="25"/>
      <c r="BR412" s="25"/>
      <c r="BS412" s="25"/>
      <c r="BT412" s="25"/>
      <c r="BU412" s="23" t="s">
        <v>95</v>
      </c>
      <c r="BV412" s="20">
        <v>2022</v>
      </c>
      <c r="BW412" s="25"/>
      <c r="BX412" s="25"/>
      <c r="BY412" s="81" t="s">
        <v>695</v>
      </c>
      <c r="CA412" s="54" t="e">
        <f>VLOOKUP(B412,'[1]KH2025 IN'!$B$4:$X$243,23,0)</f>
        <v>#N/A</v>
      </c>
      <c r="CB412" s="54">
        <v>1</v>
      </c>
      <c r="CC412" s="54">
        <f>VLOOKUP(B412,'[2]10QH'!$B$15:$BZ$665,77,0)</f>
        <v>1</v>
      </c>
      <c r="CJ412" s="54">
        <v>1</v>
      </c>
    </row>
    <row r="413" spans="1:88" s="54" customFormat="1" ht="37.5" x14ac:dyDescent="0.3">
      <c r="A413" s="20">
        <f>A412+1</f>
        <v>284</v>
      </c>
      <c r="B413" s="21" t="s">
        <v>696</v>
      </c>
      <c r="C413" s="22">
        <f t="shared" si="135"/>
        <v>3.12</v>
      </c>
      <c r="D413" s="23"/>
      <c r="E413" s="7">
        <f>F413+U413+BG413</f>
        <v>3.12</v>
      </c>
      <c r="F413" s="7">
        <f>G413+K413+L413+M413+R413+S413+T413</f>
        <v>3.12</v>
      </c>
      <c r="G413" s="7">
        <f>H413+I413+J413</f>
        <v>0</v>
      </c>
      <c r="H413" s="24"/>
      <c r="I413" s="24"/>
      <c r="J413" s="24"/>
      <c r="K413" s="24">
        <v>2.17</v>
      </c>
      <c r="L413" s="24">
        <v>0.95</v>
      </c>
      <c r="M413" s="7">
        <f>+N413+O413+P413</f>
        <v>0</v>
      </c>
      <c r="N413" s="24"/>
      <c r="O413" s="24"/>
      <c r="P413" s="24"/>
      <c r="Q413" s="24"/>
      <c r="R413" s="10"/>
      <c r="S413" s="24"/>
      <c r="T413" s="24"/>
      <c r="U413" s="7">
        <f t="shared" si="138"/>
        <v>0</v>
      </c>
      <c r="V413" s="24"/>
      <c r="W413" s="24"/>
      <c r="X413" s="24"/>
      <c r="Y413" s="24"/>
      <c r="Z413" s="24"/>
      <c r="AA413" s="24"/>
      <c r="AB413" s="24"/>
      <c r="AC413" s="24"/>
      <c r="AD413" s="7">
        <f>SUM(AE413:AT413)</f>
        <v>0</v>
      </c>
      <c r="AE413" s="24"/>
      <c r="AF413" s="24"/>
      <c r="AG413" s="25"/>
      <c r="AH413" s="25"/>
      <c r="AI413" s="24"/>
      <c r="AJ413" s="20"/>
      <c r="AK413" s="24"/>
      <c r="AL413" s="20"/>
      <c r="AM413" s="20"/>
      <c r="AN413" s="20"/>
      <c r="AO413" s="25"/>
      <c r="AP413" s="20"/>
      <c r="AQ413" s="24"/>
      <c r="AR413" s="25"/>
      <c r="AS413" s="25"/>
      <c r="AT413" s="25"/>
      <c r="AU413" s="25"/>
      <c r="AV413" s="25"/>
      <c r="AW413" s="25"/>
      <c r="AX413" s="24"/>
      <c r="AY413" s="24"/>
      <c r="AZ413" s="24"/>
      <c r="BA413" s="25"/>
      <c r="BB413" s="25"/>
      <c r="BC413" s="25"/>
      <c r="BD413" s="24"/>
      <c r="BE413" s="25"/>
      <c r="BF413" s="25"/>
      <c r="BG413" s="7">
        <f>BH413+BI413+BJ413</f>
        <v>0</v>
      </c>
      <c r="BH413" s="25"/>
      <c r="BI413" s="24"/>
      <c r="BJ413" s="24"/>
      <c r="BK413" s="25"/>
      <c r="BL413" s="20" t="s">
        <v>105</v>
      </c>
      <c r="BM413" s="25"/>
      <c r="BN413" s="20" t="s">
        <v>691</v>
      </c>
      <c r="BO413" s="25"/>
      <c r="BP413" s="144" t="s">
        <v>106</v>
      </c>
      <c r="BQ413" s="25"/>
      <c r="BR413" s="25"/>
      <c r="BS413" s="25"/>
      <c r="BT413" s="25"/>
      <c r="BU413" s="23" t="s">
        <v>131</v>
      </c>
      <c r="BV413" s="20"/>
      <c r="BW413" s="25"/>
      <c r="BX413" s="25"/>
      <c r="BY413" s="20" t="s">
        <v>697</v>
      </c>
      <c r="CA413" s="54" t="e">
        <f>VLOOKUP(B413,'[1]KH2025 IN'!$B$4:$X$243,23,0)</f>
        <v>#N/A</v>
      </c>
      <c r="CB413" s="54">
        <v>1</v>
      </c>
      <c r="CC413" s="54">
        <f>VLOOKUP(B413,'[2]10QH'!$B$15:$BZ$665,77,0)</f>
        <v>1</v>
      </c>
      <c r="CJ413" s="54">
        <v>1</v>
      </c>
    </row>
    <row r="414" spans="1:88" s="54" customFormat="1" ht="75" x14ac:dyDescent="0.3">
      <c r="A414" s="20">
        <f>A413+1</f>
        <v>285</v>
      </c>
      <c r="B414" s="21" t="s">
        <v>698</v>
      </c>
      <c r="C414" s="22">
        <f t="shared" si="135"/>
        <v>0.16</v>
      </c>
      <c r="D414" s="23"/>
      <c r="E414" s="7">
        <f>F414+U414+BG414</f>
        <v>0.16</v>
      </c>
      <c r="F414" s="7">
        <f>G414+K414+L414+M414+R414+S414+T414</f>
        <v>0.16</v>
      </c>
      <c r="G414" s="7">
        <f>H414+I414+J414</f>
        <v>0</v>
      </c>
      <c r="H414" s="24"/>
      <c r="I414" s="24"/>
      <c r="J414" s="24"/>
      <c r="K414" s="24">
        <v>0.08</v>
      </c>
      <c r="L414" s="24">
        <v>0.08</v>
      </c>
      <c r="M414" s="7">
        <f>+N414+O414+P414</f>
        <v>0</v>
      </c>
      <c r="N414" s="24"/>
      <c r="O414" s="24"/>
      <c r="P414" s="24"/>
      <c r="Q414" s="24"/>
      <c r="R414" s="24"/>
      <c r="S414" s="24"/>
      <c r="T414" s="24"/>
      <c r="U414" s="7">
        <f t="shared" si="138"/>
        <v>0</v>
      </c>
      <c r="V414" s="24"/>
      <c r="W414" s="24"/>
      <c r="X414" s="24"/>
      <c r="Y414" s="24"/>
      <c r="Z414" s="24"/>
      <c r="AA414" s="24"/>
      <c r="AB414" s="24"/>
      <c r="AC414" s="24"/>
      <c r="AD414" s="7">
        <f>SUM(AE414:AT414)</f>
        <v>0</v>
      </c>
      <c r="AE414" s="24"/>
      <c r="AF414" s="24"/>
      <c r="AG414" s="25"/>
      <c r="AH414" s="25"/>
      <c r="AI414" s="24"/>
      <c r="AJ414" s="20"/>
      <c r="AK414" s="24"/>
      <c r="AL414" s="20"/>
      <c r="AM414" s="20"/>
      <c r="AN414" s="20"/>
      <c r="AO414" s="25"/>
      <c r="AP414" s="20"/>
      <c r="AQ414" s="24"/>
      <c r="AR414" s="25"/>
      <c r="AS414" s="25"/>
      <c r="AT414" s="25"/>
      <c r="AU414" s="25"/>
      <c r="AV414" s="25"/>
      <c r="AW414" s="25"/>
      <c r="AX414" s="24"/>
      <c r="AY414" s="24"/>
      <c r="AZ414" s="24"/>
      <c r="BA414" s="25"/>
      <c r="BB414" s="25"/>
      <c r="BC414" s="25"/>
      <c r="BD414" s="24"/>
      <c r="BE414" s="25"/>
      <c r="BF414" s="25"/>
      <c r="BG414" s="7">
        <f>BH414+BI414+BJ414</f>
        <v>0</v>
      </c>
      <c r="BH414" s="25"/>
      <c r="BI414" s="24"/>
      <c r="BJ414" s="24"/>
      <c r="BK414" s="25"/>
      <c r="BL414" s="20" t="s">
        <v>105</v>
      </c>
      <c r="BM414" s="25"/>
      <c r="BN414" s="20" t="s">
        <v>691</v>
      </c>
      <c r="BO414" s="25"/>
      <c r="BP414" s="144"/>
      <c r="BQ414" s="25"/>
      <c r="BR414" s="25"/>
      <c r="BS414" s="25"/>
      <c r="BT414" s="25"/>
      <c r="BU414" s="23" t="s">
        <v>131</v>
      </c>
      <c r="BV414" s="20"/>
      <c r="BW414" s="25"/>
      <c r="BX414" s="25"/>
      <c r="BY414" s="20" t="s">
        <v>697</v>
      </c>
      <c r="CA414" s="54" t="e">
        <f>VLOOKUP(B414,'[1]KH2025 IN'!$B$4:$X$243,23,0)</f>
        <v>#N/A</v>
      </c>
      <c r="CB414" s="54">
        <v>1</v>
      </c>
      <c r="CC414" s="54">
        <f>VLOOKUP(B414,'[2]10QH'!$B$15:$BZ$665,77,0)</f>
        <v>1</v>
      </c>
      <c r="CJ414" s="54">
        <v>1</v>
      </c>
    </row>
    <row r="415" spans="1:88" s="11" customFormat="1" ht="19.5" x14ac:dyDescent="0.3">
      <c r="A415" s="62" t="s">
        <v>339</v>
      </c>
      <c r="B415" s="5" t="s">
        <v>72</v>
      </c>
      <c r="C415" s="6">
        <f t="shared" si="135"/>
        <v>7.3</v>
      </c>
      <c r="D415" s="6">
        <f t="shared" ref="D415:T415" si="139">SUM(D416:D419)</f>
        <v>1.1200000000000001</v>
      </c>
      <c r="E415" s="6">
        <f t="shared" si="139"/>
        <v>6.18</v>
      </c>
      <c r="F415" s="6">
        <f t="shared" si="139"/>
        <v>6.16</v>
      </c>
      <c r="G415" s="6">
        <f t="shared" si="139"/>
        <v>0.23</v>
      </c>
      <c r="H415" s="64">
        <f t="shared" si="139"/>
        <v>0.23</v>
      </c>
      <c r="I415" s="64">
        <f t="shared" si="139"/>
        <v>0</v>
      </c>
      <c r="J415" s="64">
        <f t="shared" si="139"/>
        <v>0</v>
      </c>
      <c r="K415" s="83">
        <f t="shared" si="139"/>
        <v>3</v>
      </c>
      <c r="L415" s="6">
        <f t="shared" si="139"/>
        <v>2.93</v>
      </c>
      <c r="M415" s="64">
        <f t="shared" si="139"/>
        <v>0</v>
      </c>
      <c r="N415" s="6">
        <f t="shared" si="139"/>
        <v>0</v>
      </c>
      <c r="O415" s="6">
        <f t="shared" si="139"/>
        <v>0</v>
      </c>
      <c r="P415" s="6">
        <f t="shared" si="139"/>
        <v>0</v>
      </c>
      <c r="Q415" s="64">
        <f t="shared" si="139"/>
        <v>0</v>
      </c>
      <c r="R415" s="64">
        <f t="shared" si="139"/>
        <v>0</v>
      </c>
      <c r="S415" s="64">
        <f t="shared" si="139"/>
        <v>0</v>
      </c>
      <c r="T415" s="64">
        <f t="shared" si="139"/>
        <v>0</v>
      </c>
      <c r="U415" s="6">
        <f t="shared" si="138"/>
        <v>0.02</v>
      </c>
      <c r="V415" s="64">
        <f t="shared" ref="V415:BJ415" si="140">SUM(V416:V419)</f>
        <v>0</v>
      </c>
      <c r="W415" s="64">
        <f t="shared" si="140"/>
        <v>0</v>
      </c>
      <c r="X415" s="64">
        <f t="shared" si="140"/>
        <v>0</v>
      </c>
      <c r="Y415" s="64">
        <f t="shared" si="140"/>
        <v>0</v>
      </c>
      <c r="Z415" s="64">
        <f t="shared" si="140"/>
        <v>0</v>
      </c>
      <c r="AA415" s="64">
        <f t="shared" si="140"/>
        <v>0</v>
      </c>
      <c r="AB415" s="64">
        <f t="shared" si="140"/>
        <v>0</v>
      </c>
      <c r="AC415" s="64">
        <f t="shared" si="140"/>
        <v>0</v>
      </c>
      <c r="AD415" s="64">
        <f t="shared" si="140"/>
        <v>0.02</v>
      </c>
      <c r="AE415" s="64">
        <f t="shared" si="140"/>
        <v>0</v>
      </c>
      <c r="AF415" s="64">
        <f t="shared" si="140"/>
        <v>0</v>
      </c>
      <c r="AG415" s="64">
        <f t="shared" si="140"/>
        <v>0</v>
      </c>
      <c r="AH415" s="64">
        <f t="shared" si="140"/>
        <v>0</v>
      </c>
      <c r="AI415" s="64">
        <f t="shared" si="140"/>
        <v>0.02</v>
      </c>
      <c r="AJ415" s="64">
        <f t="shared" si="140"/>
        <v>0</v>
      </c>
      <c r="AK415" s="64">
        <f t="shared" si="140"/>
        <v>0</v>
      </c>
      <c r="AL415" s="64">
        <f t="shared" si="140"/>
        <v>0</v>
      </c>
      <c r="AM415" s="64">
        <f t="shared" si="140"/>
        <v>0</v>
      </c>
      <c r="AN415" s="64">
        <f t="shared" si="140"/>
        <v>0</v>
      </c>
      <c r="AO415" s="64">
        <f t="shared" si="140"/>
        <v>0</v>
      </c>
      <c r="AP415" s="64">
        <f t="shared" si="140"/>
        <v>0</v>
      </c>
      <c r="AQ415" s="64">
        <f t="shared" si="140"/>
        <v>0</v>
      </c>
      <c r="AR415" s="64">
        <f t="shared" si="140"/>
        <v>0</v>
      </c>
      <c r="AS415" s="64">
        <f t="shared" si="140"/>
        <v>0</v>
      </c>
      <c r="AT415" s="64">
        <f t="shared" si="140"/>
        <v>0</v>
      </c>
      <c r="AU415" s="64">
        <f t="shared" si="140"/>
        <v>0</v>
      </c>
      <c r="AV415" s="64">
        <f t="shared" si="140"/>
        <v>0</v>
      </c>
      <c r="AW415" s="64">
        <f t="shared" si="140"/>
        <v>0</v>
      </c>
      <c r="AX415" s="64">
        <f t="shared" si="140"/>
        <v>0</v>
      </c>
      <c r="AY415" s="64">
        <f t="shared" si="140"/>
        <v>0</v>
      </c>
      <c r="AZ415" s="64">
        <f t="shared" si="140"/>
        <v>0</v>
      </c>
      <c r="BA415" s="64">
        <f t="shared" si="140"/>
        <v>0</v>
      </c>
      <c r="BB415" s="64">
        <f t="shared" si="140"/>
        <v>0</v>
      </c>
      <c r="BC415" s="64">
        <f t="shared" si="140"/>
        <v>0</v>
      </c>
      <c r="BD415" s="64">
        <f t="shared" si="140"/>
        <v>0</v>
      </c>
      <c r="BE415" s="64">
        <f t="shared" si="140"/>
        <v>0</v>
      </c>
      <c r="BF415" s="64">
        <f t="shared" si="140"/>
        <v>0</v>
      </c>
      <c r="BG415" s="6">
        <f t="shared" si="140"/>
        <v>0</v>
      </c>
      <c r="BH415" s="64">
        <f t="shared" si="140"/>
        <v>0</v>
      </c>
      <c r="BI415" s="64">
        <f t="shared" si="140"/>
        <v>0</v>
      </c>
      <c r="BJ415" s="64">
        <f t="shared" si="140"/>
        <v>0</v>
      </c>
      <c r="BK415" s="4"/>
      <c r="BL415" s="4"/>
      <c r="BM415" s="62"/>
      <c r="BN415" s="4"/>
      <c r="BO415" s="4"/>
      <c r="BP415" s="10"/>
      <c r="BQ415" s="10"/>
      <c r="BR415" s="10"/>
      <c r="BS415" s="10"/>
      <c r="BT415" s="10"/>
      <c r="BU415" s="10"/>
      <c r="BV415" s="10"/>
      <c r="BW415" s="10"/>
      <c r="BX415" s="10"/>
      <c r="BY415" s="10"/>
      <c r="CA415" s="54" t="e">
        <f>VLOOKUP(B415,'[1]KH2025 IN'!$B$4:$X$243,23,0)</f>
        <v>#N/A</v>
      </c>
      <c r="CB415" s="54">
        <v>1</v>
      </c>
      <c r="CC415" s="54" t="e">
        <f>VLOOKUP(B415,'[2]10QH'!$B$15:$BZ$665,77,0)</f>
        <v>#REF!</v>
      </c>
    </row>
    <row r="416" spans="1:88" ht="37.5" x14ac:dyDescent="0.3">
      <c r="A416" s="10" t="s">
        <v>84</v>
      </c>
      <c r="B416" s="15" t="s">
        <v>85</v>
      </c>
      <c r="C416" s="16">
        <f t="shared" si="135"/>
        <v>0</v>
      </c>
      <c r="D416" s="10"/>
      <c r="E416" s="7">
        <f>F416+U416+BG416</f>
        <v>0</v>
      </c>
      <c r="F416" s="7">
        <f>G416+K416+L416+M416+R416+S416+T416</f>
        <v>0</v>
      </c>
      <c r="G416" s="7">
        <f>H416+I416+J416</f>
        <v>0</v>
      </c>
      <c r="H416" s="10"/>
      <c r="I416" s="10"/>
      <c r="J416" s="10"/>
      <c r="K416" s="10"/>
      <c r="L416" s="10"/>
      <c r="M416" s="7">
        <f>+N416+O416+P416</f>
        <v>0</v>
      </c>
      <c r="N416" s="10"/>
      <c r="O416" s="10"/>
      <c r="P416" s="10"/>
      <c r="Q416" s="10"/>
      <c r="R416" s="25"/>
      <c r="S416" s="10"/>
      <c r="T416" s="10"/>
      <c r="U416" s="7">
        <f t="shared" si="138"/>
        <v>0</v>
      </c>
      <c r="V416" s="10"/>
      <c r="W416" s="10"/>
      <c r="X416" s="10"/>
      <c r="Y416" s="10"/>
      <c r="Z416" s="10"/>
      <c r="AA416" s="10"/>
      <c r="AB416" s="10"/>
      <c r="AC416" s="10"/>
      <c r="AD416" s="7">
        <f>SUM(AE416:AT416)</f>
        <v>0</v>
      </c>
      <c r="AE416" s="10"/>
      <c r="AF416" s="10"/>
      <c r="AG416" s="10"/>
      <c r="AH416" s="10"/>
      <c r="AI416" s="10"/>
      <c r="AJ416" s="10"/>
      <c r="AK416" s="10"/>
      <c r="AL416" s="10"/>
      <c r="AM416" s="10"/>
      <c r="AN416" s="10"/>
      <c r="AO416" s="25"/>
      <c r="AP416" s="10"/>
      <c r="AQ416" s="10"/>
      <c r="AR416" s="25"/>
      <c r="AS416" s="25"/>
      <c r="AT416" s="25"/>
      <c r="AU416" s="25"/>
      <c r="AV416" s="25"/>
      <c r="AW416" s="25"/>
      <c r="AX416" s="10"/>
      <c r="AY416" s="10"/>
      <c r="AZ416" s="10"/>
      <c r="BA416" s="25"/>
      <c r="BB416" s="25"/>
      <c r="BC416" s="25"/>
      <c r="BD416" s="10"/>
      <c r="BE416" s="25"/>
      <c r="BF416" s="25"/>
      <c r="BG416" s="7">
        <f>BH416+BI416+BJ416</f>
        <v>0</v>
      </c>
      <c r="BH416" s="25"/>
      <c r="BI416" s="10"/>
      <c r="BJ416" s="10"/>
      <c r="BK416" s="25"/>
      <c r="BL416" s="10"/>
      <c r="BM416" s="25"/>
      <c r="BN416" s="10"/>
      <c r="BO416" s="25"/>
      <c r="BP416" s="10"/>
      <c r="BQ416" s="25"/>
      <c r="BR416" s="25"/>
      <c r="BS416" s="25"/>
      <c r="BT416" s="25"/>
      <c r="BU416" s="10"/>
      <c r="BV416" s="10"/>
      <c r="BW416" s="10"/>
      <c r="BX416" s="10"/>
      <c r="BY416" s="25"/>
      <c r="CA416" s="54">
        <f>VLOOKUP(B416,'[1]KH2025 IN'!$B$4:$X$243,23,0)</f>
        <v>1</v>
      </c>
      <c r="CB416" s="54">
        <v>1</v>
      </c>
      <c r="CC416" s="54" t="e">
        <f>VLOOKUP(B416,'[2]10QH'!$B$15:$BZ$665,77,0)</f>
        <v>#REF!</v>
      </c>
    </row>
    <row r="417" spans="1:88" s="54" customFormat="1" ht="75" customHeight="1" x14ac:dyDescent="0.3">
      <c r="A417" s="20">
        <f>A414+1</f>
        <v>286</v>
      </c>
      <c r="B417" s="21" t="s">
        <v>699</v>
      </c>
      <c r="C417" s="22">
        <f t="shared" si="135"/>
        <v>3</v>
      </c>
      <c r="D417" s="23"/>
      <c r="E417" s="7">
        <f>F417+U417+BG417</f>
        <v>3</v>
      </c>
      <c r="F417" s="7">
        <f>G417+K417+L417+M417+R417+S417+T417</f>
        <v>3</v>
      </c>
      <c r="G417" s="7">
        <f>H417+I417+J417</f>
        <v>0</v>
      </c>
      <c r="H417" s="24"/>
      <c r="I417" s="24"/>
      <c r="J417" s="24"/>
      <c r="K417" s="24">
        <v>3</v>
      </c>
      <c r="L417" s="24"/>
      <c r="M417" s="7">
        <f>+N417+O417+P417</f>
        <v>0</v>
      </c>
      <c r="N417" s="24"/>
      <c r="O417" s="24"/>
      <c r="P417" s="24"/>
      <c r="Q417" s="24"/>
      <c r="R417" s="25"/>
      <c r="S417" s="24"/>
      <c r="T417" s="24"/>
      <c r="U417" s="7">
        <f t="shared" si="138"/>
        <v>0</v>
      </c>
      <c r="V417" s="24"/>
      <c r="W417" s="24"/>
      <c r="X417" s="24"/>
      <c r="Y417" s="24"/>
      <c r="Z417" s="24"/>
      <c r="AA417" s="24"/>
      <c r="AB417" s="24"/>
      <c r="AC417" s="24"/>
      <c r="AD417" s="7">
        <f>SUM(AE417:AT417)</f>
        <v>0</v>
      </c>
      <c r="AE417" s="24"/>
      <c r="AF417" s="24"/>
      <c r="AG417" s="25"/>
      <c r="AH417" s="25"/>
      <c r="AI417" s="24"/>
      <c r="AJ417" s="20"/>
      <c r="AK417" s="24"/>
      <c r="AL417" s="20"/>
      <c r="AM417" s="20"/>
      <c r="AN417" s="20"/>
      <c r="AO417" s="25"/>
      <c r="AP417" s="20"/>
      <c r="AQ417" s="24"/>
      <c r="AR417" s="25"/>
      <c r="AS417" s="25"/>
      <c r="AT417" s="25"/>
      <c r="AU417" s="25"/>
      <c r="AV417" s="25"/>
      <c r="AW417" s="25"/>
      <c r="AX417" s="24"/>
      <c r="AY417" s="24"/>
      <c r="AZ417" s="24"/>
      <c r="BA417" s="25"/>
      <c r="BB417" s="25"/>
      <c r="BC417" s="25"/>
      <c r="BD417" s="24"/>
      <c r="BE417" s="25"/>
      <c r="BF417" s="25"/>
      <c r="BG417" s="7">
        <f>BH417+BI417+BJ417</f>
        <v>0</v>
      </c>
      <c r="BH417" s="25"/>
      <c r="BI417" s="24"/>
      <c r="BJ417" s="24"/>
      <c r="BK417" s="25"/>
      <c r="BL417" s="20" t="s">
        <v>87</v>
      </c>
      <c r="BM417" s="25"/>
      <c r="BN417" s="20" t="s">
        <v>700</v>
      </c>
      <c r="BO417" s="25"/>
      <c r="BP417" s="20" t="s">
        <v>106</v>
      </c>
      <c r="BQ417" s="25"/>
      <c r="BR417" s="25"/>
      <c r="BS417" s="25"/>
      <c r="BT417" s="25"/>
      <c r="BU417" s="23" t="s">
        <v>95</v>
      </c>
      <c r="BV417" s="20"/>
      <c r="BW417" s="25"/>
      <c r="BX417" s="25"/>
      <c r="BY417" s="20" t="s">
        <v>701</v>
      </c>
      <c r="CA417" s="54" t="e">
        <f>VLOOKUP(B417,'[1]KH2025 IN'!$B$4:$X$243,23,0)</f>
        <v>#N/A</v>
      </c>
      <c r="CB417" s="54">
        <v>1</v>
      </c>
      <c r="CC417" s="54">
        <f>VLOOKUP(B417,'[2]10QH'!$B$15:$BZ$665,77,0)</f>
        <v>1</v>
      </c>
      <c r="CJ417" s="54">
        <v>1</v>
      </c>
    </row>
    <row r="418" spans="1:88" s="54" customFormat="1" ht="168.75" customHeight="1" x14ac:dyDescent="0.3">
      <c r="A418" s="20">
        <f>A417+1</f>
        <v>287</v>
      </c>
      <c r="B418" s="21" t="s">
        <v>702</v>
      </c>
      <c r="C418" s="22">
        <f>D418+E418</f>
        <v>4.01</v>
      </c>
      <c r="D418" s="23">
        <v>1.08</v>
      </c>
      <c r="E418" s="7">
        <f>F418+U418+BG418</f>
        <v>2.93</v>
      </c>
      <c r="F418" s="7">
        <f>G418+K418+L418+M418+R418+S418+T418</f>
        <v>2.93</v>
      </c>
      <c r="G418" s="7">
        <f>H418+I418+J418</f>
        <v>0</v>
      </c>
      <c r="H418" s="24"/>
      <c r="I418" s="24"/>
      <c r="J418" s="24"/>
      <c r="K418" s="24"/>
      <c r="L418" s="24">
        <v>2.93</v>
      </c>
      <c r="M418" s="7">
        <f>+N418+O418+P418</f>
        <v>0</v>
      </c>
      <c r="N418" s="24"/>
      <c r="O418" s="24"/>
      <c r="P418" s="24"/>
      <c r="Q418" s="24"/>
      <c r="R418" s="59"/>
      <c r="S418" s="24"/>
      <c r="T418" s="24"/>
      <c r="U418" s="7">
        <f t="shared" si="138"/>
        <v>0</v>
      </c>
      <c r="V418" s="24"/>
      <c r="W418" s="24"/>
      <c r="X418" s="24"/>
      <c r="Y418" s="24"/>
      <c r="Z418" s="24"/>
      <c r="AA418" s="24"/>
      <c r="AB418" s="24"/>
      <c r="AC418" s="24"/>
      <c r="AD418" s="7">
        <f>SUM(AE418:AT418)</f>
        <v>0</v>
      </c>
      <c r="AE418" s="24"/>
      <c r="AF418" s="24"/>
      <c r="AG418" s="25"/>
      <c r="AH418" s="25"/>
      <c r="AI418" s="24"/>
      <c r="AJ418" s="20"/>
      <c r="AK418" s="24"/>
      <c r="AL418" s="20"/>
      <c r="AM418" s="20"/>
      <c r="AN418" s="20"/>
      <c r="AO418" s="25"/>
      <c r="AP418" s="20"/>
      <c r="AQ418" s="24"/>
      <c r="AR418" s="25"/>
      <c r="AS418" s="25"/>
      <c r="AT418" s="25"/>
      <c r="AU418" s="25"/>
      <c r="AV418" s="25"/>
      <c r="AW418" s="25"/>
      <c r="AX418" s="24"/>
      <c r="AY418" s="24"/>
      <c r="AZ418" s="24"/>
      <c r="BA418" s="25"/>
      <c r="BB418" s="25"/>
      <c r="BC418" s="25"/>
      <c r="BD418" s="24"/>
      <c r="BE418" s="25"/>
      <c r="BF418" s="25"/>
      <c r="BG418" s="7">
        <f>BH418+BI418+BJ418</f>
        <v>0</v>
      </c>
      <c r="BH418" s="25"/>
      <c r="BI418" s="24"/>
      <c r="BJ418" s="24"/>
      <c r="BK418" s="25"/>
      <c r="BL418" s="20" t="s">
        <v>105</v>
      </c>
      <c r="BM418" s="25"/>
      <c r="BN418" s="20" t="s">
        <v>700</v>
      </c>
      <c r="BO418" s="25"/>
      <c r="BP418" s="20" t="s">
        <v>703</v>
      </c>
      <c r="BQ418" s="25"/>
      <c r="BR418" s="25"/>
      <c r="BS418" s="25"/>
      <c r="BT418" s="25"/>
      <c r="BU418" s="23" t="s">
        <v>90</v>
      </c>
      <c r="BV418" s="20" t="s">
        <v>704</v>
      </c>
      <c r="BW418" s="25"/>
      <c r="BX418" s="25" t="s">
        <v>705</v>
      </c>
      <c r="BY418" s="20" t="s">
        <v>706</v>
      </c>
      <c r="CA418" s="54" t="e">
        <f>VLOOKUP(B418,'[1]KH2025 IN'!$B$4:$X$243,23,0)</f>
        <v>#N/A</v>
      </c>
      <c r="CB418" s="54">
        <v>1</v>
      </c>
      <c r="CC418" s="54">
        <f>VLOOKUP(B418,'[2]10QH'!$B$15:$BZ$665,77,0)</f>
        <v>1</v>
      </c>
      <c r="CJ418" s="54">
        <v>1</v>
      </c>
    </row>
    <row r="419" spans="1:88" s="54" customFormat="1" ht="75" customHeight="1" x14ac:dyDescent="0.3">
      <c r="A419" s="20">
        <f>A418+1</f>
        <v>288</v>
      </c>
      <c r="B419" s="21" t="s">
        <v>707</v>
      </c>
      <c r="C419" s="22">
        <f t="shared" si="135"/>
        <v>0.28999999999999998</v>
      </c>
      <c r="D419" s="23">
        <v>0.04</v>
      </c>
      <c r="E419" s="7">
        <f>F419+U419+BG419</f>
        <v>0.25</v>
      </c>
      <c r="F419" s="7">
        <f>G419+K419+L419+M419+R419+S419+T419</f>
        <v>0.23</v>
      </c>
      <c r="G419" s="7">
        <f>H419+I419+J419</f>
        <v>0.23</v>
      </c>
      <c r="H419" s="24">
        <v>0.23</v>
      </c>
      <c r="I419" s="24"/>
      <c r="J419" s="24"/>
      <c r="K419" s="24"/>
      <c r="L419" s="24"/>
      <c r="M419" s="7">
        <f>+N419+O419+P419</f>
        <v>0</v>
      </c>
      <c r="N419" s="24"/>
      <c r="O419" s="24"/>
      <c r="P419" s="24"/>
      <c r="Q419" s="24"/>
      <c r="R419" s="10"/>
      <c r="S419" s="24"/>
      <c r="T419" s="24"/>
      <c r="U419" s="7">
        <f t="shared" si="138"/>
        <v>0.02</v>
      </c>
      <c r="V419" s="24"/>
      <c r="W419" s="24"/>
      <c r="X419" s="24"/>
      <c r="Y419" s="24"/>
      <c r="Z419" s="24"/>
      <c r="AA419" s="24"/>
      <c r="AB419" s="24"/>
      <c r="AC419" s="24"/>
      <c r="AD419" s="7">
        <f>SUM(AE419:AT419)</f>
        <v>0.02</v>
      </c>
      <c r="AE419" s="24"/>
      <c r="AF419" s="24"/>
      <c r="AG419" s="25"/>
      <c r="AH419" s="25"/>
      <c r="AI419" s="24">
        <v>0.02</v>
      </c>
      <c r="AJ419" s="20"/>
      <c r="AK419" s="24"/>
      <c r="AL419" s="20"/>
      <c r="AM419" s="20"/>
      <c r="AN419" s="20"/>
      <c r="AO419" s="25"/>
      <c r="AP419" s="20"/>
      <c r="AQ419" s="24"/>
      <c r="AR419" s="25"/>
      <c r="AS419" s="25"/>
      <c r="AT419" s="25"/>
      <c r="AU419" s="25"/>
      <c r="AV419" s="25"/>
      <c r="AW419" s="25"/>
      <c r="AX419" s="24"/>
      <c r="AY419" s="24"/>
      <c r="AZ419" s="24"/>
      <c r="BA419" s="25"/>
      <c r="BB419" s="25"/>
      <c r="BC419" s="25"/>
      <c r="BD419" s="24"/>
      <c r="BE419" s="25"/>
      <c r="BF419" s="25"/>
      <c r="BG419" s="7">
        <f>BH419+BI419+BJ419</f>
        <v>0</v>
      </c>
      <c r="BH419" s="25"/>
      <c r="BI419" s="24"/>
      <c r="BJ419" s="24"/>
      <c r="BK419" s="25"/>
      <c r="BL419" s="20" t="s">
        <v>87</v>
      </c>
      <c r="BM419" s="25"/>
      <c r="BN419" s="20" t="s">
        <v>700</v>
      </c>
      <c r="BO419" s="25"/>
      <c r="BP419" s="20" t="s">
        <v>106</v>
      </c>
      <c r="BQ419" s="25"/>
      <c r="BR419" s="25"/>
      <c r="BS419" s="25"/>
      <c r="BT419" s="25"/>
      <c r="BU419" s="23" t="s">
        <v>708</v>
      </c>
      <c r="BV419" s="20"/>
      <c r="BW419" s="25"/>
      <c r="BX419" s="25"/>
      <c r="BY419" s="20" t="s">
        <v>709</v>
      </c>
      <c r="CA419" s="54" t="e">
        <f>VLOOKUP(B419,'[1]KH2025 IN'!$B$4:$X$243,23,0)</f>
        <v>#N/A</v>
      </c>
      <c r="CB419" s="54">
        <v>1</v>
      </c>
      <c r="CC419" s="54">
        <f>VLOOKUP(B419,'[2]10QH'!$B$15:$BZ$665,77,0)</f>
        <v>1</v>
      </c>
      <c r="CJ419" s="54">
        <v>1</v>
      </c>
    </row>
    <row r="420" spans="1:88" s="11" customFormat="1" ht="19.5" x14ac:dyDescent="0.3">
      <c r="A420" s="62" t="s">
        <v>339</v>
      </c>
      <c r="B420" s="5" t="s">
        <v>73</v>
      </c>
      <c r="C420" s="6">
        <f t="shared" si="135"/>
        <v>8.1900000000000013</v>
      </c>
      <c r="D420" s="6">
        <f t="shared" ref="D420:T420" si="141">SUM(D421:D422)</f>
        <v>0</v>
      </c>
      <c r="E420" s="6">
        <f t="shared" si="141"/>
        <v>8.1900000000000013</v>
      </c>
      <c r="F420" s="6">
        <f t="shared" si="141"/>
        <v>8.1900000000000013</v>
      </c>
      <c r="G420" s="6">
        <f t="shared" si="141"/>
        <v>0.1</v>
      </c>
      <c r="H420" s="64">
        <f t="shared" si="141"/>
        <v>0</v>
      </c>
      <c r="I420" s="64">
        <f t="shared" si="141"/>
        <v>0.1</v>
      </c>
      <c r="J420" s="64">
        <f t="shared" si="141"/>
        <v>0</v>
      </c>
      <c r="K420" s="83">
        <f t="shared" si="141"/>
        <v>5.0999999999999996</v>
      </c>
      <c r="L420" s="6">
        <f t="shared" si="141"/>
        <v>2.99</v>
      </c>
      <c r="M420" s="64">
        <f t="shared" si="141"/>
        <v>0</v>
      </c>
      <c r="N420" s="6">
        <f t="shared" si="141"/>
        <v>0</v>
      </c>
      <c r="O420" s="6">
        <f t="shared" si="141"/>
        <v>0</v>
      </c>
      <c r="P420" s="6">
        <f t="shared" si="141"/>
        <v>0</v>
      </c>
      <c r="Q420" s="64">
        <f t="shared" si="141"/>
        <v>0</v>
      </c>
      <c r="R420" s="64">
        <f t="shared" si="141"/>
        <v>0</v>
      </c>
      <c r="S420" s="64">
        <f t="shared" si="141"/>
        <v>0</v>
      </c>
      <c r="T420" s="64">
        <f t="shared" si="141"/>
        <v>0</v>
      </c>
      <c r="U420" s="6">
        <f t="shared" si="138"/>
        <v>0</v>
      </c>
      <c r="V420" s="64">
        <f t="shared" ref="V420:BJ420" si="142">SUM(V421:V422)</f>
        <v>0</v>
      </c>
      <c r="W420" s="64">
        <f t="shared" si="142"/>
        <v>0</v>
      </c>
      <c r="X420" s="64">
        <f t="shared" si="142"/>
        <v>0</v>
      </c>
      <c r="Y420" s="64">
        <f t="shared" si="142"/>
        <v>0</v>
      </c>
      <c r="Z420" s="64">
        <f t="shared" si="142"/>
        <v>0</v>
      </c>
      <c r="AA420" s="64">
        <f t="shared" si="142"/>
        <v>0</v>
      </c>
      <c r="AB420" s="64">
        <f t="shared" si="142"/>
        <v>0</v>
      </c>
      <c r="AC420" s="64">
        <f t="shared" si="142"/>
        <v>0</v>
      </c>
      <c r="AD420" s="64">
        <f t="shared" si="142"/>
        <v>0</v>
      </c>
      <c r="AE420" s="64">
        <f t="shared" si="142"/>
        <v>0</v>
      </c>
      <c r="AF420" s="64">
        <f t="shared" si="142"/>
        <v>0</v>
      </c>
      <c r="AG420" s="64">
        <f t="shared" si="142"/>
        <v>0</v>
      </c>
      <c r="AH420" s="64">
        <f t="shared" si="142"/>
        <v>0</v>
      </c>
      <c r="AI420" s="64">
        <f t="shared" si="142"/>
        <v>0</v>
      </c>
      <c r="AJ420" s="64">
        <f t="shared" si="142"/>
        <v>0</v>
      </c>
      <c r="AK420" s="64">
        <f t="shared" si="142"/>
        <v>0</v>
      </c>
      <c r="AL420" s="64">
        <f t="shared" si="142"/>
        <v>0</v>
      </c>
      <c r="AM420" s="64">
        <f t="shared" si="142"/>
        <v>0</v>
      </c>
      <c r="AN420" s="64">
        <f t="shared" si="142"/>
        <v>0</v>
      </c>
      <c r="AO420" s="64">
        <f t="shared" si="142"/>
        <v>0</v>
      </c>
      <c r="AP420" s="64">
        <f t="shared" si="142"/>
        <v>0</v>
      </c>
      <c r="AQ420" s="64">
        <f t="shared" si="142"/>
        <v>0</v>
      </c>
      <c r="AR420" s="64">
        <f t="shared" si="142"/>
        <v>0</v>
      </c>
      <c r="AS420" s="64">
        <f t="shared" si="142"/>
        <v>0</v>
      </c>
      <c r="AT420" s="64">
        <f t="shared" si="142"/>
        <v>0</v>
      </c>
      <c r="AU420" s="64">
        <f t="shared" si="142"/>
        <v>0</v>
      </c>
      <c r="AV420" s="64">
        <f t="shared" si="142"/>
        <v>0</v>
      </c>
      <c r="AW420" s="64">
        <f t="shared" si="142"/>
        <v>0</v>
      </c>
      <c r="AX420" s="64">
        <f t="shared" si="142"/>
        <v>0</v>
      </c>
      <c r="AY420" s="64">
        <f t="shared" si="142"/>
        <v>0</v>
      </c>
      <c r="AZ420" s="64">
        <f t="shared" si="142"/>
        <v>0</v>
      </c>
      <c r="BA420" s="64">
        <f t="shared" si="142"/>
        <v>0</v>
      </c>
      <c r="BB420" s="64">
        <f t="shared" si="142"/>
        <v>0</v>
      </c>
      <c r="BC420" s="64">
        <f t="shared" si="142"/>
        <v>0</v>
      </c>
      <c r="BD420" s="64">
        <f t="shared" si="142"/>
        <v>0</v>
      </c>
      <c r="BE420" s="64">
        <f t="shared" si="142"/>
        <v>0</v>
      </c>
      <c r="BF420" s="64">
        <f t="shared" si="142"/>
        <v>0</v>
      </c>
      <c r="BG420" s="6">
        <f t="shared" si="142"/>
        <v>0</v>
      </c>
      <c r="BH420" s="64">
        <f t="shared" si="142"/>
        <v>0</v>
      </c>
      <c r="BI420" s="64">
        <f t="shared" si="142"/>
        <v>0</v>
      </c>
      <c r="BJ420" s="64">
        <f t="shared" si="142"/>
        <v>0</v>
      </c>
      <c r="BK420" s="4"/>
      <c r="BL420" s="4"/>
      <c r="BM420" s="62"/>
      <c r="BN420" s="4"/>
      <c r="BO420" s="4"/>
      <c r="BP420" s="10"/>
      <c r="BQ420" s="10"/>
      <c r="BR420" s="10"/>
      <c r="BS420" s="10"/>
      <c r="BT420" s="10"/>
      <c r="BU420" s="10"/>
      <c r="BV420" s="10"/>
      <c r="BW420" s="10"/>
      <c r="BX420" s="10"/>
      <c r="BY420" s="10"/>
      <c r="CA420" s="54" t="e">
        <f>VLOOKUP(B420,'[1]KH2025 IN'!$B$4:$X$243,23,0)</f>
        <v>#N/A</v>
      </c>
      <c r="CB420" s="54">
        <v>1</v>
      </c>
      <c r="CC420" s="54" t="e">
        <f>VLOOKUP(B420,'[2]10QH'!$B$15:$BZ$665,77,0)</f>
        <v>#REF!</v>
      </c>
    </row>
    <row r="421" spans="1:88" s="54" customFormat="1" ht="150" x14ac:dyDescent="0.3">
      <c r="A421" s="20">
        <f>A419+1</f>
        <v>289</v>
      </c>
      <c r="B421" s="21" t="s">
        <v>710</v>
      </c>
      <c r="C421" s="22">
        <f t="shared" si="135"/>
        <v>4.99</v>
      </c>
      <c r="D421" s="23"/>
      <c r="E421" s="7">
        <f>F421+U421+BG421</f>
        <v>4.99</v>
      </c>
      <c r="F421" s="7">
        <f>G421+K421+L421+M421+R421+S421+T421</f>
        <v>4.99</v>
      </c>
      <c r="G421" s="7">
        <f>H421+I421+J421</f>
        <v>0</v>
      </c>
      <c r="H421" s="24"/>
      <c r="I421" s="24"/>
      <c r="J421" s="24"/>
      <c r="K421" s="24">
        <v>3</v>
      </c>
      <c r="L421" s="24">
        <v>1.99</v>
      </c>
      <c r="M421" s="7">
        <f>+N421+O421+P421</f>
        <v>0</v>
      </c>
      <c r="N421" s="24"/>
      <c r="O421" s="24"/>
      <c r="P421" s="24"/>
      <c r="Q421" s="24"/>
      <c r="R421" s="10"/>
      <c r="S421" s="24"/>
      <c r="T421" s="24"/>
      <c r="U421" s="7">
        <f t="shared" si="138"/>
        <v>0</v>
      </c>
      <c r="V421" s="24"/>
      <c r="W421" s="24"/>
      <c r="X421" s="24"/>
      <c r="Y421" s="24"/>
      <c r="Z421" s="24"/>
      <c r="AA421" s="24"/>
      <c r="AB421" s="24"/>
      <c r="AC421" s="24"/>
      <c r="AD421" s="7">
        <f>SUM(AE421:AT421)</f>
        <v>0</v>
      </c>
      <c r="AE421" s="24"/>
      <c r="AF421" s="24"/>
      <c r="AG421" s="25"/>
      <c r="AH421" s="25"/>
      <c r="AI421" s="24"/>
      <c r="AJ421" s="20"/>
      <c r="AK421" s="24"/>
      <c r="AL421" s="20"/>
      <c r="AM421" s="20"/>
      <c r="AN421" s="20"/>
      <c r="AO421" s="25"/>
      <c r="AP421" s="20"/>
      <c r="AQ421" s="24"/>
      <c r="AR421" s="25"/>
      <c r="AS421" s="25"/>
      <c r="AT421" s="25"/>
      <c r="AU421" s="25"/>
      <c r="AV421" s="25"/>
      <c r="AW421" s="25"/>
      <c r="AX421" s="24"/>
      <c r="AY421" s="24"/>
      <c r="AZ421" s="24"/>
      <c r="BA421" s="25"/>
      <c r="BB421" s="25"/>
      <c r="BC421" s="25"/>
      <c r="BD421" s="24"/>
      <c r="BE421" s="25"/>
      <c r="BF421" s="25"/>
      <c r="BG421" s="7">
        <f>BH421+BI421+BJ421</f>
        <v>0</v>
      </c>
      <c r="BH421" s="25"/>
      <c r="BI421" s="24"/>
      <c r="BJ421" s="24"/>
      <c r="BK421" s="25"/>
      <c r="BL421" s="20" t="s">
        <v>123</v>
      </c>
      <c r="BM421" s="25"/>
      <c r="BN421" s="20" t="s">
        <v>711</v>
      </c>
      <c r="BO421" s="25">
        <v>2025</v>
      </c>
      <c r="BP421" s="20" t="s">
        <v>712</v>
      </c>
      <c r="BQ421" s="25"/>
      <c r="BR421" s="25"/>
      <c r="BS421" s="25"/>
      <c r="BT421" s="25"/>
      <c r="BU421" s="23" t="s">
        <v>131</v>
      </c>
      <c r="BV421" s="20">
        <v>2022.2023999999999</v>
      </c>
      <c r="BW421" s="25" t="s">
        <v>713</v>
      </c>
      <c r="BX421" s="25" t="s">
        <v>714</v>
      </c>
      <c r="BY421" s="20"/>
      <c r="CA421" s="54">
        <f>VLOOKUP(B421,'[1]KH2025 IN'!$B$4:$X$243,23,0)</f>
        <v>1</v>
      </c>
      <c r="CB421" s="54">
        <v>1</v>
      </c>
      <c r="CC421" s="54">
        <f>VLOOKUP(B421,'[2]10QH'!$B$15:$BZ$665,77,0)</f>
        <v>1</v>
      </c>
      <c r="CJ421" s="54">
        <v>1</v>
      </c>
    </row>
    <row r="422" spans="1:88" s="54" customFormat="1" ht="75" customHeight="1" x14ac:dyDescent="0.3">
      <c r="A422" s="20">
        <f>A421+1</f>
        <v>290</v>
      </c>
      <c r="B422" s="21" t="s">
        <v>715</v>
      </c>
      <c r="C422" s="22">
        <f t="shared" si="135"/>
        <v>3.2</v>
      </c>
      <c r="D422" s="23"/>
      <c r="E422" s="7">
        <f>F422+U422+BG422</f>
        <v>3.2</v>
      </c>
      <c r="F422" s="7">
        <f>G422+K422+L422+M422+R422+S422+T422</f>
        <v>3.2</v>
      </c>
      <c r="G422" s="7">
        <f>H422+I422+J422</f>
        <v>0.1</v>
      </c>
      <c r="H422" s="24"/>
      <c r="I422" s="24">
        <v>0.1</v>
      </c>
      <c r="J422" s="24"/>
      <c r="K422" s="24">
        <v>2.1</v>
      </c>
      <c r="L422" s="24">
        <v>1</v>
      </c>
      <c r="M422" s="7">
        <f>+N422+O422+P422</f>
        <v>0</v>
      </c>
      <c r="N422" s="24"/>
      <c r="O422" s="24"/>
      <c r="P422" s="24"/>
      <c r="Q422" s="24"/>
      <c r="R422" s="59"/>
      <c r="S422" s="24"/>
      <c r="T422" s="24"/>
      <c r="U422" s="7">
        <f t="shared" si="138"/>
        <v>0</v>
      </c>
      <c r="V422" s="24"/>
      <c r="W422" s="24"/>
      <c r="X422" s="24"/>
      <c r="Y422" s="24"/>
      <c r="Z422" s="24"/>
      <c r="AA422" s="24"/>
      <c r="AB422" s="24"/>
      <c r="AC422" s="24"/>
      <c r="AD422" s="7">
        <f>SUM(AE422:AT422)</f>
        <v>0</v>
      </c>
      <c r="AE422" s="24"/>
      <c r="AF422" s="24"/>
      <c r="AG422" s="25"/>
      <c r="AH422" s="25"/>
      <c r="AI422" s="24"/>
      <c r="AJ422" s="20"/>
      <c r="AK422" s="24"/>
      <c r="AL422" s="20"/>
      <c r="AM422" s="20"/>
      <c r="AN422" s="20"/>
      <c r="AO422" s="25"/>
      <c r="AP422" s="20"/>
      <c r="AQ422" s="24"/>
      <c r="AR422" s="25"/>
      <c r="AS422" s="25"/>
      <c r="AT422" s="25"/>
      <c r="AU422" s="25"/>
      <c r="AV422" s="25"/>
      <c r="AW422" s="25"/>
      <c r="AX422" s="24"/>
      <c r="AY422" s="24"/>
      <c r="AZ422" s="24"/>
      <c r="BA422" s="25"/>
      <c r="BB422" s="25"/>
      <c r="BC422" s="25"/>
      <c r="BD422" s="24"/>
      <c r="BE422" s="25"/>
      <c r="BF422" s="25"/>
      <c r="BG422" s="7">
        <f>BH422+BI422+BJ422</f>
        <v>0</v>
      </c>
      <c r="BH422" s="25"/>
      <c r="BI422" s="24"/>
      <c r="BJ422" s="24"/>
      <c r="BK422" s="25"/>
      <c r="BL422" s="20" t="s">
        <v>142</v>
      </c>
      <c r="BM422" s="25"/>
      <c r="BN422" s="20" t="s">
        <v>711</v>
      </c>
      <c r="BO422" s="25"/>
      <c r="BP422" s="20" t="s">
        <v>106</v>
      </c>
      <c r="BQ422" s="25"/>
      <c r="BR422" s="25"/>
      <c r="BS422" s="25"/>
      <c r="BT422" s="25"/>
      <c r="BU422" s="23" t="s">
        <v>521</v>
      </c>
      <c r="BV422" s="20"/>
      <c r="BW422" s="25"/>
      <c r="BX422" s="25"/>
      <c r="BY422" s="20"/>
      <c r="CA422" s="54" t="e">
        <f>VLOOKUP(B422,'[1]KH2025 IN'!$B$4:$X$243,23,0)</f>
        <v>#N/A</v>
      </c>
      <c r="CB422" s="54">
        <v>1</v>
      </c>
      <c r="CC422" s="54">
        <f>VLOOKUP(B422,'[2]10QH'!$B$15:$BZ$665,77,0)</f>
        <v>1</v>
      </c>
      <c r="CJ422" s="54">
        <v>1</v>
      </c>
    </row>
    <row r="423" spans="1:88" s="11" customFormat="1" x14ac:dyDescent="0.3">
      <c r="A423" s="62" t="s">
        <v>339</v>
      </c>
      <c r="B423" s="5" t="s">
        <v>74</v>
      </c>
      <c r="C423" s="6"/>
      <c r="D423" s="6"/>
      <c r="E423" s="6"/>
      <c r="F423" s="6"/>
      <c r="G423" s="6"/>
      <c r="H423" s="7"/>
      <c r="I423" s="7"/>
      <c r="J423" s="7"/>
      <c r="K423" s="83"/>
      <c r="L423" s="6"/>
      <c r="M423" s="7"/>
      <c r="N423" s="6"/>
      <c r="O423" s="6"/>
      <c r="P423" s="6"/>
      <c r="Q423" s="7"/>
      <c r="R423" s="7"/>
      <c r="S423" s="7"/>
      <c r="T423" s="7"/>
      <c r="U423" s="6"/>
      <c r="V423" s="7"/>
      <c r="W423" s="7"/>
      <c r="X423" s="7"/>
      <c r="Y423" s="7"/>
      <c r="Z423" s="7"/>
      <c r="AA423" s="7"/>
      <c r="AB423" s="7"/>
      <c r="AC423" s="7"/>
      <c r="AD423" s="7"/>
      <c r="AE423" s="7"/>
      <c r="AF423" s="7"/>
      <c r="AG423" s="7"/>
      <c r="AH423" s="7"/>
      <c r="AI423" s="7"/>
      <c r="AJ423" s="7"/>
      <c r="AK423" s="7"/>
      <c r="AL423" s="7"/>
      <c r="AM423" s="7"/>
      <c r="AN423" s="7"/>
      <c r="AO423" s="7"/>
      <c r="AP423" s="7"/>
      <c r="AQ423" s="7"/>
      <c r="AR423" s="7"/>
      <c r="AS423" s="7"/>
      <c r="AT423" s="7"/>
      <c r="AU423" s="7"/>
      <c r="AV423" s="7"/>
      <c r="AW423" s="7"/>
      <c r="AX423" s="7"/>
      <c r="AY423" s="7"/>
      <c r="AZ423" s="7"/>
      <c r="BA423" s="7"/>
      <c r="BB423" s="7"/>
      <c r="BC423" s="7"/>
      <c r="BD423" s="7"/>
      <c r="BE423" s="7"/>
      <c r="BF423" s="7"/>
      <c r="BG423" s="6"/>
      <c r="BH423" s="7"/>
      <c r="BI423" s="7"/>
      <c r="BJ423" s="7"/>
      <c r="BK423" s="85"/>
      <c r="BL423" s="4"/>
      <c r="BM423" s="4"/>
      <c r="BN423" s="4"/>
      <c r="BO423" s="4"/>
      <c r="BP423" s="10"/>
      <c r="BQ423" s="10"/>
      <c r="BR423" s="10"/>
      <c r="BS423" s="10"/>
      <c r="BT423" s="10"/>
      <c r="BU423" s="10"/>
      <c r="BV423" s="10"/>
      <c r="BW423" s="10"/>
      <c r="BX423" s="10"/>
      <c r="BY423" s="10"/>
      <c r="CA423" s="54" t="e">
        <f>VLOOKUP(B423,'[1]KH2025 IN'!$B$4:$X$243,23,0)</f>
        <v>#N/A</v>
      </c>
      <c r="CB423" s="54">
        <v>1</v>
      </c>
      <c r="CC423" s="54" t="e">
        <f>VLOOKUP(B423,'[2]10QH'!$B$15:$BZ$665,77,0)</f>
        <v>#REF!</v>
      </c>
    </row>
    <row r="424" spans="1:88" s="11" customFormat="1" ht="37.5" x14ac:dyDescent="0.3">
      <c r="A424" s="62" t="s">
        <v>339</v>
      </c>
      <c r="B424" s="5" t="s">
        <v>716</v>
      </c>
      <c r="C424" s="6">
        <f t="shared" si="135"/>
        <v>14.41</v>
      </c>
      <c r="D424" s="6">
        <f t="shared" ref="D424:T424" si="143">SUM(D425:D434)</f>
        <v>1.0899999999999999</v>
      </c>
      <c r="E424" s="6">
        <f t="shared" si="143"/>
        <v>13.32</v>
      </c>
      <c r="F424" s="6">
        <f t="shared" si="143"/>
        <v>13.32</v>
      </c>
      <c r="G424" s="6">
        <f t="shared" si="143"/>
        <v>0</v>
      </c>
      <c r="H424" s="6">
        <f t="shared" si="143"/>
        <v>0</v>
      </c>
      <c r="I424" s="6">
        <f t="shared" si="143"/>
        <v>0</v>
      </c>
      <c r="J424" s="6">
        <f t="shared" si="143"/>
        <v>0</v>
      </c>
      <c r="K424" s="83">
        <f t="shared" si="143"/>
        <v>8.68</v>
      </c>
      <c r="L424" s="6">
        <f t="shared" si="143"/>
        <v>3.6399999999999997</v>
      </c>
      <c r="M424" s="6">
        <f t="shared" si="143"/>
        <v>1</v>
      </c>
      <c r="N424" s="6">
        <f t="shared" si="143"/>
        <v>0</v>
      </c>
      <c r="O424" s="6">
        <f t="shared" si="143"/>
        <v>0</v>
      </c>
      <c r="P424" s="6">
        <f t="shared" si="143"/>
        <v>1</v>
      </c>
      <c r="Q424" s="6">
        <f t="shared" si="143"/>
        <v>0</v>
      </c>
      <c r="R424" s="6">
        <f t="shared" si="143"/>
        <v>0</v>
      </c>
      <c r="S424" s="6">
        <f t="shared" si="143"/>
        <v>0</v>
      </c>
      <c r="T424" s="6">
        <f t="shared" si="143"/>
        <v>0</v>
      </c>
      <c r="U424" s="6">
        <f t="shared" si="138"/>
        <v>0</v>
      </c>
      <c r="V424" s="6">
        <f t="shared" ref="V424:BJ424" si="144">SUM(V425:V434)</f>
        <v>0</v>
      </c>
      <c r="W424" s="6">
        <f t="shared" si="144"/>
        <v>0</v>
      </c>
      <c r="X424" s="6">
        <f t="shared" si="144"/>
        <v>0</v>
      </c>
      <c r="Y424" s="6">
        <f t="shared" si="144"/>
        <v>0</v>
      </c>
      <c r="Z424" s="6">
        <f t="shared" si="144"/>
        <v>0</v>
      </c>
      <c r="AA424" s="6">
        <f t="shared" si="144"/>
        <v>0</v>
      </c>
      <c r="AB424" s="6">
        <f t="shared" si="144"/>
        <v>0</v>
      </c>
      <c r="AC424" s="6">
        <f t="shared" si="144"/>
        <v>0</v>
      </c>
      <c r="AD424" s="6">
        <f t="shared" si="144"/>
        <v>0</v>
      </c>
      <c r="AE424" s="6">
        <f t="shared" si="144"/>
        <v>0</v>
      </c>
      <c r="AF424" s="6">
        <f t="shared" si="144"/>
        <v>0</v>
      </c>
      <c r="AG424" s="6">
        <f t="shared" si="144"/>
        <v>0</v>
      </c>
      <c r="AH424" s="6">
        <f t="shared" si="144"/>
        <v>0</v>
      </c>
      <c r="AI424" s="6">
        <f t="shared" si="144"/>
        <v>0</v>
      </c>
      <c r="AJ424" s="6">
        <f t="shared" si="144"/>
        <v>0</v>
      </c>
      <c r="AK424" s="6">
        <f t="shared" si="144"/>
        <v>0</v>
      </c>
      <c r="AL424" s="6">
        <f t="shared" si="144"/>
        <v>0</v>
      </c>
      <c r="AM424" s="6">
        <f t="shared" si="144"/>
        <v>0</v>
      </c>
      <c r="AN424" s="6">
        <f t="shared" si="144"/>
        <v>0</v>
      </c>
      <c r="AO424" s="6">
        <f t="shared" si="144"/>
        <v>0</v>
      </c>
      <c r="AP424" s="6">
        <f t="shared" si="144"/>
        <v>0</v>
      </c>
      <c r="AQ424" s="6">
        <f t="shared" si="144"/>
        <v>0</v>
      </c>
      <c r="AR424" s="6">
        <f t="shared" si="144"/>
        <v>0</v>
      </c>
      <c r="AS424" s="6">
        <f t="shared" si="144"/>
        <v>0</v>
      </c>
      <c r="AT424" s="6">
        <f t="shared" si="144"/>
        <v>0</v>
      </c>
      <c r="AU424" s="6">
        <f t="shared" si="144"/>
        <v>0</v>
      </c>
      <c r="AV424" s="6">
        <f t="shared" si="144"/>
        <v>0</v>
      </c>
      <c r="AW424" s="6">
        <f t="shared" si="144"/>
        <v>0</v>
      </c>
      <c r="AX424" s="6">
        <f t="shared" si="144"/>
        <v>0</v>
      </c>
      <c r="AY424" s="6">
        <f t="shared" si="144"/>
        <v>0</v>
      </c>
      <c r="AZ424" s="6">
        <f t="shared" si="144"/>
        <v>0</v>
      </c>
      <c r="BA424" s="6">
        <f t="shared" si="144"/>
        <v>0</v>
      </c>
      <c r="BB424" s="6">
        <f t="shared" si="144"/>
        <v>0</v>
      </c>
      <c r="BC424" s="6">
        <f t="shared" si="144"/>
        <v>0</v>
      </c>
      <c r="BD424" s="6">
        <f t="shared" si="144"/>
        <v>0</v>
      </c>
      <c r="BE424" s="6">
        <f t="shared" si="144"/>
        <v>0</v>
      </c>
      <c r="BF424" s="6">
        <f t="shared" si="144"/>
        <v>0</v>
      </c>
      <c r="BG424" s="6">
        <f t="shared" si="144"/>
        <v>0</v>
      </c>
      <c r="BH424" s="6">
        <f t="shared" si="144"/>
        <v>0</v>
      </c>
      <c r="BI424" s="6">
        <f t="shared" si="144"/>
        <v>0</v>
      </c>
      <c r="BJ424" s="6">
        <f t="shared" si="144"/>
        <v>0</v>
      </c>
      <c r="BK424" s="4"/>
      <c r="BL424" s="4"/>
      <c r="BM424" s="62"/>
      <c r="BN424" s="4"/>
      <c r="BO424" s="4"/>
      <c r="BP424" s="10"/>
      <c r="BQ424" s="10"/>
      <c r="BR424" s="10"/>
      <c r="BS424" s="10"/>
      <c r="BT424" s="10"/>
      <c r="BU424" s="10"/>
      <c r="BV424" s="10"/>
      <c r="BW424" s="10"/>
      <c r="BX424" s="10"/>
      <c r="BY424" s="10"/>
      <c r="CA424" s="54" t="e">
        <f>VLOOKUP(B424,'[1]KH2025 IN'!$B$4:$X$243,23,0)</f>
        <v>#N/A</v>
      </c>
      <c r="CB424" s="54">
        <v>1</v>
      </c>
      <c r="CC424" s="54" t="e">
        <f>VLOOKUP(B424,'[2]10QH'!$B$15:$BZ$665,77,0)</f>
        <v>#REF!</v>
      </c>
    </row>
    <row r="425" spans="1:88" s="54" customFormat="1" ht="56.25" x14ac:dyDescent="0.3">
      <c r="A425" s="20">
        <f>A422+1</f>
        <v>291</v>
      </c>
      <c r="B425" s="21" t="s">
        <v>717</v>
      </c>
      <c r="C425" s="22">
        <f t="shared" si="135"/>
        <v>2.7</v>
      </c>
      <c r="D425" s="23"/>
      <c r="E425" s="7">
        <f t="shared" ref="E425:E434" si="145">F425+U425+BG425</f>
        <v>2.7</v>
      </c>
      <c r="F425" s="7">
        <f t="shared" ref="F425:F434" si="146">G425+K425+L425+M425+R425+S425+T425</f>
        <v>2.7</v>
      </c>
      <c r="G425" s="7">
        <f t="shared" ref="G425:G434" si="147">H425+I425+J425</f>
        <v>0</v>
      </c>
      <c r="H425" s="24"/>
      <c r="I425" s="24"/>
      <c r="J425" s="24"/>
      <c r="K425" s="24">
        <v>2.7</v>
      </c>
      <c r="L425" s="24"/>
      <c r="M425" s="7">
        <f t="shared" ref="M425:M434" si="148">+N425+O425+P425</f>
        <v>0</v>
      </c>
      <c r="N425" s="24"/>
      <c r="O425" s="24"/>
      <c r="P425" s="24"/>
      <c r="Q425" s="24"/>
      <c r="R425" s="10"/>
      <c r="S425" s="24"/>
      <c r="T425" s="24"/>
      <c r="U425" s="7">
        <f t="shared" si="138"/>
        <v>0</v>
      </c>
      <c r="V425" s="24"/>
      <c r="W425" s="24"/>
      <c r="X425" s="24"/>
      <c r="Y425" s="24"/>
      <c r="Z425" s="24"/>
      <c r="AA425" s="24"/>
      <c r="AB425" s="24"/>
      <c r="AC425" s="24"/>
      <c r="AD425" s="7">
        <f t="shared" ref="AD425:AD434" si="149">SUM(AE425:AT425)</f>
        <v>0</v>
      </c>
      <c r="AE425" s="24"/>
      <c r="AF425" s="24"/>
      <c r="AG425" s="25"/>
      <c r="AH425" s="25"/>
      <c r="AI425" s="24"/>
      <c r="AJ425" s="20"/>
      <c r="AK425" s="24"/>
      <c r="AL425" s="20"/>
      <c r="AM425" s="20"/>
      <c r="AN425" s="20"/>
      <c r="AO425" s="25"/>
      <c r="AP425" s="20"/>
      <c r="AQ425" s="24"/>
      <c r="AR425" s="25"/>
      <c r="AS425" s="25"/>
      <c r="AT425" s="25"/>
      <c r="AU425" s="25"/>
      <c r="AV425" s="25"/>
      <c r="AW425" s="25"/>
      <c r="AX425" s="24"/>
      <c r="AY425" s="24"/>
      <c r="AZ425" s="24"/>
      <c r="BA425" s="25"/>
      <c r="BB425" s="25"/>
      <c r="BC425" s="25"/>
      <c r="BD425" s="24"/>
      <c r="BE425" s="25"/>
      <c r="BF425" s="25"/>
      <c r="BG425" s="7">
        <f t="shared" ref="BG425:BG434" si="150">BH425+BI425+BJ425</f>
        <v>0</v>
      </c>
      <c r="BH425" s="25"/>
      <c r="BI425" s="24"/>
      <c r="BJ425" s="24"/>
      <c r="BK425" s="25"/>
      <c r="BL425" s="20" t="s">
        <v>123</v>
      </c>
      <c r="BM425" s="25"/>
      <c r="BN425" s="20" t="s">
        <v>718</v>
      </c>
      <c r="BO425" s="25"/>
      <c r="BP425" s="144" t="s">
        <v>106</v>
      </c>
      <c r="BQ425" s="25"/>
      <c r="BR425" s="25"/>
      <c r="BS425" s="25"/>
      <c r="BT425" s="25"/>
      <c r="BU425" s="23" t="s">
        <v>95</v>
      </c>
      <c r="BV425" s="20"/>
      <c r="BW425" s="25"/>
      <c r="BX425" s="25"/>
      <c r="BY425" s="20"/>
      <c r="CA425" s="54" t="e">
        <f>VLOOKUP(B425,'[1]KH2025 IN'!$B$4:$X$243,23,0)</f>
        <v>#N/A</v>
      </c>
      <c r="CB425" s="54">
        <v>1</v>
      </c>
      <c r="CC425" s="54">
        <f>VLOOKUP(B425,'[2]10QH'!$B$15:$BZ$665,77,0)</f>
        <v>1</v>
      </c>
      <c r="CJ425" s="54">
        <v>1</v>
      </c>
    </row>
    <row r="426" spans="1:88" s="54" customFormat="1" x14ac:dyDescent="0.3">
      <c r="A426" s="20">
        <f t="shared" ref="A426:A431" si="151">A425+1</f>
        <v>292</v>
      </c>
      <c r="B426" s="21" t="s">
        <v>719</v>
      </c>
      <c r="C426" s="22">
        <f t="shared" si="135"/>
        <v>1.5</v>
      </c>
      <c r="D426" s="23"/>
      <c r="E426" s="7">
        <f t="shared" si="145"/>
        <v>1.5</v>
      </c>
      <c r="F426" s="7">
        <f t="shared" si="146"/>
        <v>1.5</v>
      </c>
      <c r="G426" s="7">
        <f t="shared" si="147"/>
        <v>0</v>
      </c>
      <c r="H426" s="24"/>
      <c r="I426" s="24"/>
      <c r="J426" s="24"/>
      <c r="K426" s="24">
        <v>1.5</v>
      </c>
      <c r="L426" s="24"/>
      <c r="M426" s="7">
        <f t="shared" si="148"/>
        <v>0</v>
      </c>
      <c r="N426" s="24"/>
      <c r="O426" s="24"/>
      <c r="P426" s="24"/>
      <c r="Q426" s="24"/>
      <c r="R426" s="59"/>
      <c r="S426" s="24"/>
      <c r="T426" s="24"/>
      <c r="U426" s="7">
        <f t="shared" si="138"/>
        <v>0</v>
      </c>
      <c r="V426" s="24"/>
      <c r="W426" s="24"/>
      <c r="X426" s="24"/>
      <c r="Y426" s="24"/>
      <c r="Z426" s="24"/>
      <c r="AA426" s="24"/>
      <c r="AB426" s="24"/>
      <c r="AC426" s="24"/>
      <c r="AD426" s="7">
        <f t="shared" si="149"/>
        <v>0</v>
      </c>
      <c r="AE426" s="24"/>
      <c r="AF426" s="24"/>
      <c r="AG426" s="25"/>
      <c r="AH426" s="25"/>
      <c r="AI426" s="24"/>
      <c r="AJ426" s="20"/>
      <c r="AK426" s="24"/>
      <c r="AL426" s="20"/>
      <c r="AM426" s="20"/>
      <c r="AN426" s="20"/>
      <c r="AO426" s="25"/>
      <c r="AP426" s="20"/>
      <c r="AQ426" s="24"/>
      <c r="AR426" s="25"/>
      <c r="AS426" s="25"/>
      <c r="AT426" s="25"/>
      <c r="AU426" s="25"/>
      <c r="AV426" s="25"/>
      <c r="AW426" s="25"/>
      <c r="AX426" s="24"/>
      <c r="AY426" s="24"/>
      <c r="AZ426" s="24"/>
      <c r="BA426" s="25"/>
      <c r="BB426" s="25"/>
      <c r="BC426" s="25"/>
      <c r="BD426" s="24"/>
      <c r="BE426" s="25"/>
      <c r="BF426" s="25"/>
      <c r="BG426" s="7">
        <f t="shared" si="150"/>
        <v>0</v>
      </c>
      <c r="BH426" s="25"/>
      <c r="BI426" s="24"/>
      <c r="BJ426" s="24"/>
      <c r="BK426" s="25"/>
      <c r="BL426" s="20" t="s">
        <v>123</v>
      </c>
      <c r="BM426" s="25"/>
      <c r="BN426" s="20" t="s">
        <v>718</v>
      </c>
      <c r="BO426" s="25"/>
      <c r="BP426" s="144"/>
      <c r="BQ426" s="25"/>
      <c r="BR426" s="25"/>
      <c r="BS426" s="25"/>
      <c r="BT426" s="25"/>
      <c r="BU426" s="23" t="s">
        <v>95</v>
      </c>
      <c r="BV426" s="20">
        <v>2022</v>
      </c>
      <c r="BW426" s="25"/>
      <c r="BX426" s="25"/>
      <c r="BY426" s="20"/>
      <c r="CA426" s="54" t="e">
        <f>VLOOKUP(B426,'[1]KH2025 IN'!$B$4:$X$243,23,0)</f>
        <v>#N/A</v>
      </c>
      <c r="CB426" s="54">
        <v>1</v>
      </c>
      <c r="CC426" s="54">
        <f>VLOOKUP(B426,'[2]10QH'!$B$15:$BZ$665,77,0)</f>
        <v>1</v>
      </c>
      <c r="CJ426" s="54">
        <v>1</v>
      </c>
    </row>
    <row r="427" spans="1:88" s="54" customFormat="1" ht="112.5" customHeight="1" x14ac:dyDescent="0.3">
      <c r="A427" s="20">
        <f t="shared" si="151"/>
        <v>293</v>
      </c>
      <c r="B427" s="21" t="s">
        <v>720</v>
      </c>
      <c r="C427" s="22">
        <f t="shared" si="135"/>
        <v>1.17</v>
      </c>
      <c r="D427" s="23"/>
      <c r="E427" s="7">
        <f t="shared" si="145"/>
        <v>1.17</v>
      </c>
      <c r="F427" s="7">
        <f t="shared" si="146"/>
        <v>1.17</v>
      </c>
      <c r="G427" s="7">
        <f t="shared" si="147"/>
        <v>0</v>
      </c>
      <c r="H427" s="24"/>
      <c r="I427" s="24"/>
      <c r="J427" s="24"/>
      <c r="K427" s="24">
        <v>1.17</v>
      </c>
      <c r="L427" s="24"/>
      <c r="M427" s="7">
        <f t="shared" si="148"/>
        <v>0</v>
      </c>
      <c r="N427" s="24"/>
      <c r="O427" s="24"/>
      <c r="P427" s="24"/>
      <c r="Q427" s="24"/>
      <c r="R427" s="10"/>
      <c r="S427" s="24"/>
      <c r="T427" s="24"/>
      <c r="U427" s="7">
        <f t="shared" si="138"/>
        <v>0</v>
      </c>
      <c r="V427" s="24"/>
      <c r="W427" s="24"/>
      <c r="X427" s="24"/>
      <c r="Y427" s="24"/>
      <c r="Z427" s="24"/>
      <c r="AA427" s="24"/>
      <c r="AB427" s="24"/>
      <c r="AC427" s="24"/>
      <c r="AD427" s="7">
        <f t="shared" si="149"/>
        <v>0</v>
      </c>
      <c r="AE427" s="24"/>
      <c r="AF427" s="24"/>
      <c r="AG427" s="25"/>
      <c r="AH427" s="25"/>
      <c r="AI427" s="24"/>
      <c r="AJ427" s="20"/>
      <c r="AK427" s="24"/>
      <c r="AL427" s="20"/>
      <c r="AM427" s="20"/>
      <c r="AN427" s="20"/>
      <c r="AO427" s="25"/>
      <c r="AP427" s="20"/>
      <c r="AQ427" s="24"/>
      <c r="AR427" s="25"/>
      <c r="AS427" s="25"/>
      <c r="AT427" s="25"/>
      <c r="AU427" s="25"/>
      <c r="AV427" s="25"/>
      <c r="AW427" s="25"/>
      <c r="AX427" s="24"/>
      <c r="AY427" s="24"/>
      <c r="AZ427" s="24"/>
      <c r="BA427" s="25"/>
      <c r="BB427" s="25"/>
      <c r="BC427" s="25"/>
      <c r="BD427" s="24"/>
      <c r="BE427" s="25"/>
      <c r="BF427" s="25"/>
      <c r="BG427" s="7">
        <f t="shared" si="150"/>
        <v>0</v>
      </c>
      <c r="BH427" s="25"/>
      <c r="BI427" s="24"/>
      <c r="BJ427" s="24"/>
      <c r="BK427" s="25"/>
      <c r="BL427" s="20" t="s">
        <v>123</v>
      </c>
      <c r="BM427" s="25"/>
      <c r="BN427" s="20" t="s">
        <v>718</v>
      </c>
      <c r="BO427" s="25"/>
      <c r="BP427" s="20" t="s">
        <v>721</v>
      </c>
      <c r="BQ427" s="25"/>
      <c r="BR427" s="25"/>
      <c r="BS427" s="25"/>
      <c r="BT427" s="25"/>
      <c r="BU427" s="23" t="s">
        <v>95</v>
      </c>
      <c r="BV427" s="20"/>
      <c r="BW427" s="25">
        <v>2024</v>
      </c>
      <c r="BX427" s="25"/>
      <c r="BY427" s="20"/>
      <c r="CA427" s="54" t="e">
        <f>VLOOKUP(B427,'[1]KH2025 IN'!$B$4:$X$243,23,0)</f>
        <v>#N/A</v>
      </c>
      <c r="CB427" s="54">
        <v>1</v>
      </c>
      <c r="CC427" s="54">
        <f>VLOOKUP(B427,'[2]10QH'!$B$15:$BZ$665,77,0)</f>
        <v>1</v>
      </c>
      <c r="CJ427" s="54">
        <v>1</v>
      </c>
    </row>
    <row r="428" spans="1:88" s="54" customFormat="1" ht="75" customHeight="1" x14ac:dyDescent="0.3">
      <c r="A428" s="20">
        <f t="shared" si="151"/>
        <v>294</v>
      </c>
      <c r="B428" s="21" t="s">
        <v>722</v>
      </c>
      <c r="C428" s="22">
        <f t="shared" si="135"/>
        <v>2</v>
      </c>
      <c r="D428" s="23">
        <v>0.36</v>
      </c>
      <c r="E428" s="7">
        <f t="shared" si="145"/>
        <v>1.64</v>
      </c>
      <c r="F428" s="7">
        <f t="shared" si="146"/>
        <v>1.64</v>
      </c>
      <c r="G428" s="7">
        <f t="shared" si="147"/>
        <v>0</v>
      </c>
      <c r="H428" s="24"/>
      <c r="I428" s="24"/>
      <c r="J428" s="24"/>
      <c r="K428" s="24"/>
      <c r="L428" s="24">
        <v>1.64</v>
      </c>
      <c r="M428" s="7">
        <f t="shared" si="148"/>
        <v>0</v>
      </c>
      <c r="N428" s="24"/>
      <c r="O428" s="24"/>
      <c r="P428" s="24"/>
      <c r="Q428" s="24"/>
      <c r="R428" s="24"/>
      <c r="S428" s="24"/>
      <c r="T428" s="24"/>
      <c r="U428" s="7">
        <f t="shared" si="138"/>
        <v>0</v>
      </c>
      <c r="V428" s="24"/>
      <c r="W428" s="24"/>
      <c r="X428" s="24"/>
      <c r="Y428" s="24"/>
      <c r="Z428" s="24"/>
      <c r="AA428" s="24"/>
      <c r="AB428" s="24"/>
      <c r="AC428" s="24"/>
      <c r="AD428" s="7">
        <f t="shared" si="149"/>
        <v>0</v>
      </c>
      <c r="AE428" s="24"/>
      <c r="AF428" s="24"/>
      <c r="AG428" s="25"/>
      <c r="AH428" s="25"/>
      <c r="AI428" s="24"/>
      <c r="AJ428" s="20"/>
      <c r="AK428" s="24"/>
      <c r="AL428" s="20"/>
      <c r="AM428" s="20"/>
      <c r="AN428" s="20"/>
      <c r="AO428" s="25"/>
      <c r="AP428" s="20"/>
      <c r="AQ428" s="24"/>
      <c r="AR428" s="25"/>
      <c r="AS428" s="25"/>
      <c r="AT428" s="25"/>
      <c r="AU428" s="25"/>
      <c r="AV428" s="25"/>
      <c r="AW428" s="25"/>
      <c r="AX428" s="24"/>
      <c r="AY428" s="24"/>
      <c r="AZ428" s="24"/>
      <c r="BA428" s="25"/>
      <c r="BB428" s="25"/>
      <c r="BC428" s="25"/>
      <c r="BD428" s="24"/>
      <c r="BE428" s="25"/>
      <c r="BF428" s="25"/>
      <c r="BG428" s="7">
        <f t="shared" si="150"/>
        <v>0</v>
      </c>
      <c r="BH428" s="25"/>
      <c r="BI428" s="24"/>
      <c r="BJ428" s="24"/>
      <c r="BK428" s="25"/>
      <c r="BL428" s="20" t="s">
        <v>112</v>
      </c>
      <c r="BM428" s="25"/>
      <c r="BN428" s="20" t="s">
        <v>718</v>
      </c>
      <c r="BO428" s="25"/>
      <c r="BP428" s="20" t="s">
        <v>106</v>
      </c>
      <c r="BQ428" s="25"/>
      <c r="BR428" s="25"/>
      <c r="BS428" s="25"/>
      <c r="BT428" s="25"/>
      <c r="BU428" s="23" t="s">
        <v>90</v>
      </c>
      <c r="BV428" s="20"/>
      <c r="BW428" s="25"/>
      <c r="BX428" s="25"/>
      <c r="BY428" s="20"/>
      <c r="CA428" s="54" t="e">
        <f>VLOOKUP(B428,'[1]KH2025 IN'!$B$4:$X$243,23,0)</f>
        <v>#N/A</v>
      </c>
      <c r="CB428" s="54">
        <v>1</v>
      </c>
      <c r="CC428" s="54">
        <f>VLOOKUP(B428,'[2]10QH'!$B$15:$BZ$665,77,0)</f>
        <v>1</v>
      </c>
      <c r="CJ428" s="54">
        <v>1</v>
      </c>
    </row>
    <row r="429" spans="1:88" s="54" customFormat="1" ht="243.75" x14ac:dyDescent="0.3">
      <c r="A429" s="20">
        <f t="shared" si="151"/>
        <v>295</v>
      </c>
      <c r="B429" s="86" t="s">
        <v>723</v>
      </c>
      <c r="C429" s="22">
        <f t="shared" si="135"/>
        <v>2</v>
      </c>
      <c r="D429" s="23">
        <v>0.73</v>
      </c>
      <c r="E429" s="7">
        <f t="shared" si="145"/>
        <v>1.27</v>
      </c>
      <c r="F429" s="7">
        <f t="shared" si="146"/>
        <v>1.27</v>
      </c>
      <c r="G429" s="7">
        <f t="shared" si="147"/>
        <v>0</v>
      </c>
      <c r="H429" s="24"/>
      <c r="I429" s="24"/>
      <c r="J429" s="24"/>
      <c r="K429" s="24">
        <v>1.27</v>
      </c>
      <c r="L429" s="24"/>
      <c r="M429" s="7">
        <f t="shared" si="148"/>
        <v>0</v>
      </c>
      <c r="N429" s="24"/>
      <c r="O429" s="24"/>
      <c r="P429" s="24"/>
      <c r="Q429" s="24"/>
      <c r="R429" s="24"/>
      <c r="S429" s="24"/>
      <c r="T429" s="24"/>
      <c r="U429" s="7">
        <f t="shared" si="138"/>
        <v>0</v>
      </c>
      <c r="V429" s="24"/>
      <c r="W429" s="24"/>
      <c r="X429" s="24"/>
      <c r="Y429" s="24"/>
      <c r="Z429" s="24"/>
      <c r="AA429" s="24"/>
      <c r="AB429" s="24"/>
      <c r="AC429" s="24"/>
      <c r="AD429" s="7">
        <f t="shared" si="149"/>
        <v>0</v>
      </c>
      <c r="AE429" s="24"/>
      <c r="AF429" s="24"/>
      <c r="AG429" s="25"/>
      <c r="AH429" s="25"/>
      <c r="AI429" s="24"/>
      <c r="AJ429" s="20"/>
      <c r="AK429" s="24"/>
      <c r="AL429" s="20"/>
      <c r="AM429" s="20"/>
      <c r="AN429" s="20"/>
      <c r="AO429" s="25"/>
      <c r="AP429" s="20"/>
      <c r="AQ429" s="24"/>
      <c r="AR429" s="25"/>
      <c r="AS429" s="25"/>
      <c r="AT429" s="25"/>
      <c r="AU429" s="25"/>
      <c r="AV429" s="25"/>
      <c r="AW429" s="25"/>
      <c r="AX429" s="24"/>
      <c r="AY429" s="24"/>
      <c r="AZ429" s="24"/>
      <c r="BA429" s="25"/>
      <c r="BB429" s="25"/>
      <c r="BC429" s="25"/>
      <c r="BD429" s="24"/>
      <c r="BE429" s="25"/>
      <c r="BF429" s="25"/>
      <c r="BG429" s="7">
        <f t="shared" si="150"/>
        <v>0</v>
      </c>
      <c r="BH429" s="25"/>
      <c r="BI429" s="24"/>
      <c r="BJ429" s="24"/>
      <c r="BK429" s="25"/>
      <c r="BL429" s="20" t="s">
        <v>105</v>
      </c>
      <c r="BM429" s="25"/>
      <c r="BN429" s="20" t="s">
        <v>718</v>
      </c>
      <c r="BO429" s="25">
        <v>2025</v>
      </c>
      <c r="BP429" s="20" t="s">
        <v>724</v>
      </c>
      <c r="BQ429" s="25"/>
      <c r="BR429" s="25"/>
      <c r="BS429" s="25"/>
      <c r="BT429" s="25"/>
      <c r="BU429" s="23" t="s">
        <v>95</v>
      </c>
      <c r="BV429" s="20">
        <v>2023.2023999999999</v>
      </c>
      <c r="BW429" s="25" t="s">
        <v>189</v>
      </c>
      <c r="BX429" s="25" t="s">
        <v>725</v>
      </c>
      <c r="BY429" s="20"/>
      <c r="CA429" s="54">
        <f>VLOOKUP(B429,'[1]KH2025 IN'!$B$4:$X$243,23,0)</f>
        <v>1</v>
      </c>
      <c r="CB429" s="54">
        <v>1</v>
      </c>
      <c r="CC429" s="54">
        <f>VLOOKUP(B429,'[2]10QH'!$B$15:$BZ$665,77,0)</f>
        <v>1</v>
      </c>
      <c r="CJ429" s="54">
        <v>1</v>
      </c>
    </row>
    <row r="430" spans="1:88" s="54" customFormat="1" ht="206.25" x14ac:dyDescent="0.3">
      <c r="A430" s="20">
        <f t="shared" si="151"/>
        <v>296</v>
      </c>
      <c r="B430" s="21" t="s">
        <v>726</v>
      </c>
      <c r="C430" s="22">
        <f t="shared" si="135"/>
        <v>2.04</v>
      </c>
      <c r="D430" s="23"/>
      <c r="E430" s="7">
        <f t="shared" si="145"/>
        <v>2.04</v>
      </c>
      <c r="F430" s="7">
        <f t="shared" si="146"/>
        <v>2.04</v>
      </c>
      <c r="G430" s="7">
        <f t="shared" si="147"/>
        <v>0</v>
      </c>
      <c r="H430" s="24"/>
      <c r="I430" s="24"/>
      <c r="J430" s="24"/>
      <c r="K430" s="24">
        <v>2.04</v>
      </c>
      <c r="L430" s="24"/>
      <c r="M430" s="7">
        <f t="shared" si="148"/>
        <v>0</v>
      </c>
      <c r="N430" s="24"/>
      <c r="O430" s="24"/>
      <c r="P430" s="24"/>
      <c r="Q430" s="24"/>
      <c r="R430" s="24"/>
      <c r="S430" s="24"/>
      <c r="T430" s="24"/>
      <c r="U430" s="7">
        <f t="shared" si="138"/>
        <v>0</v>
      </c>
      <c r="V430" s="24"/>
      <c r="W430" s="24"/>
      <c r="X430" s="24"/>
      <c r="Y430" s="24"/>
      <c r="Z430" s="24"/>
      <c r="AA430" s="24"/>
      <c r="AB430" s="24"/>
      <c r="AC430" s="24"/>
      <c r="AD430" s="7">
        <f t="shared" si="149"/>
        <v>0</v>
      </c>
      <c r="AE430" s="24"/>
      <c r="AF430" s="24"/>
      <c r="AG430" s="25"/>
      <c r="AH430" s="25"/>
      <c r="AI430" s="24"/>
      <c r="AJ430" s="20"/>
      <c r="AK430" s="24"/>
      <c r="AL430" s="20"/>
      <c r="AM430" s="20"/>
      <c r="AN430" s="20"/>
      <c r="AO430" s="25"/>
      <c r="AP430" s="20"/>
      <c r="AQ430" s="24"/>
      <c r="AR430" s="25"/>
      <c r="AS430" s="25"/>
      <c r="AT430" s="25"/>
      <c r="AU430" s="25"/>
      <c r="AV430" s="25"/>
      <c r="AW430" s="25"/>
      <c r="AX430" s="24"/>
      <c r="AY430" s="24"/>
      <c r="AZ430" s="24"/>
      <c r="BA430" s="25"/>
      <c r="BB430" s="25"/>
      <c r="BC430" s="25"/>
      <c r="BD430" s="24"/>
      <c r="BE430" s="25"/>
      <c r="BF430" s="25"/>
      <c r="BG430" s="7">
        <f t="shared" si="150"/>
        <v>0</v>
      </c>
      <c r="BH430" s="25"/>
      <c r="BI430" s="24"/>
      <c r="BJ430" s="24"/>
      <c r="BK430" s="25"/>
      <c r="BL430" s="20" t="s">
        <v>87</v>
      </c>
      <c r="BM430" s="25"/>
      <c r="BN430" s="20" t="s">
        <v>718</v>
      </c>
      <c r="BO430" s="25">
        <v>2025</v>
      </c>
      <c r="BP430" s="20" t="s">
        <v>727</v>
      </c>
      <c r="BQ430" s="25"/>
      <c r="BR430" s="25"/>
      <c r="BS430" s="25"/>
      <c r="BT430" s="25"/>
      <c r="BU430" s="23" t="s">
        <v>95</v>
      </c>
      <c r="BV430" s="20">
        <v>2024</v>
      </c>
      <c r="BW430" s="25"/>
      <c r="BX430" s="25"/>
      <c r="BY430" s="20"/>
      <c r="CA430" s="54">
        <f>VLOOKUP(B430,'[1]KH2025 IN'!$B$4:$X$243,23,0)</f>
        <v>1</v>
      </c>
      <c r="CB430" s="54">
        <v>1</v>
      </c>
      <c r="CC430" s="54">
        <f>VLOOKUP(B430,'[2]10QH'!$B$15:$BZ$665,77,0)</f>
        <v>1</v>
      </c>
      <c r="CJ430" s="54">
        <v>1</v>
      </c>
    </row>
    <row r="431" spans="1:88" s="54" customFormat="1" ht="75" customHeight="1" x14ac:dyDescent="0.3">
      <c r="A431" s="20">
        <f t="shared" si="151"/>
        <v>297</v>
      </c>
      <c r="B431" s="21" t="s">
        <v>728</v>
      </c>
      <c r="C431" s="22">
        <f t="shared" si="135"/>
        <v>1</v>
      </c>
      <c r="D431" s="23"/>
      <c r="E431" s="7">
        <f t="shared" si="145"/>
        <v>1</v>
      </c>
      <c r="F431" s="7">
        <f t="shared" si="146"/>
        <v>1</v>
      </c>
      <c r="G431" s="7">
        <f t="shared" si="147"/>
        <v>0</v>
      </c>
      <c r="H431" s="24"/>
      <c r="I431" s="24"/>
      <c r="J431" s="24"/>
      <c r="K431" s="24"/>
      <c r="L431" s="24"/>
      <c r="M431" s="7">
        <f t="shared" si="148"/>
        <v>1</v>
      </c>
      <c r="N431" s="24"/>
      <c r="O431" s="24"/>
      <c r="P431" s="24">
        <v>1</v>
      </c>
      <c r="Q431" s="24"/>
      <c r="R431" s="24"/>
      <c r="S431" s="24"/>
      <c r="T431" s="24"/>
      <c r="U431" s="7">
        <f t="shared" si="138"/>
        <v>0</v>
      </c>
      <c r="V431" s="24"/>
      <c r="W431" s="24"/>
      <c r="X431" s="24"/>
      <c r="Y431" s="24"/>
      <c r="Z431" s="24"/>
      <c r="AA431" s="24"/>
      <c r="AB431" s="24"/>
      <c r="AC431" s="24"/>
      <c r="AD431" s="7">
        <f t="shared" si="149"/>
        <v>0</v>
      </c>
      <c r="AE431" s="24"/>
      <c r="AF431" s="24"/>
      <c r="AG431" s="25"/>
      <c r="AH431" s="25"/>
      <c r="AI431" s="24"/>
      <c r="AJ431" s="20"/>
      <c r="AK431" s="24"/>
      <c r="AL431" s="20"/>
      <c r="AM431" s="20"/>
      <c r="AN431" s="20"/>
      <c r="AO431" s="25"/>
      <c r="AP431" s="20"/>
      <c r="AQ431" s="24"/>
      <c r="AR431" s="25"/>
      <c r="AS431" s="25"/>
      <c r="AT431" s="25"/>
      <c r="AU431" s="25"/>
      <c r="AV431" s="25"/>
      <c r="AW431" s="25"/>
      <c r="AX431" s="24"/>
      <c r="AY431" s="24"/>
      <c r="AZ431" s="24"/>
      <c r="BA431" s="25"/>
      <c r="BB431" s="25"/>
      <c r="BC431" s="25"/>
      <c r="BD431" s="24"/>
      <c r="BE431" s="25"/>
      <c r="BF431" s="25"/>
      <c r="BG431" s="7">
        <f t="shared" si="150"/>
        <v>0</v>
      </c>
      <c r="BH431" s="25"/>
      <c r="BI431" s="24"/>
      <c r="BJ431" s="24"/>
      <c r="BK431" s="25"/>
      <c r="BL431" s="20" t="s">
        <v>99</v>
      </c>
      <c r="BM431" s="25"/>
      <c r="BN431" s="20" t="s">
        <v>718</v>
      </c>
      <c r="BO431" s="25"/>
      <c r="BP431" s="20" t="s">
        <v>106</v>
      </c>
      <c r="BQ431" s="25"/>
      <c r="BR431" s="25"/>
      <c r="BS431" s="25"/>
      <c r="BT431" s="25"/>
      <c r="BU431" s="23" t="s">
        <v>201</v>
      </c>
      <c r="BV431" s="20"/>
      <c r="BW431" s="25"/>
      <c r="BX431" s="25"/>
      <c r="BY431" s="20"/>
      <c r="CA431" s="54" t="e">
        <f>VLOOKUP(B431,'[1]KH2025 IN'!$B$4:$X$243,23,0)</f>
        <v>#N/A</v>
      </c>
      <c r="CB431" s="54">
        <v>1</v>
      </c>
      <c r="CC431" s="54">
        <f>VLOOKUP(B431,'[2]10QH'!$B$15:$BZ$665,77,0)</f>
        <v>1</v>
      </c>
      <c r="CJ431" s="54">
        <v>1</v>
      </c>
    </row>
    <row r="432" spans="1:88" s="54" customFormat="1" ht="150" x14ac:dyDescent="0.3">
      <c r="A432" s="20">
        <f>A431+1</f>
        <v>298</v>
      </c>
      <c r="B432" s="21" t="s">
        <v>729</v>
      </c>
      <c r="C432" s="22">
        <f t="shared" si="135"/>
        <v>2</v>
      </c>
      <c r="D432" s="23"/>
      <c r="E432" s="7">
        <f t="shared" si="145"/>
        <v>2</v>
      </c>
      <c r="F432" s="7">
        <f t="shared" si="146"/>
        <v>2</v>
      </c>
      <c r="G432" s="7">
        <f t="shared" si="147"/>
        <v>0</v>
      </c>
      <c r="H432" s="25"/>
      <c r="I432" s="25"/>
      <c r="J432" s="25"/>
      <c r="K432" s="25"/>
      <c r="L432" s="25">
        <v>2</v>
      </c>
      <c r="M432" s="7">
        <f t="shared" si="148"/>
        <v>0</v>
      </c>
      <c r="N432" s="25"/>
      <c r="O432" s="25"/>
      <c r="P432" s="25"/>
      <c r="Q432" s="25"/>
      <c r="R432" s="24"/>
      <c r="S432" s="25"/>
      <c r="T432" s="25"/>
      <c r="U432" s="7">
        <f t="shared" si="138"/>
        <v>0</v>
      </c>
      <c r="V432" s="25"/>
      <c r="W432" s="25"/>
      <c r="X432" s="25"/>
      <c r="Y432" s="25"/>
      <c r="Z432" s="25"/>
      <c r="AA432" s="25"/>
      <c r="AB432" s="25"/>
      <c r="AC432" s="25"/>
      <c r="AD432" s="7">
        <f t="shared" si="149"/>
        <v>0</v>
      </c>
      <c r="AE432" s="25"/>
      <c r="AF432" s="25"/>
      <c r="AG432" s="25"/>
      <c r="AH432" s="25"/>
      <c r="AI432" s="25"/>
      <c r="AJ432" s="25"/>
      <c r="AK432" s="25"/>
      <c r="AL432" s="25"/>
      <c r="AM432" s="25"/>
      <c r="AN432" s="25"/>
      <c r="AO432" s="25"/>
      <c r="AP432" s="25"/>
      <c r="AQ432" s="25"/>
      <c r="AR432" s="25"/>
      <c r="AS432" s="25"/>
      <c r="AT432" s="25"/>
      <c r="AU432" s="25"/>
      <c r="AV432" s="25"/>
      <c r="AW432" s="25"/>
      <c r="AX432" s="25"/>
      <c r="AY432" s="25"/>
      <c r="AZ432" s="25"/>
      <c r="BA432" s="25"/>
      <c r="BB432" s="25"/>
      <c r="BC432" s="25"/>
      <c r="BD432" s="25"/>
      <c r="BE432" s="25"/>
      <c r="BF432" s="25"/>
      <c r="BG432" s="7">
        <f t="shared" si="150"/>
        <v>0</v>
      </c>
      <c r="BH432" s="25"/>
      <c r="BI432" s="25"/>
      <c r="BJ432" s="25"/>
      <c r="BK432" s="25"/>
      <c r="BL432" s="20" t="s">
        <v>142</v>
      </c>
      <c r="BM432" s="25"/>
      <c r="BN432" s="20" t="s">
        <v>718</v>
      </c>
      <c r="BO432" s="25">
        <v>2025</v>
      </c>
      <c r="BP432" s="20" t="s">
        <v>730</v>
      </c>
      <c r="BQ432" s="25"/>
      <c r="BR432" s="25"/>
      <c r="BS432" s="25"/>
      <c r="BT432" s="25"/>
      <c r="BU432" s="23" t="s">
        <v>90</v>
      </c>
      <c r="BV432" s="20">
        <v>2022.2023999999999</v>
      </c>
      <c r="BW432" s="25"/>
      <c r="BX432" s="25"/>
      <c r="BY432" s="20"/>
      <c r="CA432" s="54">
        <f>VLOOKUP(B432,'[1]KH2025 IN'!$B$4:$X$243,23,0)</f>
        <v>1</v>
      </c>
      <c r="CB432" s="54">
        <v>1</v>
      </c>
      <c r="CC432" s="54">
        <f>VLOOKUP(B432,'[2]10QH'!$B$15:$BZ$665,77,0)</f>
        <v>1</v>
      </c>
      <c r="CJ432" s="54">
        <v>1</v>
      </c>
    </row>
    <row r="433" spans="1:88" ht="37.5" x14ac:dyDescent="0.3">
      <c r="A433" s="25" t="s">
        <v>84</v>
      </c>
      <c r="B433" s="15" t="s">
        <v>148</v>
      </c>
      <c r="C433" s="16">
        <f t="shared" si="135"/>
        <v>0</v>
      </c>
      <c r="D433" s="24"/>
      <c r="E433" s="7">
        <f t="shared" si="145"/>
        <v>0</v>
      </c>
      <c r="F433" s="7">
        <f t="shared" si="146"/>
        <v>0</v>
      </c>
      <c r="G433" s="7">
        <f t="shared" si="147"/>
        <v>0</v>
      </c>
      <c r="H433" s="10"/>
      <c r="I433" s="10"/>
      <c r="J433" s="10"/>
      <c r="K433" s="10"/>
      <c r="L433" s="10"/>
      <c r="M433" s="7">
        <f t="shared" si="148"/>
        <v>0</v>
      </c>
      <c r="N433" s="10"/>
      <c r="O433" s="10"/>
      <c r="P433" s="10"/>
      <c r="Q433" s="10"/>
      <c r="R433" s="24"/>
      <c r="S433" s="10"/>
      <c r="T433" s="10"/>
      <c r="U433" s="7">
        <f t="shared" si="138"/>
        <v>0</v>
      </c>
      <c r="V433" s="10"/>
      <c r="W433" s="10"/>
      <c r="X433" s="10"/>
      <c r="Y433" s="10"/>
      <c r="Z433" s="10"/>
      <c r="AA433" s="10"/>
      <c r="AB433" s="10"/>
      <c r="AC433" s="10"/>
      <c r="AD433" s="7">
        <f t="shared" si="149"/>
        <v>0</v>
      </c>
      <c r="AE433" s="10"/>
      <c r="AF433" s="10"/>
      <c r="AG433" s="10"/>
      <c r="AH433" s="10"/>
      <c r="AI433" s="10"/>
      <c r="AJ433" s="10"/>
      <c r="AK433" s="10"/>
      <c r="AL433" s="10"/>
      <c r="AM433" s="10"/>
      <c r="AN433" s="10"/>
      <c r="AO433" s="25"/>
      <c r="AP433" s="10"/>
      <c r="AQ433" s="10"/>
      <c r="AR433" s="25"/>
      <c r="AS433" s="25"/>
      <c r="AT433" s="25"/>
      <c r="AU433" s="25"/>
      <c r="AV433" s="25"/>
      <c r="AW433" s="25"/>
      <c r="AX433" s="10"/>
      <c r="AY433" s="10"/>
      <c r="AZ433" s="10"/>
      <c r="BA433" s="25"/>
      <c r="BB433" s="25"/>
      <c r="BC433" s="25"/>
      <c r="BD433" s="10"/>
      <c r="BE433" s="25"/>
      <c r="BF433" s="25"/>
      <c r="BG433" s="7">
        <f t="shared" si="150"/>
        <v>0</v>
      </c>
      <c r="BH433" s="25"/>
      <c r="BI433" s="10"/>
      <c r="BJ433" s="10"/>
      <c r="BK433" s="25"/>
      <c r="BL433" s="10"/>
      <c r="BM433" s="25"/>
      <c r="BN433" s="25"/>
      <c r="BO433" s="25"/>
      <c r="BP433" s="10"/>
      <c r="BQ433" s="25"/>
      <c r="BR433" s="25"/>
      <c r="BS433" s="25"/>
      <c r="BT433" s="25"/>
      <c r="BU433" s="24"/>
      <c r="BV433" s="10"/>
      <c r="BW433" s="10"/>
      <c r="BX433" s="10"/>
      <c r="BY433" s="25"/>
      <c r="CA433" s="54" t="e">
        <f>VLOOKUP(B433,'[1]KH2025 IN'!$B$4:$X$243,23,0)</f>
        <v>#N/A</v>
      </c>
      <c r="CB433" s="54">
        <v>1</v>
      </c>
      <c r="CC433" s="54" t="e">
        <f>VLOOKUP(B433,'[2]10QH'!$B$15:$BZ$665,77,0)</f>
        <v>#REF!</v>
      </c>
    </row>
    <row r="434" spans="1:88" ht="37.5" x14ac:dyDescent="0.3">
      <c r="A434" s="10" t="s">
        <v>147</v>
      </c>
      <c r="B434" s="15" t="s">
        <v>153</v>
      </c>
      <c r="C434" s="16">
        <f t="shared" si="135"/>
        <v>0</v>
      </c>
      <c r="D434" s="24"/>
      <c r="E434" s="7">
        <f t="shared" si="145"/>
        <v>0</v>
      </c>
      <c r="F434" s="7">
        <f t="shared" si="146"/>
        <v>0</v>
      </c>
      <c r="G434" s="7">
        <f t="shared" si="147"/>
        <v>0</v>
      </c>
      <c r="H434" s="10"/>
      <c r="I434" s="10"/>
      <c r="J434" s="10"/>
      <c r="K434" s="10"/>
      <c r="L434" s="10"/>
      <c r="M434" s="7">
        <f t="shared" si="148"/>
        <v>0</v>
      </c>
      <c r="N434" s="10"/>
      <c r="O434" s="10"/>
      <c r="P434" s="10"/>
      <c r="Q434" s="10"/>
      <c r="R434" s="24"/>
      <c r="S434" s="10"/>
      <c r="T434" s="10"/>
      <c r="U434" s="7">
        <f t="shared" si="138"/>
        <v>0</v>
      </c>
      <c r="V434" s="10"/>
      <c r="W434" s="10"/>
      <c r="X434" s="10"/>
      <c r="Y434" s="10"/>
      <c r="Z434" s="10"/>
      <c r="AA434" s="10"/>
      <c r="AB434" s="10"/>
      <c r="AC434" s="10"/>
      <c r="AD434" s="7">
        <f t="shared" si="149"/>
        <v>0</v>
      </c>
      <c r="AE434" s="10"/>
      <c r="AF434" s="10"/>
      <c r="AG434" s="10"/>
      <c r="AH434" s="10"/>
      <c r="AI434" s="10"/>
      <c r="AJ434" s="10"/>
      <c r="AK434" s="10"/>
      <c r="AL434" s="10"/>
      <c r="AM434" s="10"/>
      <c r="AN434" s="10"/>
      <c r="AO434" s="25"/>
      <c r="AP434" s="10"/>
      <c r="AQ434" s="10"/>
      <c r="AR434" s="25"/>
      <c r="AS434" s="25"/>
      <c r="AT434" s="25"/>
      <c r="AU434" s="25"/>
      <c r="AV434" s="25"/>
      <c r="AW434" s="25"/>
      <c r="AX434" s="10"/>
      <c r="AY434" s="10"/>
      <c r="AZ434" s="10"/>
      <c r="BA434" s="25"/>
      <c r="BB434" s="25"/>
      <c r="BC434" s="25"/>
      <c r="BD434" s="10"/>
      <c r="BE434" s="25"/>
      <c r="BF434" s="25"/>
      <c r="BG434" s="7">
        <f t="shared" si="150"/>
        <v>0</v>
      </c>
      <c r="BH434" s="25"/>
      <c r="BI434" s="10"/>
      <c r="BJ434" s="10"/>
      <c r="BK434" s="25"/>
      <c r="BL434" s="10"/>
      <c r="BM434" s="25"/>
      <c r="BN434" s="10"/>
      <c r="BO434" s="25"/>
      <c r="BP434" s="10"/>
      <c r="BQ434" s="25"/>
      <c r="BR434" s="25"/>
      <c r="BS434" s="25"/>
      <c r="BT434" s="25"/>
      <c r="BU434" s="24"/>
      <c r="BV434" s="10"/>
      <c r="BW434" s="10"/>
      <c r="BX434" s="10"/>
      <c r="BY434" s="25"/>
      <c r="CA434" s="54">
        <f>VLOOKUP(B434,'[1]KH2025 IN'!$B$4:$X$243,23,0)</f>
        <v>1</v>
      </c>
      <c r="CB434" s="54">
        <v>1</v>
      </c>
      <c r="CC434" s="54" t="e">
        <f>VLOOKUP(B434,'[2]10QH'!$B$15:$BZ$665,77,0)</f>
        <v>#REF!</v>
      </c>
    </row>
    <row r="435" spans="1:88" s="11" customFormat="1" ht="37.5" x14ac:dyDescent="0.3">
      <c r="A435" s="62" t="s">
        <v>339</v>
      </c>
      <c r="B435" s="79" t="s">
        <v>76</v>
      </c>
      <c r="C435" s="6">
        <f t="shared" si="135"/>
        <v>0</v>
      </c>
      <c r="D435" s="6"/>
      <c r="E435" s="6"/>
      <c r="F435" s="6"/>
      <c r="G435" s="6"/>
      <c r="H435" s="7"/>
      <c r="I435" s="7"/>
      <c r="J435" s="7"/>
      <c r="K435" s="83"/>
      <c r="L435" s="6"/>
      <c r="M435" s="7"/>
      <c r="N435" s="6"/>
      <c r="O435" s="6"/>
      <c r="P435" s="6"/>
      <c r="Q435" s="7"/>
      <c r="R435" s="7"/>
      <c r="S435" s="7"/>
      <c r="T435" s="7"/>
      <c r="U435" s="6">
        <f t="shared" si="138"/>
        <v>0</v>
      </c>
      <c r="V435" s="7"/>
      <c r="W435" s="7"/>
      <c r="X435" s="7"/>
      <c r="Y435" s="7"/>
      <c r="Z435" s="7"/>
      <c r="AA435" s="7"/>
      <c r="AB435" s="7"/>
      <c r="AC435" s="7"/>
      <c r="AD435" s="7"/>
      <c r="AE435" s="7"/>
      <c r="AF435" s="7"/>
      <c r="AG435" s="7"/>
      <c r="AH435" s="7"/>
      <c r="AI435" s="7"/>
      <c r="AJ435" s="7"/>
      <c r="AK435" s="7"/>
      <c r="AL435" s="7"/>
      <c r="AM435" s="7"/>
      <c r="AN435" s="7"/>
      <c r="AO435" s="7"/>
      <c r="AP435" s="7"/>
      <c r="AQ435" s="7"/>
      <c r="AR435" s="7"/>
      <c r="AS435" s="7"/>
      <c r="AT435" s="7"/>
      <c r="AU435" s="7"/>
      <c r="AV435" s="7"/>
      <c r="AW435" s="7"/>
      <c r="AX435" s="7"/>
      <c r="AY435" s="7"/>
      <c r="AZ435" s="7"/>
      <c r="BA435" s="7"/>
      <c r="BB435" s="7"/>
      <c r="BC435" s="7"/>
      <c r="BD435" s="7"/>
      <c r="BE435" s="7"/>
      <c r="BF435" s="7"/>
      <c r="BG435" s="6"/>
      <c r="BH435" s="7"/>
      <c r="BI435" s="7"/>
      <c r="BJ435" s="7"/>
      <c r="BK435" s="60"/>
      <c r="BL435" s="4"/>
      <c r="BM435" s="60"/>
      <c r="BN435" s="4"/>
      <c r="BO435" s="28"/>
      <c r="BP435" s="10"/>
      <c r="BQ435" s="10"/>
      <c r="BR435" s="10"/>
      <c r="BS435" s="10"/>
      <c r="BT435" s="10"/>
      <c r="BU435" s="10"/>
      <c r="BV435" s="10"/>
      <c r="BW435" s="10"/>
      <c r="BX435" s="10"/>
      <c r="BY435" s="10"/>
      <c r="CA435" s="54" t="e">
        <f>VLOOKUP(B435,'[1]KH2025 IN'!$B$4:$X$243,23,0)</f>
        <v>#N/A</v>
      </c>
      <c r="CB435" s="54">
        <v>1</v>
      </c>
      <c r="CC435" s="54" t="e">
        <f>VLOOKUP(B435,'[2]10QH'!$B$15:$BZ$665,77,0)</f>
        <v>#REF!</v>
      </c>
    </row>
    <row r="436" spans="1:88" s="11" customFormat="1" x14ac:dyDescent="0.3">
      <c r="A436" s="62" t="s">
        <v>339</v>
      </c>
      <c r="B436" s="79" t="s">
        <v>77</v>
      </c>
      <c r="C436" s="6">
        <f t="shared" si="135"/>
        <v>0</v>
      </c>
      <c r="D436" s="6"/>
      <c r="E436" s="6">
        <f>BG436+U436+F436</f>
        <v>0</v>
      </c>
      <c r="F436" s="6">
        <f>G436+K436+L436+M436+R436+S436+T436</f>
        <v>0</v>
      </c>
      <c r="G436" s="6">
        <f>H436+I436+J436</f>
        <v>0</v>
      </c>
      <c r="H436" s="63"/>
      <c r="I436" s="63"/>
      <c r="J436" s="63"/>
      <c r="K436" s="83"/>
      <c r="L436" s="6"/>
      <c r="M436" s="7">
        <f>N436+O436+P436</f>
        <v>0</v>
      </c>
      <c r="N436" s="6"/>
      <c r="O436" s="6"/>
      <c r="P436" s="6"/>
      <c r="Q436" s="63"/>
      <c r="R436" s="63"/>
      <c r="S436" s="63"/>
      <c r="T436" s="63"/>
      <c r="U436" s="6">
        <f t="shared" si="138"/>
        <v>0</v>
      </c>
      <c r="V436" s="63"/>
      <c r="W436" s="63"/>
      <c r="X436" s="63"/>
      <c r="Y436" s="63"/>
      <c r="Z436" s="63"/>
      <c r="AA436" s="63"/>
      <c r="AB436" s="63"/>
      <c r="AC436" s="63"/>
      <c r="AD436" s="7">
        <f>SUM(AE436:AT436)</f>
        <v>0</v>
      </c>
      <c r="AE436" s="63"/>
      <c r="AF436" s="63"/>
      <c r="AG436" s="63"/>
      <c r="AH436" s="63"/>
      <c r="AI436" s="63"/>
      <c r="AJ436" s="63"/>
      <c r="AK436" s="63"/>
      <c r="AL436" s="63"/>
      <c r="AM436" s="63"/>
      <c r="AN436" s="63"/>
      <c r="AO436" s="63"/>
      <c r="AP436" s="63"/>
      <c r="AQ436" s="63"/>
      <c r="AR436" s="63"/>
      <c r="AS436" s="63">
        <v>0</v>
      </c>
      <c r="AT436" s="63"/>
      <c r="AU436" s="63"/>
      <c r="AV436" s="63"/>
      <c r="AW436" s="63"/>
      <c r="AX436" s="63"/>
      <c r="AY436" s="63"/>
      <c r="AZ436" s="63"/>
      <c r="BA436" s="63"/>
      <c r="BB436" s="63"/>
      <c r="BC436" s="63"/>
      <c r="BD436" s="63"/>
      <c r="BE436" s="63"/>
      <c r="BF436" s="63"/>
      <c r="BG436" s="6">
        <f>BH436+BI436+BJ436</f>
        <v>0</v>
      </c>
      <c r="BH436" s="63"/>
      <c r="BI436" s="63"/>
      <c r="BJ436" s="63"/>
      <c r="BK436" s="60"/>
      <c r="BL436" s="4"/>
      <c r="BM436" s="61"/>
      <c r="BN436" s="4"/>
      <c r="BO436" s="28"/>
      <c r="BP436" s="10"/>
      <c r="BQ436" s="10"/>
      <c r="BR436" s="10"/>
      <c r="BS436" s="10"/>
      <c r="BT436" s="10"/>
      <c r="BU436" s="10"/>
      <c r="BV436" s="10"/>
      <c r="BW436" s="10"/>
      <c r="BX436" s="10"/>
      <c r="BY436" s="10"/>
      <c r="CA436" s="54" t="e">
        <f>VLOOKUP(B436,'[1]KH2025 IN'!$B$4:$X$243,23,0)</f>
        <v>#N/A</v>
      </c>
      <c r="CB436" s="54">
        <v>1</v>
      </c>
      <c r="CC436" s="54" t="e">
        <f>VLOOKUP(B436,'[2]10QH'!$B$15:$BZ$665,77,0)</f>
        <v>#REF!</v>
      </c>
    </row>
    <row r="437" spans="1:88" s="11" customFormat="1" x14ac:dyDescent="0.3">
      <c r="A437" s="4" t="s">
        <v>731</v>
      </c>
      <c r="B437" s="79" t="s">
        <v>78</v>
      </c>
      <c r="C437" s="6">
        <f t="shared" si="135"/>
        <v>2.8800000000000003</v>
      </c>
      <c r="D437" s="6">
        <f t="shared" ref="D437:T437" si="152">SUM(D438:D444)</f>
        <v>0</v>
      </c>
      <c r="E437" s="6">
        <f t="shared" si="152"/>
        <v>2.8800000000000003</v>
      </c>
      <c r="F437" s="6">
        <f t="shared" si="152"/>
        <v>2.48</v>
      </c>
      <c r="G437" s="6">
        <f t="shared" si="152"/>
        <v>0</v>
      </c>
      <c r="H437" s="7">
        <f t="shared" si="152"/>
        <v>0</v>
      </c>
      <c r="I437" s="7">
        <f t="shared" si="152"/>
        <v>0</v>
      </c>
      <c r="J437" s="7">
        <f t="shared" si="152"/>
        <v>0</v>
      </c>
      <c r="K437" s="83">
        <f t="shared" si="152"/>
        <v>1.23</v>
      </c>
      <c r="L437" s="6">
        <f t="shared" si="152"/>
        <v>1.25</v>
      </c>
      <c r="M437" s="7">
        <f t="shared" si="152"/>
        <v>0</v>
      </c>
      <c r="N437" s="6">
        <f t="shared" si="152"/>
        <v>0</v>
      </c>
      <c r="O437" s="6">
        <f t="shared" si="152"/>
        <v>0</v>
      </c>
      <c r="P437" s="6">
        <f t="shared" si="152"/>
        <v>0</v>
      </c>
      <c r="Q437" s="7">
        <f t="shared" si="152"/>
        <v>0</v>
      </c>
      <c r="R437" s="7">
        <f t="shared" si="152"/>
        <v>0</v>
      </c>
      <c r="S437" s="7">
        <f t="shared" si="152"/>
        <v>0</v>
      </c>
      <c r="T437" s="7">
        <f t="shared" si="152"/>
        <v>0</v>
      </c>
      <c r="U437" s="6">
        <f t="shared" si="138"/>
        <v>0</v>
      </c>
      <c r="V437" s="7">
        <f t="shared" ref="V437:BJ437" si="153">SUM(V438:V444)</f>
        <v>0</v>
      </c>
      <c r="W437" s="7">
        <f t="shared" si="153"/>
        <v>0</v>
      </c>
      <c r="X437" s="7">
        <f t="shared" si="153"/>
        <v>0</v>
      </c>
      <c r="Y437" s="7">
        <f t="shared" si="153"/>
        <v>0</v>
      </c>
      <c r="Z437" s="7">
        <f t="shared" si="153"/>
        <v>0</v>
      </c>
      <c r="AA437" s="7">
        <f t="shared" si="153"/>
        <v>0</v>
      </c>
      <c r="AB437" s="7">
        <f t="shared" si="153"/>
        <v>0</v>
      </c>
      <c r="AC437" s="7">
        <f t="shared" si="153"/>
        <v>0</v>
      </c>
      <c r="AD437" s="7">
        <f t="shared" si="153"/>
        <v>0</v>
      </c>
      <c r="AE437" s="7">
        <f t="shared" si="153"/>
        <v>0</v>
      </c>
      <c r="AF437" s="7">
        <f t="shared" si="153"/>
        <v>0</v>
      </c>
      <c r="AG437" s="7">
        <f t="shared" si="153"/>
        <v>0</v>
      </c>
      <c r="AH437" s="7">
        <f t="shared" si="153"/>
        <v>0</v>
      </c>
      <c r="AI437" s="7">
        <f t="shared" si="153"/>
        <v>0</v>
      </c>
      <c r="AJ437" s="7">
        <f t="shared" si="153"/>
        <v>0</v>
      </c>
      <c r="AK437" s="7">
        <f t="shared" si="153"/>
        <v>0</v>
      </c>
      <c r="AL437" s="7">
        <f t="shared" si="153"/>
        <v>0</v>
      </c>
      <c r="AM437" s="7">
        <f t="shared" si="153"/>
        <v>0</v>
      </c>
      <c r="AN437" s="7">
        <f t="shared" si="153"/>
        <v>0</v>
      </c>
      <c r="AO437" s="7">
        <f t="shared" si="153"/>
        <v>0</v>
      </c>
      <c r="AP437" s="7">
        <f t="shared" si="153"/>
        <v>0</v>
      </c>
      <c r="AQ437" s="7">
        <f t="shared" si="153"/>
        <v>0</v>
      </c>
      <c r="AR437" s="7">
        <f t="shared" si="153"/>
        <v>0</v>
      </c>
      <c r="AS437" s="7">
        <f t="shared" si="153"/>
        <v>0</v>
      </c>
      <c r="AT437" s="7">
        <f t="shared" si="153"/>
        <v>0</v>
      </c>
      <c r="AU437" s="7">
        <f t="shared" si="153"/>
        <v>0</v>
      </c>
      <c r="AV437" s="7">
        <f t="shared" si="153"/>
        <v>0</v>
      </c>
      <c r="AW437" s="7">
        <f t="shared" si="153"/>
        <v>0</v>
      </c>
      <c r="AX437" s="7">
        <f t="shared" si="153"/>
        <v>0</v>
      </c>
      <c r="AY437" s="7">
        <f t="shared" si="153"/>
        <v>0</v>
      </c>
      <c r="AZ437" s="7">
        <f t="shared" si="153"/>
        <v>0</v>
      </c>
      <c r="BA437" s="7">
        <f t="shared" si="153"/>
        <v>0</v>
      </c>
      <c r="BB437" s="7">
        <f t="shared" si="153"/>
        <v>0</v>
      </c>
      <c r="BC437" s="7">
        <f t="shared" si="153"/>
        <v>0</v>
      </c>
      <c r="BD437" s="7">
        <f t="shared" si="153"/>
        <v>0</v>
      </c>
      <c r="BE437" s="7">
        <f t="shared" si="153"/>
        <v>0</v>
      </c>
      <c r="BF437" s="7">
        <f t="shared" si="153"/>
        <v>0</v>
      </c>
      <c r="BG437" s="6">
        <f t="shared" si="153"/>
        <v>0.4</v>
      </c>
      <c r="BH437" s="7">
        <f t="shared" si="153"/>
        <v>0</v>
      </c>
      <c r="BI437" s="7">
        <f t="shared" si="153"/>
        <v>0.4</v>
      </c>
      <c r="BJ437" s="7">
        <f t="shared" si="153"/>
        <v>0</v>
      </c>
      <c r="BK437" s="4"/>
      <c r="BL437" s="4"/>
      <c r="BM437" s="62"/>
      <c r="BN437" s="4"/>
      <c r="BO437" s="4"/>
      <c r="BP437" s="10"/>
      <c r="BQ437" s="10"/>
      <c r="BR437" s="10"/>
      <c r="BS437" s="10"/>
      <c r="BT437" s="10"/>
      <c r="BU437" s="10"/>
      <c r="BV437" s="10"/>
      <c r="BW437" s="10"/>
      <c r="BX437" s="10"/>
      <c r="BY437" s="10"/>
      <c r="CA437" s="54" t="e">
        <f>VLOOKUP(B437,'[1]KH2025 IN'!$B$4:$X$243,23,0)</f>
        <v>#N/A</v>
      </c>
      <c r="CB437" s="54">
        <v>1</v>
      </c>
      <c r="CC437" s="54" t="e">
        <f>VLOOKUP(B437,'[2]10QH'!$B$15:$BZ$665,77,0)</f>
        <v>#REF!</v>
      </c>
    </row>
    <row r="438" spans="1:88" ht="37.5" x14ac:dyDescent="0.3">
      <c r="A438" s="10" t="s">
        <v>84</v>
      </c>
      <c r="B438" s="15" t="s">
        <v>85</v>
      </c>
      <c r="C438" s="16">
        <f t="shared" si="135"/>
        <v>0</v>
      </c>
      <c r="D438" s="10"/>
      <c r="E438" s="7">
        <f t="shared" ref="E438:E444" si="154">F438+U438+BG438</f>
        <v>0</v>
      </c>
      <c r="F438" s="7">
        <f t="shared" ref="F438:F444" si="155">G438+K438+L438+M438+R438+S438+T438</f>
        <v>0</v>
      </c>
      <c r="G438" s="7">
        <f t="shared" ref="G438:G444" si="156">H438+I438+J438</f>
        <v>0</v>
      </c>
      <c r="H438" s="10"/>
      <c r="I438" s="10"/>
      <c r="J438" s="10"/>
      <c r="K438" s="10"/>
      <c r="L438" s="10"/>
      <c r="M438" s="7">
        <f t="shared" ref="M438:M444" si="157">+N438+O438+P438</f>
        <v>0</v>
      </c>
      <c r="N438" s="10"/>
      <c r="O438" s="10"/>
      <c r="P438" s="10"/>
      <c r="Q438" s="10"/>
      <c r="R438" s="10"/>
      <c r="S438" s="10"/>
      <c r="T438" s="10"/>
      <c r="U438" s="7">
        <f t="shared" si="138"/>
        <v>0</v>
      </c>
      <c r="V438" s="10"/>
      <c r="W438" s="10"/>
      <c r="X438" s="10"/>
      <c r="Y438" s="10"/>
      <c r="Z438" s="10"/>
      <c r="AA438" s="10"/>
      <c r="AB438" s="10"/>
      <c r="AC438" s="10"/>
      <c r="AD438" s="7">
        <f t="shared" ref="AD438:AD444" si="158">SUM(AE438:AT438)</f>
        <v>0</v>
      </c>
      <c r="AE438" s="10"/>
      <c r="AF438" s="10"/>
      <c r="AG438" s="10"/>
      <c r="AH438" s="10"/>
      <c r="AI438" s="10"/>
      <c r="AJ438" s="10"/>
      <c r="AK438" s="10"/>
      <c r="AL438" s="10"/>
      <c r="AM438" s="10"/>
      <c r="AN438" s="10"/>
      <c r="AO438" s="25"/>
      <c r="AP438" s="10"/>
      <c r="AQ438" s="10"/>
      <c r="AR438" s="25"/>
      <c r="AS438" s="25"/>
      <c r="AT438" s="25"/>
      <c r="AU438" s="25"/>
      <c r="AV438" s="25"/>
      <c r="AW438" s="25"/>
      <c r="AX438" s="10"/>
      <c r="AY438" s="10"/>
      <c r="AZ438" s="10"/>
      <c r="BA438" s="25"/>
      <c r="BB438" s="25"/>
      <c r="BC438" s="25"/>
      <c r="BD438" s="10"/>
      <c r="BE438" s="25"/>
      <c r="BF438" s="25"/>
      <c r="BG438" s="7">
        <f t="shared" ref="BG438:BG444" si="159">BH438+BI438+BJ438</f>
        <v>0</v>
      </c>
      <c r="BH438" s="25"/>
      <c r="BI438" s="10"/>
      <c r="BJ438" s="10"/>
      <c r="BK438" s="25"/>
      <c r="BL438" s="10"/>
      <c r="BM438" s="25"/>
      <c r="BN438" s="10"/>
      <c r="BO438" s="25"/>
      <c r="BP438" s="10"/>
      <c r="BQ438" s="25"/>
      <c r="BR438" s="25"/>
      <c r="BS438" s="25"/>
      <c r="BT438" s="25"/>
      <c r="BU438" s="10"/>
      <c r="BV438" s="10"/>
      <c r="BW438" s="10"/>
      <c r="BX438" s="10"/>
      <c r="BY438" s="25"/>
      <c r="CA438" s="54">
        <f>VLOOKUP(B438,'[1]KH2025 IN'!$B$4:$X$243,23,0)</f>
        <v>1</v>
      </c>
      <c r="CB438" s="54">
        <v>1</v>
      </c>
      <c r="CC438" s="54" t="e">
        <f>VLOOKUP(B438,'[2]10QH'!$B$15:$BZ$665,77,0)</f>
        <v>#REF!</v>
      </c>
    </row>
    <row r="439" spans="1:88" s="54" customFormat="1" ht="93.75" x14ac:dyDescent="0.3">
      <c r="A439" s="20">
        <f>A432+1</f>
        <v>299</v>
      </c>
      <c r="B439" s="21" t="s">
        <v>732</v>
      </c>
      <c r="C439" s="22">
        <f t="shared" si="135"/>
        <v>0.83</v>
      </c>
      <c r="D439" s="23"/>
      <c r="E439" s="7">
        <f t="shared" si="154"/>
        <v>0.83</v>
      </c>
      <c r="F439" s="7">
        <f t="shared" si="155"/>
        <v>0.83</v>
      </c>
      <c r="G439" s="7">
        <f t="shared" si="156"/>
        <v>0</v>
      </c>
      <c r="H439" s="24"/>
      <c r="I439" s="24"/>
      <c r="J439" s="24"/>
      <c r="K439" s="24">
        <v>0.83</v>
      </c>
      <c r="L439" s="24"/>
      <c r="M439" s="7">
        <f t="shared" si="157"/>
        <v>0</v>
      </c>
      <c r="N439" s="24"/>
      <c r="O439" s="24"/>
      <c r="P439" s="24"/>
      <c r="Q439" s="24"/>
      <c r="R439" s="10"/>
      <c r="S439" s="24"/>
      <c r="T439" s="24"/>
      <c r="U439" s="7">
        <f t="shared" si="138"/>
        <v>0</v>
      </c>
      <c r="V439" s="24"/>
      <c r="W439" s="24"/>
      <c r="X439" s="24"/>
      <c r="Y439" s="24"/>
      <c r="Z439" s="24"/>
      <c r="AA439" s="24"/>
      <c r="AB439" s="24"/>
      <c r="AC439" s="24"/>
      <c r="AD439" s="7">
        <f t="shared" si="158"/>
        <v>0</v>
      </c>
      <c r="AE439" s="24"/>
      <c r="AF439" s="24"/>
      <c r="AG439" s="25"/>
      <c r="AH439" s="25"/>
      <c r="AI439" s="24"/>
      <c r="AJ439" s="20"/>
      <c r="AK439" s="24"/>
      <c r="AL439" s="20"/>
      <c r="AM439" s="20"/>
      <c r="AN439" s="20"/>
      <c r="AO439" s="25"/>
      <c r="AP439" s="20"/>
      <c r="AQ439" s="24"/>
      <c r="AR439" s="25"/>
      <c r="AS439" s="25"/>
      <c r="AT439" s="25"/>
      <c r="AU439" s="25"/>
      <c r="AV439" s="25"/>
      <c r="AW439" s="25"/>
      <c r="AX439" s="24"/>
      <c r="AY439" s="24"/>
      <c r="AZ439" s="24"/>
      <c r="BA439" s="25"/>
      <c r="BB439" s="25"/>
      <c r="BC439" s="25"/>
      <c r="BD439" s="24"/>
      <c r="BE439" s="25"/>
      <c r="BF439" s="25"/>
      <c r="BG439" s="7">
        <f t="shared" si="159"/>
        <v>0</v>
      </c>
      <c r="BH439" s="25"/>
      <c r="BI439" s="24"/>
      <c r="BJ439" s="24"/>
      <c r="BK439" s="25"/>
      <c r="BL439" s="20" t="s">
        <v>105</v>
      </c>
      <c r="BM439" s="25"/>
      <c r="BN439" s="20" t="s">
        <v>733</v>
      </c>
      <c r="BO439" s="25">
        <v>2025</v>
      </c>
      <c r="BP439" s="87" t="s">
        <v>734</v>
      </c>
      <c r="BQ439" s="25"/>
      <c r="BR439" s="25"/>
      <c r="BS439" s="25"/>
      <c r="BT439" s="25"/>
      <c r="BU439" s="23" t="s">
        <v>95</v>
      </c>
      <c r="BV439" s="20" t="s">
        <v>96</v>
      </c>
      <c r="BW439" s="25"/>
      <c r="BX439" s="25"/>
      <c r="BY439" s="20" t="s">
        <v>735</v>
      </c>
      <c r="CA439" s="54">
        <f>VLOOKUP(B439,'[1]KH2025 IN'!$B$4:$X$243,23,0)</f>
        <v>1</v>
      </c>
      <c r="CB439" s="54">
        <v>1</v>
      </c>
      <c r="CC439" s="54">
        <f>VLOOKUP(B439,'[2]10QH'!$B$15:$BZ$665,77,0)</f>
        <v>1</v>
      </c>
      <c r="CJ439" s="54">
        <v>1</v>
      </c>
    </row>
    <row r="440" spans="1:88" s="54" customFormat="1" ht="75" customHeight="1" x14ac:dyDescent="0.3">
      <c r="A440" s="20">
        <f>A439+1</f>
        <v>300</v>
      </c>
      <c r="B440" s="21" t="s">
        <v>736</v>
      </c>
      <c r="C440" s="22">
        <f t="shared" si="135"/>
        <v>1</v>
      </c>
      <c r="D440" s="23"/>
      <c r="E440" s="7">
        <f t="shared" si="154"/>
        <v>1</v>
      </c>
      <c r="F440" s="7">
        <f t="shared" si="155"/>
        <v>1</v>
      </c>
      <c r="G440" s="7">
        <f t="shared" si="156"/>
        <v>0</v>
      </c>
      <c r="H440" s="24"/>
      <c r="I440" s="24"/>
      <c r="J440" s="24"/>
      <c r="K440" s="24"/>
      <c r="L440" s="24">
        <v>1</v>
      </c>
      <c r="M440" s="7">
        <f t="shared" si="157"/>
        <v>0</v>
      </c>
      <c r="N440" s="24"/>
      <c r="O440" s="24"/>
      <c r="P440" s="24"/>
      <c r="Q440" s="24"/>
      <c r="R440" s="59"/>
      <c r="S440" s="24"/>
      <c r="T440" s="24"/>
      <c r="U440" s="7">
        <f t="shared" si="138"/>
        <v>0</v>
      </c>
      <c r="V440" s="24"/>
      <c r="W440" s="24"/>
      <c r="X440" s="24"/>
      <c r="Y440" s="24"/>
      <c r="Z440" s="24"/>
      <c r="AA440" s="24"/>
      <c r="AB440" s="24"/>
      <c r="AC440" s="24"/>
      <c r="AD440" s="7">
        <f t="shared" si="158"/>
        <v>0</v>
      </c>
      <c r="AE440" s="24"/>
      <c r="AF440" s="24"/>
      <c r="AG440" s="25"/>
      <c r="AH440" s="25"/>
      <c r="AI440" s="24"/>
      <c r="AJ440" s="20"/>
      <c r="AK440" s="24"/>
      <c r="AL440" s="20"/>
      <c r="AM440" s="20"/>
      <c r="AN440" s="20"/>
      <c r="AO440" s="25"/>
      <c r="AP440" s="20"/>
      <c r="AQ440" s="24"/>
      <c r="AR440" s="25"/>
      <c r="AS440" s="25"/>
      <c r="AT440" s="25"/>
      <c r="AU440" s="25"/>
      <c r="AV440" s="25"/>
      <c r="AW440" s="25"/>
      <c r="AX440" s="24"/>
      <c r="AY440" s="24"/>
      <c r="AZ440" s="24"/>
      <c r="BA440" s="25"/>
      <c r="BB440" s="25"/>
      <c r="BC440" s="25"/>
      <c r="BD440" s="24"/>
      <c r="BE440" s="25"/>
      <c r="BF440" s="25"/>
      <c r="BG440" s="7">
        <f t="shared" si="159"/>
        <v>0</v>
      </c>
      <c r="BH440" s="25"/>
      <c r="BI440" s="24"/>
      <c r="BJ440" s="24"/>
      <c r="BK440" s="25"/>
      <c r="BL440" s="20" t="s">
        <v>123</v>
      </c>
      <c r="BM440" s="25"/>
      <c r="BN440" s="20" t="s">
        <v>733</v>
      </c>
      <c r="BO440" s="25"/>
      <c r="BP440" s="20" t="s">
        <v>106</v>
      </c>
      <c r="BQ440" s="25"/>
      <c r="BR440" s="25"/>
      <c r="BS440" s="25"/>
      <c r="BT440" s="25"/>
      <c r="BU440" s="23" t="s">
        <v>90</v>
      </c>
      <c r="BV440" s="20"/>
      <c r="BW440" s="25"/>
      <c r="BX440" s="25"/>
      <c r="BY440" s="20" t="s">
        <v>737</v>
      </c>
      <c r="CA440" s="54" t="e">
        <f>VLOOKUP(B440,'[1]KH2025 IN'!$B$4:$X$243,23,0)</f>
        <v>#N/A</v>
      </c>
      <c r="CB440" s="54">
        <v>1</v>
      </c>
      <c r="CC440" s="54">
        <f>VLOOKUP(B440,'[2]10QH'!$B$15:$BZ$665,77,0)</f>
        <v>1</v>
      </c>
      <c r="CJ440" s="54">
        <v>1</v>
      </c>
    </row>
    <row r="441" spans="1:88" s="54" customFormat="1" x14ac:dyDescent="0.3">
      <c r="A441" s="144">
        <f>A440+1</f>
        <v>301</v>
      </c>
      <c r="B441" s="145" t="s">
        <v>738</v>
      </c>
      <c r="C441" s="22">
        <f t="shared" si="135"/>
        <v>0.22</v>
      </c>
      <c r="D441" s="23"/>
      <c r="E441" s="7">
        <f t="shared" si="154"/>
        <v>0.22</v>
      </c>
      <c r="F441" s="7">
        <f t="shared" si="155"/>
        <v>0</v>
      </c>
      <c r="G441" s="7">
        <f t="shared" si="156"/>
        <v>0</v>
      </c>
      <c r="H441" s="24"/>
      <c r="I441" s="24"/>
      <c r="J441" s="24"/>
      <c r="K441" s="24"/>
      <c r="L441" s="24"/>
      <c r="M441" s="7">
        <f t="shared" si="157"/>
        <v>0</v>
      </c>
      <c r="N441" s="24"/>
      <c r="O441" s="24"/>
      <c r="P441" s="24"/>
      <c r="Q441" s="24"/>
      <c r="R441" s="10"/>
      <c r="S441" s="24"/>
      <c r="T441" s="24"/>
      <c r="U441" s="7">
        <f t="shared" si="138"/>
        <v>0</v>
      </c>
      <c r="V441" s="24"/>
      <c r="W441" s="24"/>
      <c r="X441" s="24"/>
      <c r="Y441" s="24"/>
      <c r="Z441" s="24"/>
      <c r="AA441" s="24"/>
      <c r="AB441" s="24"/>
      <c r="AC441" s="24"/>
      <c r="AD441" s="7">
        <f t="shared" si="158"/>
        <v>0</v>
      </c>
      <c r="AE441" s="24"/>
      <c r="AF441" s="24"/>
      <c r="AG441" s="25"/>
      <c r="AH441" s="25"/>
      <c r="AI441" s="24"/>
      <c r="AJ441" s="20"/>
      <c r="AK441" s="24"/>
      <c r="AL441" s="20"/>
      <c r="AM441" s="20"/>
      <c r="AN441" s="20"/>
      <c r="AO441" s="25"/>
      <c r="AP441" s="20"/>
      <c r="AQ441" s="24"/>
      <c r="AR441" s="25"/>
      <c r="AS441" s="25"/>
      <c r="AT441" s="25"/>
      <c r="AU441" s="25"/>
      <c r="AV441" s="25"/>
      <c r="AW441" s="25"/>
      <c r="AX441" s="24"/>
      <c r="AY441" s="24"/>
      <c r="AZ441" s="24"/>
      <c r="BA441" s="25"/>
      <c r="BB441" s="25"/>
      <c r="BC441" s="25"/>
      <c r="BD441" s="24"/>
      <c r="BE441" s="25"/>
      <c r="BF441" s="25"/>
      <c r="BG441" s="7">
        <f t="shared" si="159"/>
        <v>0.22</v>
      </c>
      <c r="BH441" s="25"/>
      <c r="BI441" s="24">
        <v>0.22</v>
      </c>
      <c r="BJ441" s="24"/>
      <c r="BK441" s="25"/>
      <c r="BL441" s="20" t="s">
        <v>142</v>
      </c>
      <c r="BM441" s="25"/>
      <c r="BN441" s="20" t="s">
        <v>733</v>
      </c>
      <c r="BO441" s="25"/>
      <c r="BP441" s="144" t="s">
        <v>739</v>
      </c>
      <c r="BQ441" s="25"/>
      <c r="BR441" s="25"/>
      <c r="BS441" s="25"/>
      <c r="BT441" s="25"/>
      <c r="BU441" s="23" t="s">
        <v>101</v>
      </c>
      <c r="BV441" s="20">
        <v>2024</v>
      </c>
      <c r="BW441" s="25"/>
      <c r="BX441" s="25"/>
      <c r="BY441" s="20" t="s">
        <v>740</v>
      </c>
      <c r="CA441" s="54" t="e">
        <f>VLOOKUP(B441,'[1]KH2025 IN'!$B$4:$X$243,23,0)</f>
        <v>#N/A</v>
      </c>
      <c r="CB441" s="54">
        <v>1</v>
      </c>
      <c r="CC441" s="54">
        <f>VLOOKUP(B441,'[2]10QH'!$B$15:$BZ$665,77,0)</f>
        <v>1</v>
      </c>
      <c r="CJ441" s="54">
        <v>1</v>
      </c>
    </row>
    <row r="442" spans="1:88" s="54" customFormat="1" x14ac:dyDescent="0.3">
      <c r="A442" s="144"/>
      <c r="B442" s="145"/>
      <c r="C442" s="22">
        <f t="shared" si="135"/>
        <v>0.18</v>
      </c>
      <c r="D442" s="23"/>
      <c r="E442" s="7">
        <f t="shared" si="154"/>
        <v>0.18</v>
      </c>
      <c r="F442" s="7">
        <f t="shared" si="155"/>
        <v>0</v>
      </c>
      <c r="G442" s="7">
        <f t="shared" si="156"/>
        <v>0</v>
      </c>
      <c r="H442" s="24"/>
      <c r="I442" s="24"/>
      <c r="J442" s="24"/>
      <c r="K442" s="24"/>
      <c r="L442" s="24"/>
      <c r="M442" s="7">
        <f t="shared" si="157"/>
        <v>0</v>
      </c>
      <c r="N442" s="24"/>
      <c r="O442" s="24"/>
      <c r="P442" s="24"/>
      <c r="Q442" s="24"/>
      <c r="R442" s="24"/>
      <c r="S442" s="24"/>
      <c r="T442" s="24"/>
      <c r="U442" s="7">
        <f t="shared" si="138"/>
        <v>0</v>
      </c>
      <c r="V442" s="24"/>
      <c r="W442" s="24"/>
      <c r="X442" s="24"/>
      <c r="Y442" s="24"/>
      <c r="Z442" s="24"/>
      <c r="AA442" s="24"/>
      <c r="AB442" s="24"/>
      <c r="AC442" s="24"/>
      <c r="AD442" s="7">
        <f t="shared" si="158"/>
        <v>0</v>
      </c>
      <c r="AE442" s="24"/>
      <c r="AF442" s="24"/>
      <c r="AG442" s="25"/>
      <c r="AH442" s="25"/>
      <c r="AI442" s="24"/>
      <c r="AJ442" s="20"/>
      <c r="AK442" s="24"/>
      <c r="AL442" s="20"/>
      <c r="AM442" s="20"/>
      <c r="AN442" s="20"/>
      <c r="AO442" s="25"/>
      <c r="AP442" s="20"/>
      <c r="AQ442" s="24"/>
      <c r="AR442" s="25"/>
      <c r="AS442" s="25"/>
      <c r="AT442" s="25"/>
      <c r="AU442" s="25"/>
      <c r="AV442" s="25"/>
      <c r="AW442" s="25"/>
      <c r="AX442" s="24"/>
      <c r="AY442" s="24"/>
      <c r="AZ442" s="24"/>
      <c r="BA442" s="25"/>
      <c r="BB442" s="25"/>
      <c r="BC442" s="25"/>
      <c r="BD442" s="24"/>
      <c r="BE442" s="25"/>
      <c r="BF442" s="25"/>
      <c r="BG442" s="7">
        <f t="shared" si="159"/>
        <v>0.18</v>
      </c>
      <c r="BH442" s="25"/>
      <c r="BI442" s="24">
        <v>0.18</v>
      </c>
      <c r="BJ442" s="24"/>
      <c r="BK442" s="25"/>
      <c r="BL442" s="20" t="s">
        <v>142</v>
      </c>
      <c r="BM442" s="25"/>
      <c r="BN442" s="20" t="s">
        <v>741</v>
      </c>
      <c r="BO442" s="25"/>
      <c r="BP442" s="144"/>
      <c r="BQ442" s="25"/>
      <c r="BR442" s="25"/>
      <c r="BS442" s="25"/>
      <c r="BT442" s="25"/>
      <c r="BU442" s="23" t="s">
        <v>101</v>
      </c>
      <c r="BV442" s="20"/>
      <c r="BW442" s="25"/>
      <c r="BX442" s="25"/>
      <c r="BY442" s="20"/>
      <c r="CA442" s="54">
        <f>VLOOKUP(B442,'[1]KH2025 IN'!$B$4:$X$243,23,0)</f>
        <v>1</v>
      </c>
      <c r="CB442" s="54">
        <v>1</v>
      </c>
      <c r="CC442" s="54" t="e">
        <f>VLOOKUP(B442,'[2]10QH'!$B$15:$BZ$665,77,0)</f>
        <v>#N/A</v>
      </c>
      <c r="CJ442" s="54">
        <v>1</v>
      </c>
    </row>
    <row r="443" spans="1:88" s="54" customFormat="1" ht="75" customHeight="1" x14ac:dyDescent="0.3">
      <c r="A443" s="20">
        <f>A441+1</f>
        <v>302</v>
      </c>
      <c r="B443" s="21" t="s">
        <v>736</v>
      </c>
      <c r="C443" s="22">
        <f t="shared" si="135"/>
        <v>0.25</v>
      </c>
      <c r="D443" s="23"/>
      <c r="E443" s="7">
        <f t="shared" si="154"/>
        <v>0.25</v>
      </c>
      <c r="F443" s="7">
        <f t="shared" si="155"/>
        <v>0.25</v>
      </c>
      <c r="G443" s="7">
        <f t="shared" si="156"/>
        <v>0</v>
      </c>
      <c r="H443" s="24"/>
      <c r="I443" s="24"/>
      <c r="J443" s="24"/>
      <c r="K443" s="24"/>
      <c r="L443" s="24">
        <v>0.25</v>
      </c>
      <c r="M443" s="7">
        <f t="shared" si="157"/>
        <v>0</v>
      </c>
      <c r="N443" s="24"/>
      <c r="O443" s="24"/>
      <c r="P443" s="24"/>
      <c r="Q443" s="24"/>
      <c r="R443" s="24"/>
      <c r="S443" s="24"/>
      <c r="T443" s="24"/>
      <c r="U443" s="7">
        <f t="shared" si="138"/>
        <v>0</v>
      </c>
      <c r="V443" s="24"/>
      <c r="W443" s="24"/>
      <c r="X443" s="24"/>
      <c r="Y443" s="24"/>
      <c r="Z443" s="24"/>
      <c r="AA443" s="24"/>
      <c r="AB443" s="24"/>
      <c r="AC443" s="24"/>
      <c r="AD443" s="7">
        <f t="shared" si="158"/>
        <v>0</v>
      </c>
      <c r="AE443" s="24"/>
      <c r="AF443" s="24"/>
      <c r="AG443" s="25"/>
      <c r="AH443" s="25"/>
      <c r="AI443" s="24"/>
      <c r="AJ443" s="20"/>
      <c r="AK443" s="24"/>
      <c r="AL443" s="20"/>
      <c r="AM443" s="20"/>
      <c r="AN443" s="20"/>
      <c r="AO443" s="25"/>
      <c r="AP443" s="20"/>
      <c r="AQ443" s="24"/>
      <c r="AR443" s="25"/>
      <c r="AS443" s="25"/>
      <c r="AT443" s="25"/>
      <c r="AU443" s="25"/>
      <c r="AV443" s="25"/>
      <c r="AW443" s="25"/>
      <c r="AX443" s="24"/>
      <c r="AY443" s="24"/>
      <c r="AZ443" s="24"/>
      <c r="BA443" s="25"/>
      <c r="BB443" s="25"/>
      <c r="BC443" s="25"/>
      <c r="BD443" s="24"/>
      <c r="BE443" s="25"/>
      <c r="BF443" s="25"/>
      <c r="BG443" s="7">
        <f t="shared" si="159"/>
        <v>0</v>
      </c>
      <c r="BH443" s="25"/>
      <c r="BI443" s="24"/>
      <c r="BJ443" s="24"/>
      <c r="BK443" s="25"/>
      <c r="BL443" s="20" t="s">
        <v>87</v>
      </c>
      <c r="BM443" s="25"/>
      <c r="BN443" s="20" t="s">
        <v>733</v>
      </c>
      <c r="BO443" s="25"/>
      <c r="BP443" s="20" t="s">
        <v>106</v>
      </c>
      <c r="BQ443" s="25"/>
      <c r="BR443" s="25"/>
      <c r="BS443" s="25"/>
      <c r="BT443" s="25"/>
      <c r="BU443" s="23" t="s">
        <v>90</v>
      </c>
      <c r="BV443" s="20"/>
      <c r="BW443" s="25"/>
      <c r="BX443" s="25"/>
      <c r="BY443" s="20" t="s">
        <v>742</v>
      </c>
      <c r="CA443" s="54" t="e">
        <f>VLOOKUP(B443,'[1]KH2025 IN'!$B$4:$X$243,23,0)</f>
        <v>#N/A</v>
      </c>
      <c r="CB443" s="54">
        <v>1</v>
      </c>
      <c r="CC443" s="54">
        <f>VLOOKUP(B443,'[2]10QH'!$B$15:$BZ$665,77,0)</f>
        <v>1</v>
      </c>
      <c r="CJ443" s="54">
        <v>1</v>
      </c>
    </row>
    <row r="444" spans="1:88" s="54" customFormat="1" ht="75" customHeight="1" x14ac:dyDescent="0.3">
      <c r="A444" s="20">
        <f>A443+1</f>
        <v>303</v>
      </c>
      <c r="B444" s="21" t="s">
        <v>736</v>
      </c>
      <c r="C444" s="22">
        <f t="shared" si="135"/>
        <v>0.4</v>
      </c>
      <c r="D444" s="23"/>
      <c r="E444" s="7">
        <f t="shared" si="154"/>
        <v>0.4</v>
      </c>
      <c r="F444" s="7">
        <f t="shared" si="155"/>
        <v>0.4</v>
      </c>
      <c r="G444" s="7">
        <f t="shared" si="156"/>
        <v>0</v>
      </c>
      <c r="H444" s="24"/>
      <c r="I444" s="24"/>
      <c r="J444" s="24"/>
      <c r="K444" s="24">
        <v>0.4</v>
      </c>
      <c r="L444" s="24"/>
      <c r="M444" s="7">
        <f t="shared" si="157"/>
        <v>0</v>
      </c>
      <c r="N444" s="24"/>
      <c r="O444" s="24"/>
      <c r="P444" s="24"/>
      <c r="Q444" s="24"/>
      <c r="R444" s="24"/>
      <c r="S444" s="24"/>
      <c r="T444" s="24"/>
      <c r="U444" s="7">
        <f t="shared" si="138"/>
        <v>0</v>
      </c>
      <c r="V444" s="24"/>
      <c r="W444" s="24"/>
      <c r="X444" s="24"/>
      <c r="Y444" s="24"/>
      <c r="Z444" s="24"/>
      <c r="AA444" s="24"/>
      <c r="AB444" s="24"/>
      <c r="AC444" s="24"/>
      <c r="AD444" s="7">
        <f t="shared" si="158"/>
        <v>0</v>
      </c>
      <c r="AE444" s="24"/>
      <c r="AF444" s="24"/>
      <c r="AG444" s="25"/>
      <c r="AH444" s="25"/>
      <c r="AI444" s="24"/>
      <c r="AJ444" s="20"/>
      <c r="AK444" s="24"/>
      <c r="AL444" s="20"/>
      <c r="AM444" s="20"/>
      <c r="AN444" s="20"/>
      <c r="AO444" s="25"/>
      <c r="AP444" s="20"/>
      <c r="AQ444" s="24"/>
      <c r="AR444" s="25"/>
      <c r="AS444" s="25"/>
      <c r="AT444" s="25"/>
      <c r="AU444" s="25"/>
      <c r="AV444" s="25"/>
      <c r="AW444" s="25"/>
      <c r="AX444" s="24"/>
      <c r="AY444" s="24"/>
      <c r="AZ444" s="24"/>
      <c r="BA444" s="25"/>
      <c r="BB444" s="25"/>
      <c r="BC444" s="25"/>
      <c r="BD444" s="24"/>
      <c r="BE444" s="25"/>
      <c r="BF444" s="25"/>
      <c r="BG444" s="7">
        <f t="shared" si="159"/>
        <v>0</v>
      </c>
      <c r="BH444" s="25"/>
      <c r="BI444" s="24"/>
      <c r="BJ444" s="24"/>
      <c r="BK444" s="25"/>
      <c r="BL444" s="20" t="s">
        <v>112</v>
      </c>
      <c r="BM444" s="25"/>
      <c r="BN444" s="20" t="s">
        <v>733</v>
      </c>
      <c r="BO444" s="25"/>
      <c r="BP444" s="20" t="s">
        <v>106</v>
      </c>
      <c r="BQ444" s="25"/>
      <c r="BR444" s="25"/>
      <c r="BS444" s="25"/>
      <c r="BT444" s="25"/>
      <c r="BU444" s="23" t="s">
        <v>95</v>
      </c>
      <c r="BV444" s="20"/>
      <c r="BW444" s="25"/>
      <c r="BX444" s="25"/>
      <c r="BY444" s="20" t="s">
        <v>743</v>
      </c>
      <c r="CA444" s="54" t="e">
        <f>VLOOKUP(B444,'[1]KH2025 IN'!$B$4:$X$243,23,0)</f>
        <v>#N/A</v>
      </c>
      <c r="CB444" s="54">
        <v>1</v>
      </c>
      <c r="CC444" s="54">
        <f>VLOOKUP(B444,'[2]10QH'!$B$15:$BZ$665,77,0)</f>
        <v>1</v>
      </c>
      <c r="CJ444" s="54">
        <v>1</v>
      </c>
    </row>
    <row r="445" spans="1:88" s="11" customFormat="1" ht="19.5" x14ac:dyDescent="0.3">
      <c r="A445" s="4" t="s">
        <v>744</v>
      </c>
      <c r="B445" s="5" t="s">
        <v>41</v>
      </c>
      <c r="C445" s="6">
        <f t="shared" si="135"/>
        <v>0</v>
      </c>
      <c r="D445" s="6"/>
      <c r="E445" s="6">
        <f>BG445+U445+F445</f>
        <v>0</v>
      </c>
      <c r="F445" s="6">
        <f>G445+K445+L445+M445+R445+S445+T445</f>
        <v>0</v>
      </c>
      <c r="G445" s="6">
        <f>H445+I445+J445</f>
        <v>0</v>
      </c>
      <c r="H445" s="63"/>
      <c r="I445" s="63"/>
      <c r="J445" s="63"/>
      <c r="K445" s="83"/>
      <c r="L445" s="6"/>
      <c r="M445" s="7">
        <f>N445+O445+P445</f>
        <v>0</v>
      </c>
      <c r="N445" s="6"/>
      <c r="O445" s="6"/>
      <c r="P445" s="6"/>
      <c r="Q445" s="63"/>
      <c r="R445" s="63"/>
      <c r="S445" s="63"/>
      <c r="T445" s="63"/>
      <c r="U445" s="6">
        <f t="shared" si="138"/>
        <v>0</v>
      </c>
      <c r="V445" s="63"/>
      <c r="W445" s="63"/>
      <c r="X445" s="63"/>
      <c r="Y445" s="63"/>
      <c r="Z445" s="63"/>
      <c r="AA445" s="63"/>
      <c r="AB445" s="63"/>
      <c r="AC445" s="63"/>
      <c r="AD445" s="7">
        <f>SUM(AE445:AT445)</f>
        <v>0</v>
      </c>
      <c r="AE445" s="63"/>
      <c r="AF445" s="63"/>
      <c r="AG445" s="63"/>
      <c r="AH445" s="63"/>
      <c r="AI445" s="63"/>
      <c r="AJ445" s="63"/>
      <c r="AK445" s="63"/>
      <c r="AL445" s="63"/>
      <c r="AM445" s="63"/>
      <c r="AN445" s="63"/>
      <c r="AO445" s="63"/>
      <c r="AP445" s="63"/>
      <c r="AQ445" s="63"/>
      <c r="AR445" s="63"/>
      <c r="AS445" s="63">
        <v>0</v>
      </c>
      <c r="AT445" s="63"/>
      <c r="AU445" s="63"/>
      <c r="AV445" s="63"/>
      <c r="AW445" s="63"/>
      <c r="AX445" s="63"/>
      <c r="AY445" s="63"/>
      <c r="AZ445" s="63"/>
      <c r="BA445" s="63"/>
      <c r="BB445" s="63"/>
      <c r="BC445" s="63"/>
      <c r="BD445" s="63"/>
      <c r="BE445" s="63"/>
      <c r="BF445" s="63"/>
      <c r="BG445" s="6">
        <f>BH445+BI445+BJ445</f>
        <v>0</v>
      </c>
      <c r="BH445" s="63"/>
      <c r="BI445" s="63"/>
      <c r="BJ445" s="63"/>
      <c r="BK445" s="60"/>
      <c r="BL445" s="4"/>
      <c r="BM445" s="60"/>
      <c r="BN445" s="4"/>
      <c r="BO445" s="88"/>
      <c r="BP445" s="10"/>
      <c r="BQ445" s="10"/>
      <c r="BR445" s="10"/>
      <c r="BS445" s="10"/>
      <c r="BT445" s="10"/>
      <c r="BU445" s="10"/>
      <c r="BV445" s="10"/>
      <c r="BW445" s="10"/>
      <c r="BX445" s="10"/>
      <c r="BY445" s="10"/>
      <c r="CA445" s="54" t="e">
        <f>VLOOKUP(B445,'[1]KH2025 IN'!$B$4:$X$243,23,0)</f>
        <v>#N/A</v>
      </c>
      <c r="CB445" s="54">
        <v>1</v>
      </c>
      <c r="CC445" s="54" t="e">
        <f>VLOOKUP(B445,'[2]10QH'!$B$15:$BZ$665,77,0)</f>
        <v>#REF!</v>
      </c>
    </row>
    <row r="446" spans="1:88" s="11" customFormat="1" ht="19.5" x14ac:dyDescent="0.3">
      <c r="A446" s="4" t="s">
        <v>745</v>
      </c>
      <c r="B446" s="5" t="s">
        <v>42</v>
      </c>
      <c r="C446" s="6">
        <f t="shared" si="135"/>
        <v>3.64</v>
      </c>
      <c r="D446" s="6">
        <f t="shared" ref="D446:T446" si="160">SUM(D447:D451)</f>
        <v>3.64</v>
      </c>
      <c r="E446" s="6">
        <f t="shared" si="160"/>
        <v>0</v>
      </c>
      <c r="F446" s="6">
        <f t="shared" si="160"/>
        <v>0</v>
      </c>
      <c r="G446" s="6">
        <f t="shared" si="160"/>
        <v>0</v>
      </c>
      <c r="H446" s="64">
        <f t="shared" si="160"/>
        <v>0</v>
      </c>
      <c r="I446" s="64">
        <f t="shared" si="160"/>
        <v>0</v>
      </c>
      <c r="J446" s="64">
        <f t="shared" si="160"/>
        <v>0</v>
      </c>
      <c r="K446" s="83">
        <f t="shared" si="160"/>
        <v>0</v>
      </c>
      <c r="L446" s="6">
        <f t="shared" si="160"/>
        <v>0</v>
      </c>
      <c r="M446" s="64">
        <f t="shared" si="160"/>
        <v>0</v>
      </c>
      <c r="N446" s="6">
        <f t="shared" si="160"/>
        <v>0</v>
      </c>
      <c r="O446" s="6">
        <f t="shared" si="160"/>
        <v>0</v>
      </c>
      <c r="P446" s="6">
        <f t="shared" si="160"/>
        <v>0</v>
      </c>
      <c r="Q446" s="64">
        <f t="shared" si="160"/>
        <v>0</v>
      </c>
      <c r="R446" s="64">
        <f t="shared" si="160"/>
        <v>0</v>
      </c>
      <c r="S446" s="64">
        <f t="shared" si="160"/>
        <v>0</v>
      </c>
      <c r="T446" s="64">
        <f t="shared" si="160"/>
        <v>0</v>
      </c>
      <c r="U446" s="6">
        <f t="shared" si="138"/>
        <v>0</v>
      </c>
      <c r="V446" s="64">
        <f t="shared" ref="V446:BJ446" si="161">SUM(V447:V451)</f>
        <v>0</v>
      </c>
      <c r="W446" s="64">
        <f t="shared" si="161"/>
        <v>0</v>
      </c>
      <c r="X446" s="64">
        <f t="shared" si="161"/>
        <v>0</v>
      </c>
      <c r="Y446" s="64">
        <f t="shared" si="161"/>
        <v>0</v>
      </c>
      <c r="Z446" s="64">
        <f t="shared" si="161"/>
        <v>0</v>
      </c>
      <c r="AA446" s="64">
        <f t="shared" si="161"/>
        <v>0</v>
      </c>
      <c r="AB446" s="64">
        <f t="shared" si="161"/>
        <v>0</v>
      </c>
      <c r="AC446" s="64">
        <f t="shared" si="161"/>
        <v>0</v>
      </c>
      <c r="AD446" s="64">
        <f t="shared" si="161"/>
        <v>0</v>
      </c>
      <c r="AE446" s="64">
        <f t="shared" si="161"/>
        <v>0</v>
      </c>
      <c r="AF446" s="64">
        <f t="shared" si="161"/>
        <v>0</v>
      </c>
      <c r="AG446" s="64">
        <f t="shared" si="161"/>
        <v>0</v>
      </c>
      <c r="AH446" s="64">
        <f t="shared" si="161"/>
        <v>0</v>
      </c>
      <c r="AI446" s="64">
        <f t="shared" si="161"/>
        <v>0</v>
      </c>
      <c r="AJ446" s="64">
        <f t="shared" si="161"/>
        <v>0</v>
      </c>
      <c r="AK446" s="64">
        <f t="shared" si="161"/>
        <v>0</v>
      </c>
      <c r="AL446" s="64">
        <f t="shared" si="161"/>
        <v>0</v>
      </c>
      <c r="AM446" s="64">
        <f t="shared" si="161"/>
        <v>0</v>
      </c>
      <c r="AN446" s="64">
        <f t="shared" si="161"/>
        <v>0</v>
      </c>
      <c r="AO446" s="64">
        <f t="shared" si="161"/>
        <v>0</v>
      </c>
      <c r="AP446" s="64">
        <f t="shared" si="161"/>
        <v>0</v>
      </c>
      <c r="AQ446" s="64">
        <f t="shared" si="161"/>
        <v>0</v>
      </c>
      <c r="AR446" s="64">
        <f t="shared" si="161"/>
        <v>0</v>
      </c>
      <c r="AS446" s="64">
        <f t="shared" si="161"/>
        <v>0</v>
      </c>
      <c r="AT446" s="64">
        <f t="shared" si="161"/>
        <v>0</v>
      </c>
      <c r="AU446" s="64">
        <f t="shared" si="161"/>
        <v>0</v>
      </c>
      <c r="AV446" s="64">
        <f t="shared" si="161"/>
        <v>0</v>
      </c>
      <c r="AW446" s="64">
        <f t="shared" si="161"/>
        <v>0</v>
      </c>
      <c r="AX446" s="64">
        <f t="shared" si="161"/>
        <v>0</v>
      </c>
      <c r="AY446" s="64">
        <f t="shared" si="161"/>
        <v>0</v>
      </c>
      <c r="AZ446" s="64">
        <f t="shared" si="161"/>
        <v>0</v>
      </c>
      <c r="BA446" s="64">
        <f t="shared" si="161"/>
        <v>0</v>
      </c>
      <c r="BB446" s="64">
        <f t="shared" si="161"/>
        <v>0</v>
      </c>
      <c r="BC446" s="64">
        <f t="shared" si="161"/>
        <v>0</v>
      </c>
      <c r="BD446" s="64">
        <f t="shared" si="161"/>
        <v>0</v>
      </c>
      <c r="BE446" s="64">
        <f t="shared" si="161"/>
        <v>0</v>
      </c>
      <c r="BF446" s="64">
        <f t="shared" si="161"/>
        <v>0</v>
      </c>
      <c r="BG446" s="6">
        <f t="shared" si="161"/>
        <v>0</v>
      </c>
      <c r="BH446" s="64">
        <f t="shared" si="161"/>
        <v>0</v>
      </c>
      <c r="BI446" s="64">
        <f t="shared" si="161"/>
        <v>0</v>
      </c>
      <c r="BJ446" s="64">
        <f t="shared" si="161"/>
        <v>0</v>
      </c>
      <c r="BK446" s="4"/>
      <c r="BL446" s="4"/>
      <c r="BM446" s="62"/>
      <c r="BN446" s="4"/>
      <c r="BO446" s="4"/>
      <c r="BP446" s="10"/>
      <c r="BQ446" s="10"/>
      <c r="BR446" s="10"/>
      <c r="BS446" s="10"/>
      <c r="BT446" s="10"/>
      <c r="BU446" s="10"/>
      <c r="BV446" s="10"/>
      <c r="BW446" s="10"/>
      <c r="BX446" s="10"/>
      <c r="BY446" s="10"/>
      <c r="CA446" s="54" t="e">
        <f>VLOOKUP(B446,'[1]KH2025 IN'!$B$4:$X$243,23,0)</f>
        <v>#N/A</v>
      </c>
      <c r="CB446" s="54">
        <v>1</v>
      </c>
      <c r="CC446" s="54" t="e">
        <f>VLOOKUP(B446,'[2]10QH'!$B$15:$BZ$665,77,0)</f>
        <v>#REF!</v>
      </c>
    </row>
    <row r="447" spans="1:88" s="54" customFormat="1" x14ac:dyDescent="0.3">
      <c r="A447" s="144">
        <f>A444+1</f>
        <v>304</v>
      </c>
      <c r="B447" s="160" t="s">
        <v>746</v>
      </c>
      <c r="C447" s="22">
        <f t="shared" si="135"/>
        <v>0.25</v>
      </c>
      <c r="D447" s="23">
        <v>0.25</v>
      </c>
      <c r="E447" s="7">
        <f>F447+U447+BG447</f>
        <v>0</v>
      </c>
      <c r="F447" s="7">
        <f>G447+K447+L447+M447+R447+S447+T447</f>
        <v>0</v>
      </c>
      <c r="G447" s="7">
        <f>H447+I447+J447</f>
        <v>0</v>
      </c>
      <c r="H447" s="25"/>
      <c r="I447" s="25"/>
      <c r="J447" s="25"/>
      <c r="K447" s="25"/>
      <c r="L447" s="25"/>
      <c r="M447" s="7">
        <f>+N447+O447+P447</f>
        <v>0</v>
      </c>
      <c r="N447" s="25"/>
      <c r="O447" s="25"/>
      <c r="P447" s="25"/>
      <c r="Q447" s="25"/>
      <c r="R447" s="25"/>
      <c r="S447" s="25"/>
      <c r="T447" s="25"/>
      <c r="U447" s="7">
        <f t="shared" si="138"/>
        <v>0</v>
      </c>
      <c r="V447" s="25"/>
      <c r="W447" s="25"/>
      <c r="X447" s="25"/>
      <c r="Y447" s="25"/>
      <c r="Z447" s="25"/>
      <c r="AA447" s="25"/>
      <c r="AB447" s="25"/>
      <c r="AC447" s="25"/>
      <c r="AD447" s="7">
        <f>SUM(AE447:AT447)</f>
        <v>0</v>
      </c>
      <c r="AE447" s="25"/>
      <c r="AF447" s="25"/>
      <c r="AG447" s="25"/>
      <c r="AH447" s="25"/>
      <c r="AI447" s="25"/>
      <c r="AJ447" s="25"/>
      <c r="AK447" s="25"/>
      <c r="AL447" s="25"/>
      <c r="AM447" s="25"/>
      <c r="AN447" s="25"/>
      <c r="AO447" s="25"/>
      <c r="AP447" s="25"/>
      <c r="AQ447" s="25"/>
      <c r="AR447" s="25"/>
      <c r="AS447" s="25"/>
      <c r="AT447" s="25"/>
      <c r="AU447" s="25"/>
      <c r="AV447" s="25"/>
      <c r="AW447" s="25"/>
      <c r="AX447" s="25"/>
      <c r="AY447" s="25"/>
      <c r="AZ447" s="25"/>
      <c r="BA447" s="25"/>
      <c r="BB447" s="25"/>
      <c r="BC447" s="25"/>
      <c r="BD447" s="25"/>
      <c r="BE447" s="25"/>
      <c r="BF447" s="25"/>
      <c r="BG447" s="7">
        <f>BH447+BI447+BJ447</f>
        <v>0</v>
      </c>
      <c r="BH447" s="25"/>
      <c r="BI447" s="25"/>
      <c r="BJ447" s="25"/>
      <c r="BK447" s="25"/>
      <c r="BL447" s="20" t="s">
        <v>99</v>
      </c>
      <c r="BM447" s="25"/>
      <c r="BN447" s="20" t="s">
        <v>747</v>
      </c>
      <c r="BO447" s="25"/>
      <c r="BP447" s="144" t="s">
        <v>748</v>
      </c>
      <c r="BQ447" s="25"/>
      <c r="BR447" s="25"/>
      <c r="BS447" s="25"/>
      <c r="BT447" s="25"/>
      <c r="BU447" s="23" t="s">
        <v>747</v>
      </c>
      <c r="BV447" s="25">
        <v>2024</v>
      </c>
      <c r="BW447" s="25"/>
      <c r="BX447" s="25"/>
      <c r="BY447" s="20"/>
      <c r="CA447" s="54" t="e">
        <f>VLOOKUP(B447,'[1]KH2025 IN'!$B$4:$X$243,23,0)</f>
        <v>#N/A</v>
      </c>
      <c r="CB447" s="54">
        <v>1</v>
      </c>
      <c r="CC447" s="54" t="e">
        <f>VLOOKUP(B447,'[2]10QH'!$B$15:$BZ$665,77,0)</f>
        <v>#N/A</v>
      </c>
      <c r="CJ447" s="54">
        <v>1</v>
      </c>
    </row>
    <row r="448" spans="1:88" s="54" customFormat="1" x14ac:dyDescent="0.3">
      <c r="A448" s="144"/>
      <c r="B448" s="160"/>
      <c r="C448" s="22">
        <f t="shared" si="135"/>
        <v>0.36</v>
      </c>
      <c r="D448" s="23">
        <v>0.36</v>
      </c>
      <c r="E448" s="7">
        <f>F448+U448+BG448</f>
        <v>0</v>
      </c>
      <c r="F448" s="7">
        <f>G448+K448+L448+M448+R448+S448+T448</f>
        <v>0</v>
      </c>
      <c r="G448" s="7">
        <f>H448+I448+J448</f>
        <v>0</v>
      </c>
      <c r="H448" s="25"/>
      <c r="I448" s="25"/>
      <c r="J448" s="25"/>
      <c r="K448" s="25"/>
      <c r="L448" s="25"/>
      <c r="M448" s="7">
        <f>+N448+O448+P448</f>
        <v>0</v>
      </c>
      <c r="N448" s="25"/>
      <c r="O448" s="25"/>
      <c r="P448" s="25"/>
      <c r="Q448" s="25"/>
      <c r="R448" s="10"/>
      <c r="S448" s="25"/>
      <c r="T448" s="25"/>
      <c r="U448" s="7">
        <f t="shared" si="138"/>
        <v>0</v>
      </c>
      <c r="V448" s="25"/>
      <c r="W448" s="25"/>
      <c r="X448" s="25"/>
      <c r="Y448" s="25"/>
      <c r="Z448" s="25"/>
      <c r="AA448" s="25"/>
      <c r="AB448" s="25"/>
      <c r="AC448" s="25"/>
      <c r="AD448" s="7">
        <f>SUM(AE448:AT448)</f>
        <v>0</v>
      </c>
      <c r="AE448" s="25"/>
      <c r="AF448" s="25"/>
      <c r="AG448" s="25"/>
      <c r="AH448" s="25"/>
      <c r="AI448" s="25"/>
      <c r="AJ448" s="25"/>
      <c r="AK448" s="25"/>
      <c r="AL448" s="25"/>
      <c r="AM448" s="25"/>
      <c r="AN448" s="25"/>
      <c r="AO448" s="25"/>
      <c r="AP448" s="25"/>
      <c r="AQ448" s="25"/>
      <c r="AR448" s="25"/>
      <c r="AS448" s="25"/>
      <c r="AT448" s="25"/>
      <c r="AU448" s="25"/>
      <c r="AV448" s="25"/>
      <c r="AW448" s="25"/>
      <c r="AX448" s="25"/>
      <c r="AY448" s="25"/>
      <c r="AZ448" s="25"/>
      <c r="BA448" s="25"/>
      <c r="BB448" s="25"/>
      <c r="BC448" s="25"/>
      <c r="BD448" s="25"/>
      <c r="BE448" s="25"/>
      <c r="BF448" s="25"/>
      <c r="BG448" s="7">
        <f>BH448+BI448+BJ448</f>
        <v>0</v>
      </c>
      <c r="BH448" s="25"/>
      <c r="BI448" s="25"/>
      <c r="BJ448" s="25"/>
      <c r="BK448" s="25"/>
      <c r="BL448" s="20" t="s">
        <v>87</v>
      </c>
      <c r="BM448" s="25"/>
      <c r="BN448" s="20" t="s">
        <v>747</v>
      </c>
      <c r="BO448" s="25"/>
      <c r="BP448" s="144"/>
      <c r="BQ448" s="25"/>
      <c r="BR448" s="25"/>
      <c r="BS448" s="25"/>
      <c r="BT448" s="25"/>
      <c r="BU448" s="23" t="s">
        <v>747</v>
      </c>
      <c r="BV448" s="25">
        <v>2024</v>
      </c>
      <c r="BW448" s="25"/>
      <c r="BX448" s="25"/>
      <c r="BY448" s="20"/>
      <c r="CA448" s="54">
        <f>VLOOKUP(B448,'[1]KH2025 IN'!$B$4:$X$243,23,0)</f>
        <v>1</v>
      </c>
      <c r="CB448" s="54">
        <v>1</v>
      </c>
      <c r="CC448" s="54" t="e">
        <f>VLOOKUP(B448,'[2]10QH'!$B$15:$BZ$665,77,0)</f>
        <v>#N/A</v>
      </c>
      <c r="CJ448" s="54">
        <v>1</v>
      </c>
    </row>
    <row r="449" spans="1:88" s="54" customFormat="1" ht="37.5" x14ac:dyDescent="0.3">
      <c r="A449" s="144"/>
      <c r="B449" s="160"/>
      <c r="C449" s="22">
        <f t="shared" si="135"/>
        <v>0.93</v>
      </c>
      <c r="D449" s="23">
        <v>0.93</v>
      </c>
      <c r="E449" s="7">
        <f>F449+U449+BG449</f>
        <v>0</v>
      </c>
      <c r="F449" s="7">
        <f>G449+K449+L449+M449+R449+S449+T449</f>
        <v>0</v>
      </c>
      <c r="G449" s="7">
        <f>H449+I449+J449</f>
        <v>0</v>
      </c>
      <c r="H449" s="25"/>
      <c r="I449" s="25"/>
      <c r="J449" s="25"/>
      <c r="K449" s="25"/>
      <c r="L449" s="25"/>
      <c r="M449" s="7">
        <f>+N449+O449+P449</f>
        <v>0</v>
      </c>
      <c r="N449" s="25"/>
      <c r="O449" s="25"/>
      <c r="P449" s="25"/>
      <c r="Q449" s="25"/>
      <c r="R449" s="10"/>
      <c r="S449" s="25"/>
      <c r="T449" s="25"/>
      <c r="U449" s="7">
        <f t="shared" si="138"/>
        <v>0</v>
      </c>
      <c r="V449" s="25"/>
      <c r="W449" s="25"/>
      <c r="X449" s="25"/>
      <c r="Y449" s="25"/>
      <c r="Z449" s="25"/>
      <c r="AA449" s="25"/>
      <c r="AB449" s="25"/>
      <c r="AC449" s="25"/>
      <c r="AD449" s="7">
        <f>SUM(AE449:AT449)</f>
        <v>0</v>
      </c>
      <c r="AE449" s="25"/>
      <c r="AF449" s="25"/>
      <c r="AG449" s="25"/>
      <c r="AH449" s="25"/>
      <c r="AI449" s="25"/>
      <c r="AJ449" s="25"/>
      <c r="AK449" s="25"/>
      <c r="AL449" s="25"/>
      <c r="AM449" s="25"/>
      <c r="AN449" s="25"/>
      <c r="AO449" s="25"/>
      <c r="AP449" s="25"/>
      <c r="AQ449" s="25"/>
      <c r="AR449" s="25"/>
      <c r="AS449" s="25"/>
      <c r="AT449" s="25"/>
      <c r="AU449" s="25"/>
      <c r="AV449" s="25"/>
      <c r="AW449" s="25"/>
      <c r="AX449" s="25"/>
      <c r="AY449" s="25"/>
      <c r="AZ449" s="25"/>
      <c r="BA449" s="25"/>
      <c r="BB449" s="25"/>
      <c r="BC449" s="25"/>
      <c r="BD449" s="25"/>
      <c r="BE449" s="25"/>
      <c r="BF449" s="25"/>
      <c r="BG449" s="7">
        <f>BH449+BI449+BJ449</f>
        <v>0</v>
      </c>
      <c r="BH449" s="25"/>
      <c r="BI449" s="25"/>
      <c r="BJ449" s="25"/>
      <c r="BK449" s="25"/>
      <c r="BL449" s="20" t="s">
        <v>105</v>
      </c>
      <c r="BM449" s="25"/>
      <c r="BN449" s="20" t="s">
        <v>747</v>
      </c>
      <c r="BO449" s="25"/>
      <c r="BP449" s="144"/>
      <c r="BQ449" s="25"/>
      <c r="BR449" s="25"/>
      <c r="BS449" s="25"/>
      <c r="BT449" s="25"/>
      <c r="BU449" s="23" t="s">
        <v>747</v>
      </c>
      <c r="BV449" s="25">
        <v>2024</v>
      </c>
      <c r="BW449" s="25"/>
      <c r="BX449" s="25"/>
      <c r="BY449" s="20"/>
      <c r="CA449" s="54">
        <f>VLOOKUP(B449,'[1]KH2025 IN'!$B$4:$X$243,23,0)</f>
        <v>1</v>
      </c>
      <c r="CB449" s="54">
        <v>1</v>
      </c>
      <c r="CC449" s="54" t="e">
        <f>VLOOKUP(B449,'[2]10QH'!$B$15:$BZ$665,77,0)</f>
        <v>#N/A</v>
      </c>
      <c r="CJ449" s="54">
        <v>1</v>
      </c>
    </row>
    <row r="450" spans="1:88" s="54" customFormat="1" ht="37.5" x14ac:dyDescent="0.3">
      <c r="A450" s="144"/>
      <c r="B450" s="160"/>
      <c r="C450" s="22">
        <f t="shared" si="135"/>
        <v>0.68</v>
      </c>
      <c r="D450" s="23">
        <v>0.68</v>
      </c>
      <c r="E450" s="7">
        <f>F450+U450+BG450</f>
        <v>0</v>
      </c>
      <c r="F450" s="7">
        <f>G450+K450+L450+M450+R450+S450+T450</f>
        <v>0</v>
      </c>
      <c r="G450" s="7">
        <f>H450+I450+J450</f>
        <v>0</v>
      </c>
      <c r="H450" s="25"/>
      <c r="I450" s="25"/>
      <c r="J450" s="25"/>
      <c r="K450" s="25"/>
      <c r="L450" s="25"/>
      <c r="M450" s="7">
        <f>+N450+O450+P450</f>
        <v>0</v>
      </c>
      <c r="N450" s="25"/>
      <c r="O450" s="25"/>
      <c r="P450" s="25"/>
      <c r="Q450" s="25"/>
      <c r="R450" s="25"/>
      <c r="S450" s="25"/>
      <c r="T450" s="25"/>
      <c r="U450" s="7">
        <f t="shared" si="138"/>
        <v>0</v>
      </c>
      <c r="V450" s="25"/>
      <c r="W450" s="25"/>
      <c r="X450" s="25"/>
      <c r="Y450" s="25"/>
      <c r="Z450" s="25"/>
      <c r="AA450" s="25"/>
      <c r="AB450" s="25"/>
      <c r="AC450" s="25"/>
      <c r="AD450" s="7">
        <f>SUM(AE450:AT450)</f>
        <v>0</v>
      </c>
      <c r="AE450" s="25"/>
      <c r="AF450" s="25"/>
      <c r="AG450" s="25"/>
      <c r="AH450" s="25"/>
      <c r="AI450" s="25"/>
      <c r="AJ450" s="25"/>
      <c r="AK450" s="25"/>
      <c r="AL450" s="25"/>
      <c r="AM450" s="25"/>
      <c r="AN450" s="25"/>
      <c r="AO450" s="25"/>
      <c r="AP450" s="25"/>
      <c r="AQ450" s="25"/>
      <c r="AR450" s="25"/>
      <c r="AS450" s="25"/>
      <c r="AT450" s="25"/>
      <c r="AU450" s="25"/>
      <c r="AV450" s="25"/>
      <c r="AW450" s="25"/>
      <c r="AX450" s="25"/>
      <c r="AY450" s="25"/>
      <c r="AZ450" s="25"/>
      <c r="BA450" s="25"/>
      <c r="BB450" s="25"/>
      <c r="BC450" s="25"/>
      <c r="BD450" s="25"/>
      <c r="BE450" s="25"/>
      <c r="BF450" s="25"/>
      <c r="BG450" s="7">
        <f>BH450+BI450+BJ450</f>
        <v>0</v>
      </c>
      <c r="BH450" s="25"/>
      <c r="BI450" s="25"/>
      <c r="BJ450" s="25"/>
      <c r="BK450" s="25"/>
      <c r="BL450" s="20" t="s">
        <v>112</v>
      </c>
      <c r="BM450" s="25"/>
      <c r="BN450" s="20" t="s">
        <v>747</v>
      </c>
      <c r="BO450" s="25"/>
      <c r="BP450" s="144"/>
      <c r="BQ450" s="25"/>
      <c r="BR450" s="25"/>
      <c r="BS450" s="25"/>
      <c r="BT450" s="25"/>
      <c r="BU450" s="23" t="s">
        <v>747</v>
      </c>
      <c r="BV450" s="25">
        <v>2024</v>
      </c>
      <c r="BW450" s="25"/>
      <c r="BX450" s="25"/>
      <c r="BY450" s="20"/>
      <c r="CA450" s="54">
        <f>VLOOKUP(B450,'[1]KH2025 IN'!$B$4:$X$243,23,0)</f>
        <v>1</v>
      </c>
      <c r="CB450" s="54">
        <v>1</v>
      </c>
      <c r="CC450" s="54" t="e">
        <f>VLOOKUP(B450,'[2]10QH'!$B$15:$BZ$665,77,0)</f>
        <v>#N/A</v>
      </c>
      <c r="CJ450" s="54">
        <v>1</v>
      </c>
    </row>
    <row r="451" spans="1:88" s="54" customFormat="1" x14ac:dyDescent="0.3">
      <c r="A451" s="144"/>
      <c r="B451" s="160"/>
      <c r="C451" s="22">
        <f t="shared" si="135"/>
        <v>1.42</v>
      </c>
      <c r="D451" s="23">
        <v>1.42</v>
      </c>
      <c r="E451" s="7">
        <f>F451+U451+BG451</f>
        <v>0</v>
      </c>
      <c r="F451" s="7">
        <f>G451+K451+L451+M451+R451+S451+T451</f>
        <v>0</v>
      </c>
      <c r="G451" s="7">
        <f>H451+I451+J451</f>
        <v>0</v>
      </c>
      <c r="H451" s="25"/>
      <c r="I451" s="25"/>
      <c r="J451" s="25"/>
      <c r="K451" s="25"/>
      <c r="L451" s="25"/>
      <c r="M451" s="7">
        <f>+N451+O451+P451</f>
        <v>0</v>
      </c>
      <c r="N451" s="25"/>
      <c r="O451" s="25"/>
      <c r="P451" s="25"/>
      <c r="Q451" s="25"/>
      <c r="R451" s="25"/>
      <c r="S451" s="25"/>
      <c r="T451" s="25"/>
      <c r="U451" s="7">
        <f t="shared" si="138"/>
        <v>0</v>
      </c>
      <c r="V451" s="25"/>
      <c r="W451" s="25"/>
      <c r="X451" s="25"/>
      <c r="Y451" s="25"/>
      <c r="Z451" s="25"/>
      <c r="AA451" s="25"/>
      <c r="AB451" s="25"/>
      <c r="AC451" s="25"/>
      <c r="AD451" s="7">
        <f>SUM(AE451:AT451)</f>
        <v>0</v>
      </c>
      <c r="AE451" s="25"/>
      <c r="AF451" s="25"/>
      <c r="AG451" s="25"/>
      <c r="AH451" s="25"/>
      <c r="AI451" s="25"/>
      <c r="AJ451" s="25"/>
      <c r="AK451" s="25"/>
      <c r="AL451" s="25"/>
      <c r="AM451" s="25"/>
      <c r="AN451" s="25"/>
      <c r="AO451" s="25"/>
      <c r="AP451" s="25"/>
      <c r="AQ451" s="25"/>
      <c r="AR451" s="25"/>
      <c r="AS451" s="25"/>
      <c r="AT451" s="25"/>
      <c r="AU451" s="25"/>
      <c r="AV451" s="25"/>
      <c r="AW451" s="25"/>
      <c r="AX451" s="25"/>
      <c r="AY451" s="25"/>
      <c r="AZ451" s="25"/>
      <c r="BA451" s="25"/>
      <c r="BB451" s="25"/>
      <c r="BC451" s="25"/>
      <c r="BD451" s="25"/>
      <c r="BE451" s="25"/>
      <c r="BF451" s="25"/>
      <c r="BG451" s="7">
        <f>BH451+BI451+BJ451</f>
        <v>0</v>
      </c>
      <c r="BH451" s="25"/>
      <c r="BI451" s="25"/>
      <c r="BJ451" s="25"/>
      <c r="BK451" s="25"/>
      <c r="BL451" s="20" t="s">
        <v>123</v>
      </c>
      <c r="BM451" s="25"/>
      <c r="BN451" s="20" t="s">
        <v>747</v>
      </c>
      <c r="BO451" s="25"/>
      <c r="BP451" s="144"/>
      <c r="BQ451" s="25"/>
      <c r="BR451" s="25"/>
      <c r="BS451" s="25"/>
      <c r="BT451" s="25"/>
      <c r="BU451" s="23" t="s">
        <v>747</v>
      </c>
      <c r="BV451" s="25">
        <v>2024</v>
      </c>
      <c r="BW451" s="25"/>
      <c r="BX451" s="25"/>
      <c r="BY451" s="20"/>
      <c r="CA451" s="54">
        <f>VLOOKUP(B451,'[1]KH2025 IN'!$B$4:$X$243,23,0)</f>
        <v>1</v>
      </c>
      <c r="CB451" s="54">
        <v>1</v>
      </c>
      <c r="CC451" s="54" t="e">
        <f>VLOOKUP(B451,'[2]10QH'!$B$15:$BZ$665,77,0)</f>
        <v>#N/A</v>
      </c>
      <c r="CJ451" s="54">
        <v>1</v>
      </c>
    </row>
    <row r="452" spans="1:88" s="11" customFormat="1" ht="37.5" x14ac:dyDescent="0.3">
      <c r="A452" s="4" t="s">
        <v>749</v>
      </c>
      <c r="B452" s="5" t="s">
        <v>43</v>
      </c>
      <c r="C452" s="6">
        <f t="shared" si="135"/>
        <v>33.699999999999996</v>
      </c>
      <c r="D452" s="6">
        <f t="shared" ref="D452:T452" si="162">SUM(D453:D462)</f>
        <v>0</v>
      </c>
      <c r="E452" s="6">
        <f t="shared" si="162"/>
        <v>33.699999999999996</v>
      </c>
      <c r="F452" s="6">
        <f t="shared" si="162"/>
        <v>23.63</v>
      </c>
      <c r="G452" s="6">
        <f t="shared" si="162"/>
        <v>1.43</v>
      </c>
      <c r="H452" s="6">
        <f t="shared" si="162"/>
        <v>1.43</v>
      </c>
      <c r="I452" s="6">
        <f t="shared" si="162"/>
        <v>0</v>
      </c>
      <c r="J452" s="6">
        <f t="shared" si="162"/>
        <v>0</v>
      </c>
      <c r="K452" s="83">
        <f t="shared" si="162"/>
        <v>8</v>
      </c>
      <c r="L452" s="6">
        <f t="shared" si="162"/>
        <v>14.200000000000001</v>
      </c>
      <c r="M452" s="6">
        <f t="shared" si="162"/>
        <v>0</v>
      </c>
      <c r="N452" s="6">
        <f t="shared" si="162"/>
        <v>0</v>
      </c>
      <c r="O452" s="6">
        <f t="shared" si="162"/>
        <v>0</v>
      </c>
      <c r="P452" s="6">
        <f t="shared" si="162"/>
        <v>0</v>
      </c>
      <c r="Q452" s="6">
        <f t="shared" si="162"/>
        <v>0</v>
      </c>
      <c r="R452" s="6">
        <f t="shared" si="162"/>
        <v>0</v>
      </c>
      <c r="S452" s="6">
        <f t="shared" si="162"/>
        <v>0</v>
      </c>
      <c r="T452" s="6">
        <f t="shared" si="162"/>
        <v>0</v>
      </c>
      <c r="U452" s="6">
        <f t="shared" si="138"/>
        <v>10.07</v>
      </c>
      <c r="V452" s="6">
        <f t="shared" ref="V452:BJ452" si="163">SUM(V453:V462)</f>
        <v>0</v>
      </c>
      <c r="W452" s="6">
        <f t="shared" si="163"/>
        <v>0</v>
      </c>
      <c r="X452" s="6">
        <f t="shared" si="163"/>
        <v>0</v>
      </c>
      <c r="Y452" s="6">
        <f t="shared" si="163"/>
        <v>0</v>
      </c>
      <c r="Z452" s="6">
        <f t="shared" si="163"/>
        <v>0</v>
      </c>
      <c r="AA452" s="6">
        <f t="shared" si="163"/>
        <v>0</v>
      </c>
      <c r="AB452" s="6">
        <f t="shared" si="163"/>
        <v>0</v>
      </c>
      <c r="AC452" s="6">
        <f t="shared" si="163"/>
        <v>0</v>
      </c>
      <c r="AD452" s="6">
        <f t="shared" si="163"/>
        <v>0</v>
      </c>
      <c r="AE452" s="6">
        <f t="shared" si="163"/>
        <v>0</v>
      </c>
      <c r="AF452" s="6">
        <f t="shared" si="163"/>
        <v>0</v>
      </c>
      <c r="AG452" s="6">
        <f t="shared" si="163"/>
        <v>0</v>
      </c>
      <c r="AH452" s="6">
        <f t="shared" si="163"/>
        <v>0</v>
      </c>
      <c r="AI452" s="6">
        <f t="shared" si="163"/>
        <v>0</v>
      </c>
      <c r="AJ452" s="6">
        <f t="shared" si="163"/>
        <v>0</v>
      </c>
      <c r="AK452" s="6">
        <f t="shared" si="163"/>
        <v>0</v>
      </c>
      <c r="AL452" s="6">
        <f t="shared" si="163"/>
        <v>0</v>
      </c>
      <c r="AM452" s="6">
        <f t="shared" si="163"/>
        <v>0</v>
      </c>
      <c r="AN452" s="6">
        <f t="shared" si="163"/>
        <v>0</v>
      </c>
      <c r="AO452" s="6">
        <f t="shared" si="163"/>
        <v>0</v>
      </c>
      <c r="AP452" s="6">
        <f t="shared" si="163"/>
        <v>0</v>
      </c>
      <c r="AQ452" s="6">
        <f t="shared" si="163"/>
        <v>0</v>
      </c>
      <c r="AR452" s="6">
        <f t="shared" si="163"/>
        <v>0</v>
      </c>
      <c r="AS452" s="6">
        <f t="shared" si="163"/>
        <v>0</v>
      </c>
      <c r="AT452" s="6">
        <f t="shared" si="163"/>
        <v>0</v>
      </c>
      <c r="AU452" s="6">
        <f t="shared" si="163"/>
        <v>0</v>
      </c>
      <c r="AV452" s="6">
        <f t="shared" si="163"/>
        <v>0</v>
      </c>
      <c r="AW452" s="6">
        <f t="shared" si="163"/>
        <v>0</v>
      </c>
      <c r="AX452" s="6">
        <f t="shared" si="163"/>
        <v>0</v>
      </c>
      <c r="AY452" s="6">
        <f t="shared" si="163"/>
        <v>0</v>
      </c>
      <c r="AZ452" s="6">
        <f t="shared" si="163"/>
        <v>0</v>
      </c>
      <c r="BA452" s="6">
        <f t="shared" si="163"/>
        <v>0</v>
      </c>
      <c r="BB452" s="6">
        <f t="shared" si="163"/>
        <v>0</v>
      </c>
      <c r="BC452" s="6">
        <f t="shared" si="163"/>
        <v>0</v>
      </c>
      <c r="BD452" s="6">
        <f t="shared" si="163"/>
        <v>10.07</v>
      </c>
      <c r="BE452" s="6">
        <f t="shared" si="163"/>
        <v>0</v>
      </c>
      <c r="BF452" s="6">
        <f t="shared" si="163"/>
        <v>0</v>
      </c>
      <c r="BG452" s="6">
        <f t="shared" si="163"/>
        <v>0</v>
      </c>
      <c r="BH452" s="6">
        <f t="shared" si="163"/>
        <v>0</v>
      </c>
      <c r="BI452" s="6">
        <f t="shared" si="163"/>
        <v>0</v>
      </c>
      <c r="BJ452" s="6">
        <f t="shared" si="163"/>
        <v>0</v>
      </c>
      <c r="BK452" s="4"/>
      <c r="BL452" s="4"/>
      <c r="BM452" s="62"/>
      <c r="BN452" s="4"/>
      <c r="BO452" s="4"/>
      <c r="BP452" s="10"/>
      <c r="BQ452" s="10"/>
      <c r="BR452" s="10"/>
      <c r="BS452" s="10"/>
      <c r="BT452" s="10"/>
      <c r="BU452" s="10"/>
      <c r="BV452" s="10"/>
      <c r="BW452" s="10"/>
      <c r="BX452" s="10"/>
      <c r="BY452" s="10"/>
      <c r="CA452" s="54" t="e">
        <f>VLOOKUP(B452,'[1]KH2025 IN'!$B$4:$X$243,23,0)</f>
        <v>#N/A</v>
      </c>
      <c r="CB452" s="54">
        <v>1</v>
      </c>
      <c r="CC452" s="54" t="e">
        <f>VLOOKUP(B452,'[2]10QH'!$B$15:$BZ$665,77,0)</f>
        <v>#REF!</v>
      </c>
    </row>
    <row r="453" spans="1:88" ht="37.5" x14ac:dyDescent="0.3">
      <c r="A453" s="10" t="s">
        <v>84</v>
      </c>
      <c r="B453" s="15" t="s">
        <v>85</v>
      </c>
      <c r="C453" s="16">
        <f t="shared" si="135"/>
        <v>0</v>
      </c>
      <c r="D453" s="10"/>
      <c r="E453" s="7">
        <f t="shared" ref="E453:E462" si="164">F453+U453+BG453</f>
        <v>0</v>
      </c>
      <c r="F453" s="7">
        <f t="shared" ref="F453:F462" si="165">G453+K453+L453+M453+R453+S453+T453</f>
        <v>0</v>
      </c>
      <c r="G453" s="7">
        <f t="shared" ref="G453:G462" si="166">H453+I453+J453</f>
        <v>0</v>
      </c>
      <c r="H453" s="10"/>
      <c r="I453" s="10"/>
      <c r="J453" s="10"/>
      <c r="K453" s="10"/>
      <c r="L453" s="10"/>
      <c r="M453" s="7">
        <f t="shared" ref="M453:M462" si="167">+N453+O453+P453</f>
        <v>0</v>
      </c>
      <c r="N453" s="10"/>
      <c r="O453" s="10"/>
      <c r="P453" s="10"/>
      <c r="Q453" s="10"/>
      <c r="R453" s="25"/>
      <c r="S453" s="10"/>
      <c r="T453" s="10"/>
      <c r="U453" s="7">
        <f t="shared" si="138"/>
        <v>0</v>
      </c>
      <c r="V453" s="10"/>
      <c r="W453" s="10"/>
      <c r="X453" s="10"/>
      <c r="Y453" s="10"/>
      <c r="Z453" s="10"/>
      <c r="AA453" s="10"/>
      <c r="AB453" s="10"/>
      <c r="AC453" s="10"/>
      <c r="AD453" s="7">
        <f t="shared" ref="AD453:AD462" si="168">SUM(AE453:AT453)</f>
        <v>0</v>
      </c>
      <c r="AE453" s="10"/>
      <c r="AF453" s="10"/>
      <c r="AG453" s="10"/>
      <c r="AH453" s="10"/>
      <c r="AI453" s="10"/>
      <c r="AJ453" s="10"/>
      <c r="AK453" s="10"/>
      <c r="AL453" s="10"/>
      <c r="AM453" s="10"/>
      <c r="AN453" s="10"/>
      <c r="AO453" s="25"/>
      <c r="AP453" s="10"/>
      <c r="AQ453" s="10"/>
      <c r="AR453" s="25"/>
      <c r="AS453" s="25"/>
      <c r="AT453" s="25"/>
      <c r="AU453" s="25"/>
      <c r="AV453" s="25"/>
      <c r="AW453" s="25"/>
      <c r="AX453" s="10"/>
      <c r="AY453" s="10"/>
      <c r="AZ453" s="10"/>
      <c r="BA453" s="25"/>
      <c r="BB453" s="25"/>
      <c r="BC453" s="25"/>
      <c r="BD453" s="10"/>
      <c r="BE453" s="25"/>
      <c r="BF453" s="25"/>
      <c r="BG453" s="7">
        <f t="shared" ref="BG453:BG462" si="169">BH453+BI453+BJ453</f>
        <v>0</v>
      </c>
      <c r="BH453" s="25"/>
      <c r="BI453" s="10"/>
      <c r="BJ453" s="10"/>
      <c r="BK453" s="25"/>
      <c r="BL453" s="10"/>
      <c r="BM453" s="25"/>
      <c r="BN453" s="10"/>
      <c r="BO453" s="25"/>
      <c r="BP453" s="10"/>
      <c r="BQ453" s="25"/>
      <c r="BR453" s="25"/>
      <c r="BS453" s="25"/>
      <c r="BT453" s="25"/>
      <c r="BU453" s="10"/>
      <c r="BV453" s="10"/>
      <c r="BW453" s="10"/>
      <c r="BX453" s="10"/>
      <c r="BY453" s="25"/>
      <c r="CA453" s="54">
        <f>VLOOKUP(B453,'[1]KH2025 IN'!$B$4:$X$243,23,0)</f>
        <v>1</v>
      </c>
      <c r="CB453" s="54">
        <v>1</v>
      </c>
      <c r="CC453" s="54" t="e">
        <f>VLOOKUP(B453,'[2]10QH'!$B$15:$BZ$665,77,0)</f>
        <v>#REF!</v>
      </c>
    </row>
    <row r="454" spans="1:88" s="54" customFormat="1" ht="93.75" x14ac:dyDescent="0.3">
      <c r="A454" s="20">
        <f>A447+1</f>
        <v>305</v>
      </c>
      <c r="B454" s="21" t="s">
        <v>42</v>
      </c>
      <c r="C454" s="22">
        <f t="shared" ref="C454:C528" si="170">D454+E454</f>
        <v>1.5</v>
      </c>
      <c r="D454" s="23"/>
      <c r="E454" s="7">
        <f t="shared" si="164"/>
        <v>1.5</v>
      </c>
      <c r="F454" s="7">
        <f t="shared" si="165"/>
        <v>1.5</v>
      </c>
      <c r="G454" s="7">
        <f t="shared" si="166"/>
        <v>0</v>
      </c>
      <c r="H454" s="24"/>
      <c r="I454" s="24"/>
      <c r="J454" s="24"/>
      <c r="K454" s="24"/>
      <c r="L454" s="24">
        <v>1.5</v>
      </c>
      <c r="M454" s="7">
        <f t="shared" si="167"/>
        <v>0</v>
      </c>
      <c r="N454" s="24"/>
      <c r="O454" s="24"/>
      <c r="P454" s="24"/>
      <c r="Q454" s="24"/>
      <c r="R454" s="10"/>
      <c r="S454" s="24"/>
      <c r="T454" s="24"/>
      <c r="U454" s="7">
        <f t="shared" si="138"/>
        <v>0</v>
      </c>
      <c r="V454" s="24"/>
      <c r="W454" s="24"/>
      <c r="X454" s="24"/>
      <c r="Y454" s="24"/>
      <c r="Z454" s="24"/>
      <c r="AA454" s="24"/>
      <c r="AB454" s="24"/>
      <c r="AC454" s="24"/>
      <c r="AD454" s="7">
        <f t="shared" si="168"/>
        <v>0</v>
      </c>
      <c r="AE454" s="24"/>
      <c r="AF454" s="24"/>
      <c r="AG454" s="25"/>
      <c r="AH454" s="25"/>
      <c r="AI454" s="24"/>
      <c r="AJ454" s="20"/>
      <c r="AK454" s="24"/>
      <c r="AL454" s="20"/>
      <c r="AM454" s="20"/>
      <c r="AN454" s="20"/>
      <c r="AO454" s="25"/>
      <c r="AP454" s="20"/>
      <c r="AQ454" s="24"/>
      <c r="AR454" s="25"/>
      <c r="AS454" s="25"/>
      <c r="AT454" s="25"/>
      <c r="AU454" s="25"/>
      <c r="AV454" s="25"/>
      <c r="AW454" s="25"/>
      <c r="AX454" s="24"/>
      <c r="AY454" s="24"/>
      <c r="AZ454" s="24"/>
      <c r="BA454" s="25"/>
      <c r="BB454" s="25"/>
      <c r="BC454" s="25"/>
      <c r="BD454" s="24"/>
      <c r="BE454" s="25"/>
      <c r="BF454" s="25"/>
      <c r="BG454" s="7">
        <f t="shared" si="169"/>
        <v>0</v>
      </c>
      <c r="BH454" s="25"/>
      <c r="BI454" s="24"/>
      <c r="BJ454" s="24"/>
      <c r="BK454" s="25"/>
      <c r="BL454" s="20" t="s">
        <v>142</v>
      </c>
      <c r="BM454" s="25"/>
      <c r="BN454" s="20" t="s">
        <v>750</v>
      </c>
      <c r="BO454" s="25"/>
      <c r="BP454" s="144" t="s">
        <v>106</v>
      </c>
      <c r="BQ454" s="25"/>
      <c r="BR454" s="25"/>
      <c r="BS454" s="25"/>
      <c r="BT454" s="25"/>
      <c r="BU454" s="23" t="s">
        <v>90</v>
      </c>
      <c r="BV454" s="20"/>
      <c r="BW454" s="25" t="s">
        <v>751</v>
      </c>
      <c r="BX454" s="25"/>
      <c r="BY454" s="20" t="s">
        <v>752</v>
      </c>
      <c r="CA454" s="54" t="e">
        <f>VLOOKUP(B454,'[1]KH2025 IN'!$B$4:$X$243,23,0)</f>
        <v>#N/A</v>
      </c>
      <c r="CB454" s="54">
        <v>1</v>
      </c>
      <c r="CC454" s="54" t="e">
        <f>VLOOKUP(B454,'[2]10QH'!$B$15:$BZ$665,77,0)</f>
        <v>#REF!</v>
      </c>
      <c r="CJ454" s="54">
        <v>1</v>
      </c>
    </row>
    <row r="455" spans="1:88" s="54" customFormat="1" ht="75" x14ac:dyDescent="0.3">
      <c r="A455" s="20">
        <f>A454+1</f>
        <v>306</v>
      </c>
      <c r="B455" s="21" t="s">
        <v>753</v>
      </c>
      <c r="C455" s="22">
        <f t="shared" si="170"/>
        <v>11.43</v>
      </c>
      <c r="D455" s="23"/>
      <c r="E455" s="7">
        <f t="shared" si="164"/>
        <v>11.43</v>
      </c>
      <c r="F455" s="7">
        <f t="shared" si="165"/>
        <v>6.43</v>
      </c>
      <c r="G455" s="7">
        <f t="shared" si="166"/>
        <v>0.43</v>
      </c>
      <c r="H455" s="24">
        <v>0.43</v>
      </c>
      <c r="I455" s="24"/>
      <c r="J455" s="24"/>
      <c r="K455" s="24">
        <v>3</v>
      </c>
      <c r="L455" s="24">
        <v>3</v>
      </c>
      <c r="M455" s="7">
        <f t="shared" si="167"/>
        <v>0</v>
      </c>
      <c r="N455" s="24"/>
      <c r="O455" s="24"/>
      <c r="P455" s="24"/>
      <c r="Q455" s="24"/>
      <c r="R455" s="59"/>
      <c r="S455" s="24"/>
      <c r="T455" s="24"/>
      <c r="U455" s="7">
        <f t="shared" si="138"/>
        <v>5</v>
      </c>
      <c r="V455" s="24"/>
      <c r="W455" s="24"/>
      <c r="X455" s="24"/>
      <c r="Y455" s="24"/>
      <c r="Z455" s="24"/>
      <c r="AA455" s="24"/>
      <c r="AB455" s="24"/>
      <c r="AC455" s="24"/>
      <c r="AD455" s="7">
        <f t="shared" si="168"/>
        <v>0</v>
      </c>
      <c r="AE455" s="24"/>
      <c r="AF455" s="24"/>
      <c r="AG455" s="25"/>
      <c r="AH455" s="25"/>
      <c r="AI455" s="24"/>
      <c r="AJ455" s="20"/>
      <c r="AK455" s="24"/>
      <c r="AL455" s="20"/>
      <c r="AM455" s="20"/>
      <c r="AN455" s="20"/>
      <c r="AO455" s="25"/>
      <c r="AP455" s="20"/>
      <c r="AQ455" s="24"/>
      <c r="AR455" s="25"/>
      <c r="AS455" s="25"/>
      <c r="AT455" s="25"/>
      <c r="AU455" s="25"/>
      <c r="AV455" s="25"/>
      <c r="AW455" s="25"/>
      <c r="AX455" s="24"/>
      <c r="AY455" s="24"/>
      <c r="AZ455" s="24"/>
      <c r="BA455" s="25"/>
      <c r="BB455" s="25"/>
      <c r="BC455" s="25"/>
      <c r="BD455" s="24">
        <v>5</v>
      </c>
      <c r="BE455" s="25"/>
      <c r="BF455" s="25"/>
      <c r="BG455" s="7">
        <f t="shared" si="169"/>
        <v>0</v>
      </c>
      <c r="BH455" s="25"/>
      <c r="BI455" s="24"/>
      <c r="BJ455" s="24"/>
      <c r="BK455" s="25"/>
      <c r="BL455" s="20" t="s">
        <v>142</v>
      </c>
      <c r="BM455" s="25"/>
      <c r="BN455" s="20" t="s">
        <v>750</v>
      </c>
      <c r="BO455" s="25"/>
      <c r="BP455" s="144"/>
      <c r="BQ455" s="25"/>
      <c r="BR455" s="25"/>
      <c r="BS455" s="25"/>
      <c r="BT455" s="25"/>
      <c r="BU455" s="23" t="s">
        <v>516</v>
      </c>
      <c r="BV455" s="20"/>
      <c r="BW455" s="25"/>
      <c r="BX455" s="25"/>
      <c r="BY455" s="20" t="s">
        <v>754</v>
      </c>
      <c r="CA455" s="54" t="e">
        <f>VLOOKUP(B455,'[1]KH2025 IN'!$B$4:$X$243,23,0)</f>
        <v>#N/A</v>
      </c>
      <c r="CB455" s="54">
        <v>1</v>
      </c>
      <c r="CC455" s="54">
        <f>VLOOKUP(B455,'[2]10QH'!$B$15:$BZ$665,77,0)</f>
        <v>1</v>
      </c>
      <c r="CJ455" s="54">
        <v>1</v>
      </c>
    </row>
    <row r="456" spans="1:88" s="54" customFormat="1" ht="75" x14ac:dyDescent="0.3">
      <c r="A456" s="20">
        <f>A455+1</f>
        <v>307</v>
      </c>
      <c r="B456" s="21" t="s">
        <v>753</v>
      </c>
      <c r="C456" s="22">
        <f>D456+E456</f>
        <v>16.07</v>
      </c>
      <c r="D456" s="23"/>
      <c r="E456" s="7">
        <f>F456+U456+BG456</f>
        <v>16.07</v>
      </c>
      <c r="F456" s="7">
        <f>G456+K456+L456+M456+R456+S456+T456</f>
        <v>11</v>
      </c>
      <c r="G456" s="7">
        <f>H456+I456+J456</f>
        <v>1</v>
      </c>
      <c r="H456" s="24">
        <v>1</v>
      </c>
      <c r="I456" s="24"/>
      <c r="J456" s="24"/>
      <c r="K456" s="24">
        <v>5</v>
      </c>
      <c r="L456" s="24">
        <v>5</v>
      </c>
      <c r="M456" s="7">
        <f>+N456+O456+P456</f>
        <v>0</v>
      </c>
      <c r="N456" s="24"/>
      <c r="O456" s="24"/>
      <c r="P456" s="24"/>
      <c r="Q456" s="24"/>
      <c r="R456" s="24"/>
      <c r="S456" s="24"/>
      <c r="T456" s="24"/>
      <c r="U456" s="7">
        <f>V456+W456+X456+Y456+Z456+AA456+AB456+AC456+AD456+AU456+AV456+AW456+AX456+AY456+AZ456+BA456+BB456+BC456+BD456+BE456+BF456</f>
        <v>5.07</v>
      </c>
      <c r="V456" s="24"/>
      <c r="W456" s="24"/>
      <c r="X456" s="24"/>
      <c r="Y456" s="24"/>
      <c r="Z456" s="24"/>
      <c r="AA456" s="24"/>
      <c r="AB456" s="24"/>
      <c r="AC456" s="24"/>
      <c r="AD456" s="7">
        <f>SUM(AE456:AT456)</f>
        <v>0</v>
      </c>
      <c r="AE456" s="24"/>
      <c r="AF456" s="24"/>
      <c r="AG456" s="25"/>
      <c r="AH456" s="25"/>
      <c r="AI456" s="24"/>
      <c r="AJ456" s="20"/>
      <c r="AK456" s="24"/>
      <c r="AL456" s="20"/>
      <c r="AM456" s="20"/>
      <c r="AN456" s="20"/>
      <c r="AO456" s="25"/>
      <c r="AP456" s="20"/>
      <c r="AQ456" s="24"/>
      <c r="AR456" s="25"/>
      <c r="AS456" s="25"/>
      <c r="AT456" s="25"/>
      <c r="AU456" s="25"/>
      <c r="AV456" s="25"/>
      <c r="AW456" s="25"/>
      <c r="AX456" s="24"/>
      <c r="AY456" s="24"/>
      <c r="AZ456" s="24"/>
      <c r="BA456" s="25"/>
      <c r="BB456" s="25"/>
      <c r="BC456" s="25"/>
      <c r="BD456" s="24">
        <v>5.07</v>
      </c>
      <c r="BE456" s="25"/>
      <c r="BF456" s="25"/>
      <c r="BG456" s="7">
        <f>BH456+BI456+BJ456</f>
        <v>0</v>
      </c>
      <c r="BH456" s="25"/>
      <c r="BI456" s="24"/>
      <c r="BJ456" s="24"/>
      <c r="BK456" s="25"/>
      <c r="BL456" s="20" t="s">
        <v>105</v>
      </c>
      <c r="BM456" s="25"/>
      <c r="BN456" s="20" t="s">
        <v>750</v>
      </c>
      <c r="BO456" s="25"/>
      <c r="BP456" s="20" t="s">
        <v>106</v>
      </c>
      <c r="BQ456" s="25"/>
      <c r="BR456" s="25"/>
      <c r="BS456" s="25"/>
      <c r="BT456" s="25"/>
      <c r="BU456" s="23" t="s">
        <v>516</v>
      </c>
      <c r="BV456" s="20"/>
      <c r="BW456" s="25"/>
      <c r="BX456" s="25"/>
      <c r="BY456" s="20" t="s">
        <v>754</v>
      </c>
      <c r="CA456" s="54" t="e">
        <f>VLOOKUP(B456,'[1]KH2025 IN'!$B$4:$X$243,23,0)</f>
        <v>#N/A</v>
      </c>
      <c r="CB456" s="54">
        <v>1</v>
      </c>
      <c r="CC456" s="54">
        <f>VLOOKUP(B456,'[2]10QH'!$B$15:$BZ$665,77,0)</f>
        <v>1</v>
      </c>
      <c r="CJ456" s="54">
        <v>1</v>
      </c>
    </row>
    <row r="457" spans="1:88" s="54" customFormat="1" ht="42" customHeight="1" x14ac:dyDescent="0.3">
      <c r="A457" s="144">
        <f>A456+1</f>
        <v>308</v>
      </c>
      <c r="B457" s="145" t="s">
        <v>42</v>
      </c>
      <c r="C457" s="22">
        <f t="shared" si="170"/>
        <v>1.5</v>
      </c>
      <c r="D457" s="23"/>
      <c r="E457" s="7">
        <f t="shared" si="164"/>
        <v>1.5</v>
      </c>
      <c r="F457" s="7">
        <f t="shared" si="165"/>
        <v>1.5</v>
      </c>
      <c r="G457" s="7">
        <f t="shared" si="166"/>
        <v>0</v>
      </c>
      <c r="H457" s="24"/>
      <c r="I457" s="24"/>
      <c r="J457" s="24"/>
      <c r="K457" s="24"/>
      <c r="L457" s="24">
        <v>1.5</v>
      </c>
      <c r="M457" s="7">
        <f t="shared" si="167"/>
        <v>0</v>
      </c>
      <c r="N457" s="24"/>
      <c r="O457" s="24"/>
      <c r="P457" s="24"/>
      <c r="Q457" s="24"/>
      <c r="R457" s="10"/>
      <c r="S457" s="24"/>
      <c r="T457" s="24"/>
      <c r="U457" s="7">
        <f t="shared" si="138"/>
        <v>0</v>
      </c>
      <c r="V457" s="24"/>
      <c r="W457" s="24"/>
      <c r="X457" s="24"/>
      <c r="Y457" s="24"/>
      <c r="Z457" s="24"/>
      <c r="AA457" s="24"/>
      <c r="AB457" s="24"/>
      <c r="AC457" s="24"/>
      <c r="AD457" s="7">
        <f t="shared" si="168"/>
        <v>0</v>
      </c>
      <c r="AE457" s="24"/>
      <c r="AF457" s="24"/>
      <c r="AG457" s="25"/>
      <c r="AH457" s="25"/>
      <c r="AI457" s="24"/>
      <c r="AJ457" s="20"/>
      <c r="AK457" s="24"/>
      <c r="AL457" s="20"/>
      <c r="AM457" s="20"/>
      <c r="AN457" s="20"/>
      <c r="AO457" s="25"/>
      <c r="AP457" s="20"/>
      <c r="AQ457" s="24"/>
      <c r="AR457" s="25"/>
      <c r="AS457" s="25"/>
      <c r="AT457" s="25"/>
      <c r="AU457" s="25"/>
      <c r="AV457" s="25"/>
      <c r="AW457" s="25"/>
      <c r="AX457" s="24"/>
      <c r="AY457" s="24"/>
      <c r="AZ457" s="24"/>
      <c r="BA457" s="25"/>
      <c r="BB457" s="25"/>
      <c r="BC457" s="25"/>
      <c r="BD457" s="24"/>
      <c r="BE457" s="25"/>
      <c r="BF457" s="25"/>
      <c r="BG457" s="7">
        <f t="shared" si="169"/>
        <v>0</v>
      </c>
      <c r="BH457" s="25"/>
      <c r="BI457" s="24"/>
      <c r="BJ457" s="24"/>
      <c r="BK457" s="25"/>
      <c r="BL457" s="20" t="s">
        <v>105</v>
      </c>
      <c r="BM457" s="25"/>
      <c r="BN457" s="20" t="s">
        <v>750</v>
      </c>
      <c r="BO457" s="25"/>
      <c r="BP457" s="144" t="s">
        <v>106</v>
      </c>
      <c r="BQ457" s="25"/>
      <c r="BR457" s="25"/>
      <c r="BS457" s="25"/>
      <c r="BT457" s="25"/>
      <c r="BU457" s="23" t="s">
        <v>90</v>
      </c>
      <c r="BV457" s="20"/>
      <c r="BW457" s="25" t="s">
        <v>751</v>
      </c>
      <c r="BX457" s="25"/>
      <c r="BY457" s="20" t="s">
        <v>755</v>
      </c>
      <c r="CA457" s="54" t="e">
        <f>VLOOKUP(B457,'[1]KH2025 IN'!$B$4:$X$243,23,0)</f>
        <v>#N/A</v>
      </c>
      <c r="CB457" s="54">
        <v>1</v>
      </c>
      <c r="CC457" s="54" t="e">
        <f>VLOOKUP(B457,'[2]10QH'!$B$15:$BZ$665,77,0)</f>
        <v>#REF!</v>
      </c>
      <c r="CJ457" s="54">
        <v>1</v>
      </c>
    </row>
    <row r="458" spans="1:88" s="54" customFormat="1" ht="42" customHeight="1" x14ac:dyDescent="0.3">
      <c r="A458" s="144"/>
      <c r="B458" s="145"/>
      <c r="C458" s="22">
        <f t="shared" si="170"/>
        <v>0.9</v>
      </c>
      <c r="D458" s="23"/>
      <c r="E458" s="7">
        <f t="shared" si="164"/>
        <v>0.9</v>
      </c>
      <c r="F458" s="7">
        <f t="shared" si="165"/>
        <v>0.9</v>
      </c>
      <c r="G458" s="7">
        <f t="shared" si="166"/>
        <v>0</v>
      </c>
      <c r="H458" s="24"/>
      <c r="I458" s="24"/>
      <c r="J458" s="24"/>
      <c r="K458" s="24"/>
      <c r="L458" s="24">
        <v>0.9</v>
      </c>
      <c r="M458" s="7">
        <f t="shared" si="167"/>
        <v>0</v>
      </c>
      <c r="N458" s="24"/>
      <c r="O458" s="24"/>
      <c r="P458" s="24"/>
      <c r="Q458" s="24"/>
      <c r="R458" s="24"/>
      <c r="S458" s="24"/>
      <c r="T458" s="24"/>
      <c r="U458" s="7">
        <f t="shared" si="138"/>
        <v>0</v>
      </c>
      <c r="V458" s="24"/>
      <c r="W458" s="24"/>
      <c r="X458" s="24"/>
      <c r="Y458" s="24"/>
      <c r="Z458" s="24"/>
      <c r="AA458" s="24"/>
      <c r="AB458" s="24"/>
      <c r="AC458" s="24"/>
      <c r="AD458" s="7">
        <f t="shared" si="168"/>
        <v>0</v>
      </c>
      <c r="AE458" s="24"/>
      <c r="AF458" s="24"/>
      <c r="AG458" s="25"/>
      <c r="AH458" s="25"/>
      <c r="AI458" s="24"/>
      <c r="AJ458" s="20"/>
      <c r="AK458" s="24"/>
      <c r="AL458" s="20"/>
      <c r="AM458" s="20"/>
      <c r="AN458" s="20"/>
      <c r="AO458" s="25"/>
      <c r="AP458" s="20"/>
      <c r="AQ458" s="24"/>
      <c r="AR458" s="25"/>
      <c r="AS458" s="25"/>
      <c r="AT458" s="25"/>
      <c r="AU458" s="25"/>
      <c r="AV458" s="25"/>
      <c r="AW458" s="25"/>
      <c r="AX458" s="24"/>
      <c r="AY458" s="24"/>
      <c r="AZ458" s="24"/>
      <c r="BA458" s="25"/>
      <c r="BB458" s="25"/>
      <c r="BC458" s="25"/>
      <c r="BD458" s="24"/>
      <c r="BE458" s="25"/>
      <c r="BF458" s="25"/>
      <c r="BG458" s="7">
        <f t="shared" si="169"/>
        <v>0</v>
      </c>
      <c r="BH458" s="25"/>
      <c r="BI458" s="24"/>
      <c r="BJ458" s="24"/>
      <c r="BK458" s="25"/>
      <c r="BL458" s="20" t="s">
        <v>112</v>
      </c>
      <c r="BM458" s="25"/>
      <c r="BN458" s="20" t="s">
        <v>750</v>
      </c>
      <c r="BO458" s="25"/>
      <c r="BP458" s="144"/>
      <c r="BQ458" s="25"/>
      <c r="BR458" s="25"/>
      <c r="BS458" s="25"/>
      <c r="BT458" s="25"/>
      <c r="BU458" s="23" t="s">
        <v>90</v>
      </c>
      <c r="BV458" s="20"/>
      <c r="BW458" s="25" t="s">
        <v>751</v>
      </c>
      <c r="BX458" s="25"/>
      <c r="BY458" s="20"/>
      <c r="CA458" s="54">
        <f>VLOOKUP(B458,'[1]KH2025 IN'!$B$4:$X$243,23,0)</f>
        <v>1</v>
      </c>
      <c r="CB458" s="54">
        <v>1</v>
      </c>
      <c r="CC458" s="54" t="e">
        <f>VLOOKUP(B458,'[2]10QH'!$B$15:$BZ$665,77,0)</f>
        <v>#N/A</v>
      </c>
      <c r="CJ458" s="54">
        <v>1</v>
      </c>
    </row>
    <row r="459" spans="1:88" s="54" customFormat="1" ht="42" customHeight="1" x14ac:dyDescent="0.3">
      <c r="A459" s="144"/>
      <c r="B459" s="145"/>
      <c r="C459" s="22">
        <f t="shared" si="170"/>
        <v>0.8</v>
      </c>
      <c r="D459" s="23"/>
      <c r="E459" s="7">
        <f t="shared" si="164"/>
        <v>0.8</v>
      </c>
      <c r="F459" s="7">
        <f t="shared" si="165"/>
        <v>0.8</v>
      </c>
      <c r="G459" s="7">
        <f t="shared" si="166"/>
        <v>0</v>
      </c>
      <c r="H459" s="24"/>
      <c r="I459" s="24"/>
      <c r="J459" s="24"/>
      <c r="K459" s="24"/>
      <c r="L459" s="24">
        <v>0.8</v>
      </c>
      <c r="M459" s="7">
        <f t="shared" si="167"/>
        <v>0</v>
      </c>
      <c r="N459" s="24"/>
      <c r="O459" s="24"/>
      <c r="P459" s="24"/>
      <c r="Q459" s="24"/>
      <c r="R459" s="24"/>
      <c r="S459" s="24"/>
      <c r="T459" s="24"/>
      <c r="U459" s="7">
        <f t="shared" si="138"/>
        <v>0</v>
      </c>
      <c r="V459" s="24"/>
      <c r="W459" s="24"/>
      <c r="X459" s="24"/>
      <c r="Y459" s="24"/>
      <c r="Z459" s="24"/>
      <c r="AA459" s="24"/>
      <c r="AB459" s="24"/>
      <c r="AC459" s="24"/>
      <c r="AD459" s="7">
        <f t="shared" si="168"/>
        <v>0</v>
      </c>
      <c r="AE459" s="24"/>
      <c r="AF459" s="24"/>
      <c r="AG459" s="25"/>
      <c r="AH459" s="25"/>
      <c r="AI459" s="24"/>
      <c r="AJ459" s="20"/>
      <c r="AK459" s="24"/>
      <c r="AL459" s="20"/>
      <c r="AM459" s="20"/>
      <c r="AN459" s="20"/>
      <c r="AO459" s="25"/>
      <c r="AP459" s="20"/>
      <c r="AQ459" s="24"/>
      <c r="AR459" s="25"/>
      <c r="AS459" s="25"/>
      <c r="AT459" s="25"/>
      <c r="AU459" s="25"/>
      <c r="AV459" s="25"/>
      <c r="AW459" s="25"/>
      <c r="AX459" s="24"/>
      <c r="AY459" s="24"/>
      <c r="AZ459" s="24"/>
      <c r="BA459" s="25"/>
      <c r="BB459" s="25"/>
      <c r="BC459" s="25"/>
      <c r="BD459" s="24"/>
      <c r="BE459" s="25"/>
      <c r="BF459" s="25"/>
      <c r="BG459" s="7">
        <f t="shared" si="169"/>
        <v>0</v>
      </c>
      <c r="BH459" s="25"/>
      <c r="BI459" s="24"/>
      <c r="BJ459" s="24"/>
      <c r="BK459" s="25"/>
      <c r="BL459" s="20" t="s">
        <v>123</v>
      </c>
      <c r="BM459" s="25"/>
      <c r="BN459" s="20" t="s">
        <v>750</v>
      </c>
      <c r="BO459" s="25"/>
      <c r="BP459" s="144"/>
      <c r="BQ459" s="25"/>
      <c r="BR459" s="25"/>
      <c r="BS459" s="25"/>
      <c r="BT459" s="25"/>
      <c r="BU459" s="23" t="s">
        <v>90</v>
      </c>
      <c r="BV459" s="20"/>
      <c r="BW459" s="25" t="s">
        <v>751</v>
      </c>
      <c r="BX459" s="25"/>
      <c r="BY459" s="20"/>
      <c r="CA459" s="54">
        <f>VLOOKUP(B459,'[1]KH2025 IN'!$B$4:$X$243,23,0)</f>
        <v>1</v>
      </c>
      <c r="CB459" s="54">
        <v>1</v>
      </c>
      <c r="CC459" s="54" t="e">
        <f>VLOOKUP(B459,'[2]10QH'!$B$15:$BZ$665,77,0)</f>
        <v>#N/A</v>
      </c>
      <c r="CJ459" s="54">
        <v>1</v>
      </c>
    </row>
    <row r="460" spans="1:88" s="54" customFormat="1" ht="42" customHeight="1" x14ac:dyDescent="0.3">
      <c r="A460" s="144"/>
      <c r="B460" s="145"/>
      <c r="C460" s="22">
        <f t="shared" si="170"/>
        <v>0.5</v>
      </c>
      <c r="D460" s="23"/>
      <c r="E460" s="7">
        <f t="shared" si="164"/>
        <v>0.5</v>
      </c>
      <c r="F460" s="7">
        <f t="shared" si="165"/>
        <v>0.5</v>
      </c>
      <c r="G460" s="7">
        <f t="shared" si="166"/>
        <v>0</v>
      </c>
      <c r="H460" s="24"/>
      <c r="I460" s="24"/>
      <c r="J460" s="24"/>
      <c r="K460" s="24"/>
      <c r="L460" s="24">
        <v>0.5</v>
      </c>
      <c r="M460" s="7">
        <f t="shared" si="167"/>
        <v>0</v>
      </c>
      <c r="N460" s="24"/>
      <c r="O460" s="24"/>
      <c r="P460" s="24"/>
      <c r="Q460" s="24"/>
      <c r="R460" s="24"/>
      <c r="S460" s="24"/>
      <c r="T460" s="24"/>
      <c r="U460" s="7">
        <f t="shared" si="138"/>
        <v>0</v>
      </c>
      <c r="V460" s="24"/>
      <c r="W460" s="24"/>
      <c r="X460" s="24"/>
      <c r="Y460" s="24"/>
      <c r="Z460" s="24"/>
      <c r="AA460" s="24"/>
      <c r="AB460" s="24"/>
      <c r="AC460" s="24"/>
      <c r="AD460" s="7">
        <f t="shared" si="168"/>
        <v>0</v>
      </c>
      <c r="AE460" s="24"/>
      <c r="AF460" s="24"/>
      <c r="AG460" s="25"/>
      <c r="AH460" s="25"/>
      <c r="AI460" s="24"/>
      <c r="AJ460" s="20"/>
      <c r="AK460" s="24"/>
      <c r="AL460" s="20"/>
      <c r="AM460" s="20"/>
      <c r="AN460" s="20"/>
      <c r="AO460" s="25"/>
      <c r="AP460" s="20"/>
      <c r="AQ460" s="24"/>
      <c r="AR460" s="25"/>
      <c r="AS460" s="25"/>
      <c r="AT460" s="25"/>
      <c r="AU460" s="25"/>
      <c r="AV460" s="25"/>
      <c r="AW460" s="25"/>
      <c r="AX460" s="24"/>
      <c r="AY460" s="24"/>
      <c r="AZ460" s="24"/>
      <c r="BA460" s="25"/>
      <c r="BB460" s="25"/>
      <c r="BC460" s="25"/>
      <c r="BD460" s="24"/>
      <c r="BE460" s="25"/>
      <c r="BF460" s="25"/>
      <c r="BG460" s="7">
        <f t="shared" si="169"/>
        <v>0</v>
      </c>
      <c r="BH460" s="25"/>
      <c r="BI460" s="24"/>
      <c r="BJ460" s="24"/>
      <c r="BK460" s="25"/>
      <c r="BL460" s="20" t="s">
        <v>87</v>
      </c>
      <c r="BM460" s="25"/>
      <c r="BN460" s="20" t="s">
        <v>750</v>
      </c>
      <c r="BO460" s="25"/>
      <c r="BP460" s="144"/>
      <c r="BQ460" s="25"/>
      <c r="BR460" s="25"/>
      <c r="BS460" s="25"/>
      <c r="BT460" s="25"/>
      <c r="BU460" s="23" t="s">
        <v>90</v>
      </c>
      <c r="BV460" s="20"/>
      <c r="BW460" s="25" t="s">
        <v>751</v>
      </c>
      <c r="BX460" s="25"/>
      <c r="BY460" s="20"/>
      <c r="CA460" s="54">
        <f>VLOOKUP(B460,'[1]KH2025 IN'!$B$4:$X$243,23,0)</f>
        <v>1</v>
      </c>
      <c r="CB460" s="54">
        <v>1</v>
      </c>
      <c r="CC460" s="54" t="e">
        <f>VLOOKUP(B460,'[2]10QH'!$B$15:$BZ$665,77,0)</f>
        <v>#N/A</v>
      </c>
      <c r="CJ460" s="54">
        <v>1</v>
      </c>
    </row>
    <row r="461" spans="1:88" s="54" customFormat="1" ht="42" customHeight="1" x14ac:dyDescent="0.3">
      <c r="A461" s="144"/>
      <c r="B461" s="145"/>
      <c r="C461" s="22">
        <f t="shared" si="170"/>
        <v>0.5</v>
      </c>
      <c r="D461" s="23"/>
      <c r="E461" s="7">
        <f t="shared" si="164"/>
        <v>0.5</v>
      </c>
      <c r="F461" s="7">
        <f t="shared" si="165"/>
        <v>0.5</v>
      </c>
      <c r="G461" s="7">
        <f t="shared" si="166"/>
        <v>0</v>
      </c>
      <c r="H461" s="24"/>
      <c r="I461" s="24"/>
      <c r="J461" s="24"/>
      <c r="K461" s="24"/>
      <c r="L461" s="24">
        <v>0.5</v>
      </c>
      <c r="M461" s="7">
        <f t="shared" si="167"/>
        <v>0</v>
      </c>
      <c r="N461" s="24"/>
      <c r="O461" s="24"/>
      <c r="P461" s="24"/>
      <c r="Q461" s="24"/>
      <c r="R461" s="24"/>
      <c r="S461" s="24"/>
      <c r="T461" s="24"/>
      <c r="U461" s="7">
        <f t="shared" si="138"/>
        <v>0</v>
      </c>
      <c r="V461" s="24"/>
      <c r="W461" s="24"/>
      <c r="X461" s="24"/>
      <c r="Y461" s="24"/>
      <c r="Z461" s="24"/>
      <c r="AA461" s="24"/>
      <c r="AB461" s="24"/>
      <c r="AC461" s="24"/>
      <c r="AD461" s="7">
        <f t="shared" si="168"/>
        <v>0</v>
      </c>
      <c r="AE461" s="24"/>
      <c r="AF461" s="24"/>
      <c r="AG461" s="25"/>
      <c r="AH461" s="25"/>
      <c r="AI461" s="24"/>
      <c r="AJ461" s="20"/>
      <c r="AK461" s="24"/>
      <c r="AL461" s="20"/>
      <c r="AM461" s="20"/>
      <c r="AN461" s="20"/>
      <c r="AO461" s="25"/>
      <c r="AP461" s="20"/>
      <c r="AQ461" s="24"/>
      <c r="AR461" s="25"/>
      <c r="AS461" s="25"/>
      <c r="AT461" s="25"/>
      <c r="AU461" s="25"/>
      <c r="AV461" s="25"/>
      <c r="AW461" s="25"/>
      <c r="AX461" s="24"/>
      <c r="AY461" s="24"/>
      <c r="AZ461" s="24"/>
      <c r="BA461" s="25"/>
      <c r="BB461" s="25"/>
      <c r="BC461" s="25"/>
      <c r="BD461" s="24"/>
      <c r="BE461" s="25"/>
      <c r="BF461" s="25"/>
      <c r="BG461" s="7">
        <f t="shared" si="169"/>
        <v>0</v>
      </c>
      <c r="BH461" s="25"/>
      <c r="BI461" s="24"/>
      <c r="BJ461" s="24"/>
      <c r="BK461" s="25"/>
      <c r="BL461" s="20" t="s">
        <v>99</v>
      </c>
      <c r="BM461" s="25"/>
      <c r="BN461" s="20" t="s">
        <v>750</v>
      </c>
      <c r="BO461" s="25"/>
      <c r="BP461" s="144"/>
      <c r="BQ461" s="25"/>
      <c r="BR461" s="25"/>
      <c r="BS461" s="25"/>
      <c r="BT461" s="25"/>
      <c r="BU461" s="23" t="s">
        <v>90</v>
      </c>
      <c r="BV461" s="20"/>
      <c r="BW461" s="25" t="s">
        <v>751</v>
      </c>
      <c r="BX461" s="25"/>
      <c r="BY461" s="20" t="s">
        <v>756</v>
      </c>
      <c r="CA461" s="54">
        <f>VLOOKUP(B461,'[1]KH2025 IN'!$B$4:$X$243,23,0)</f>
        <v>1</v>
      </c>
      <c r="CB461" s="54">
        <v>1</v>
      </c>
      <c r="CC461" s="54" t="e">
        <f>VLOOKUP(B461,'[2]10QH'!$B$15:$BZ$665,77,0)</f>
        <v>#N/A</v>
      </c>
      <c r="CJ461" s="54">
        <v>1</v>
      </c>
    </row>
    <row r="462" spans="1:88" s="54" customFormat="1" ht="42" customHeight="1" x14ac:dyDescent="0.3">
      <c r="A462" s="144"/>
      <c r="B462" s="145"/>
      <c r="C462" s="22">
        <f t="shared" si="170"/>
        <v>0.5</v>
      </c>
      <c r="D462" s="23"/>
      <c r="E462" s="7">
        <f t="shared" si="164"/>
        <v>0.5</v>
      </c>
      <c r="F462" s="7">
        <f t="shared" si="165"/>
        <v>0.5</v>
      </c>
      <c r="G462" s="7">
        <f t="shared" si="166"/>
        <v>0</v>
      </c>
      <c r="H462" s="24"/>
      <c r="I462" s="24"/>
      <c r="J462" s="24"/>
      <c r="K462" s="24"/>
      <c r="L462" s="24">
        <v>0.5</v>
      </c>
      <c r="M462" s="7">
        <f t="shared" si="167"/>
        <v>0</v>
      </c>
      <c r="N462" s="24"/>
      <c r="O462" s="24"/>
      <c r="P462" s="24"/>
      <c r="Q462" s="24"/>
      <c r="R462" s="24"/>
      <c r="S462" s="24"/>
      <c r="T462" s="24"/>
      <c r="U462" s="7">
        <f t="shared" si="138"/>
        <v>0</v>
      </c>
      <c r="V462" s="24"/>
      <c r="W462" s="24"/>
      <c r="X462" s="24"/>
      <c r="Y462" s="24"/>
      <c r="Z462" s="24"/>
      <c r="AA462" s="24"/>
      <c r="AB462" s="24"/>
      <c r="AC462" s="24"/>
      <c r="AD462" s="7">
        <f t="shared" si="168"/>
        <v>0</v>
      </c>
      <c r="AE462" s="24"/>
      <c r="AF462" s="24"/>
      <c r="AG462" s="25"/>
      <c r="AH462" s="25"/>
      <c r="AI462" s="24"/>
      <c r="AJ462" s="20"/>
      <c r="AK462" s="24"/>
      <c r="AL462" s="20"/>
      <c r="AM462" s="20"/>
      <c r="AN462" s="20"/>
      <c r="AO462" s="25"/>
      <c r="AP462" s="20"/>
      <c r="AQ462" s="24"/>
      <c r="AR462" s="25"/>
      <c r="AS462" s="25"/>
      <c r="AT462" s="25"/>
      <c r="AU462" s="25"/>
      <c r="AV462" s="25"/>
      <c r="AW462" s="25"/>
      <c r="AX462" s="24"/>
      <c r="AY462" s="24"/>
      <c r="AZ462" s="24"/>
      <c r="BA462" s="25"/>
      <c r="BB462" s="25"/>
      <c r="BC462" s="25"/>
      <c r="BD462" s="24"/>
      <c r="BE462" s="25"/>
      <c r="BF462" s="25"/>
      <c r="BG462" s="7">
        <f t="shared" si="169"/>
        <v>0</v>
      </c>
      <c r="BH462" s="25"/>
      <c r="BI462" s="24"/>
      <c r="BJ462" s="24"/>
      <c r="BK462" s="25"/>
      <c r="BL462" s="20" t="s">
        <v>198</v>
      </c>
      <c r="BM462" s="25"/>
      <c r="BN462" s="20" t="s">
        <v>750</v>
      </c>
      <c r="BO462" s="25"/>
      <c r="BP462" s="144"/>
      <c r="BQ462" s="25"/>
      <c r="BR462" s="25"/>
      <c r="BS462" s="25"/>
      <c r="BT462" s="25"/>
      <c r="BU462" s="23" t="s">
        <v>90</v>
      </c>
      <c r="BV462" s="20"/>
      <c r="BW462" s="25" t="s">
        <v>751</v>
      </c>
      <c r="BX462" s="25"/>
      <c r="BY462" s="20"/>
      <c r="CA462" s="54">
        <f>VLOOKUP(B462,'[1]KH2025 IN'!$B$4:$X$243,23,0)</f>
        <v>1</v>
      </c>
      <c r="CB462" s="54">
        <v>1</v>
      </c>
      <c r="CC462" s="54" t="e">
        <f>VLOOKUP(B462,'[2]10QH'!$B$15:$BZ$665,77,0)</f>
        <v>#N/A</v>
      </c>
      <c r="CJ462" s="54">
        <v>1</v>
      </c>
    </row>
    <row r="463" spans="1:88" s="11" customFormat="1" ht="19.5" x14ac:dyDescent="0.3">
      <c r="A463" s="4" t="s">
        <v>757</v>
      </c>
      <c r="B463" s="5" t="s">
        <v>44</v>
      </c>
      <c r="C463" s="6">
        <f t="shared" si="170"/>
        <v>153.22999999999999</v>
      </c>
      <c r="D463" s="6">
        <f t="shared" ref="D463:T463" si="171">SUM(D464:D483)</f>
        <v>0</v>
      </c>
      <c r="E463" s="6">
        <f t="shared" si="171"/>
        <v>153.22999999999999</v>
      </c>
      <c r="F463" s="6">
        <f t="shared" si="171"/>
        <v>145.04</v>
      </c>
      <c r="G463" s="6">
        <f t="shared" si="171"/>
        <v>3.09</v>
      </c>
      <c r="H463" s="64">
        <f t="shared" si="171"/>
        <v>3.09</v>
      </c>
      <c r="I463" s="64">
        <f t="shared" si="171"/>
        <v>0</v>
      </c>
      <c r="J463" s="64">
        <f t="shared" si="171"/>
        <v>0</v>
      </c>
      <c r="K463" s="6">
        <f t="shared" si="171"/>
        <v>85.169999999999987</v>
      </c>
      <c r="L463" s="6">
        <f t="shared" si="171"/>
        <v>59.78</v>
      </c>
      <c r="M463" s="64">
        <f t="shared" si="171"/>
        <v>4</v>
      </c>
      <c r="N463" s="6">
        <f t="shared" si="171"/>
        <v>0</v>
      </c>
      <c r="O463" s="6">
        <f t="shared" si="171"/>
        <v>0</v>
      </c>
      <c r="P463" s="6">
        <f t="shared" si="171"/>
        <v>4</v>
      </c>
      <c r="Q463" s="64">
        <f t="shared" si="171"/>
        <v>0</v>
      </c>
      <c r="R463" s="64">
        <f t="shared" si="171"/>
        <v>0</v>
      </c>
      <c r="S463" s="64">
        <f t="shared" si="171"/>
        <v>0</v>
      </c>
      <c r="T463" s="64">
        <f t="shared" si="171"/>
        <v>0</v>
      </c>
      <c r="U463" s="6">
        <f t="shared" si="138"/>
        <v>0.62</v>
      </c>
      <c r="V463" s="64">
        <f t="shared" ref="V463:BJ463" si="172">SUM(V464:V483)</f>
        <v>0</v>
      </c>
      <c r="W463" s="64">
        <f t="shared" si="172"/>
        <v>0</v>
      </c>
      <c r="X463" s="64">
        <f t="shared" si="172"/>
        <v>0</v>
      </c>
      <c r="Y463" s="64">
        <f t="shared" si="172"/>
        <v>0</v>
      </c>
      <c r="Z463" s="64">
        <f t="shared" si="172"/>
        <v>0</v>
      </c>
      <c r="AA463" s="64">
        <f t="shared" si="172"/>
        <v>0</v>
      </c>
      <c r="AB463" s="64">
        <f t="shared" si="172"/>
        <v>0</v>
      </c>
      <c r="AC463" s="64">
        <f t="shared" si="172"/>
        <v>0</v>
      </c>
      <c r="AD463" s="64">
        <f t="shared" si="172"/>
        <v>0.62</v>
      </c>
      <c r="AE463" s="64">
        <f t="shared" si="172"/>
        <v>0.60000000000000009</v>
      </c>
      <c r="AF463" s="64">
        <f t="shared" si="172"/>
        <v>0.02</v>
      </c>
      <c r="AG463" s="64">
        <f t="shared" si="172"/>
        <v>0</v>
      </c>
      <c r="AH463" s="64">
        <f t="shared" si="172"/>
        <v>0</v>
      </c>
      <c r="AI463" s="64">
        <f t="shared" si="172"/>
        <v>0</v>
      </c>
      <c r="AJ463" s="64">
        <f t="shared" si="172"/>
        <v>0</v>
      </c>
      <c r="AK463" s="64">
        <f t="shared" si="172"/>
        <v>0</v>
      </c>
      <c r="AL463" s="64">
        <f t="shared" si="172"/>
        <v>0</v>
      </c>
      <c r="AM463" s="64">
        <f t="shared" si="172"/>
        <v>0</v>
      </c>
      <c r="AN463" s="64">
        <f t="shared" si="172"/>
        <v>0</v>
      </c>
      <c r="AO463" s="64">
        <f t="shared" si="172"/>
        <v>0</v>
      </c>
      <c r="AP463" s="64">
        <f t="shared" si="172"/>
        <v>0</v>
      </c>
      <c r="AQ463" s="64">
        <f t="shared" si="172"/>
        <v>0</v>
      </c>
      <c r="AR463" s="64">
        <f t="shared" si="172"/>
        <v>0</v>
      </c>
      <c r="AS463" s="64">
        <f t="shared" si="172"/>
        <v>0</v>
      </c>
      <c r="AT463" s="64">
        <f t="shared" si="172"/>
        <v>0</v>
      </c>
      <c r="AU463" s="64">
        <f t="shared" si="172"/>
        <v>0</v>
      </c>
      <c r="AV463" s="64">
        <f t="shared" si="172"/>
        <v>0</v>
      </c>
      <c r="AW463" s="64">
        <f t="shared" si="172"/>
        <v>0</v>
      </c>
      <c r="AX463" s="64">
        <f t="shared" si="172"/>
        <v>0</v>
      </c>
      <c r="AY463" s="64">
        <f t="shared" si="172"/>
        <v>0</v>
      </c>
      <c r="AZ463" s="64">
        <f t="shared" si="172"/>
        <v>0</v>
      </c>
      <c r="BA463" s="64">
        <f t="shared" si="172"/>
        <v>0</v>
      </c>
      <c r="BB463" s="64">
        <f t="shared" si="172"/>
        <v>0</v>
      </c>
      <c r="BC463" s="64">
        <f t="shared" si="172"/>
        <v>0</v>
      </c>
      <c r="BD463" s="64">
        <f t="shared" si="172"/>
        <v>0</v>
      </c>
      <c r="BE463" s="64">
        <f t="shared" si="172"/>
        <v>0</v>
      </c>
      <c r="BF463" s="64">
        <f t="shared" si="172"/>
        <v>0</v>
      </c>
      <c r="BG463" s="6">
        <f t="shared" si="172"/>
        <v>0.56999999999999995</v>
      </c>
      <c r="BH463" s="64">
        <f t="shared" si="172"/>
        <v>0</v>
      </c>
      <c r="BI463" s="64">
        <f t="shared" si="172"/>
        <v>0.56999999999999995</v>
      </c>
      <c r="BJ463" s="64">
        <f t="shared" si="172"/>
        <v>0</v>
      </c>
      <c r="BK463" s="4"/>
      <c r="BL463" s="4"/>
      <c r="BM463" s="4"/>
      <c r="BN463" s="4"/>
      <c r="BO463" s="4"/>
      <c r="BP463" s="10"/>
      <c r="BQ463" s="10"/>
      <c r="BR463" s="10"/>
      <c r="BS463" s="10"/>
      <c r="BT463" s="10"/>
      <c r="BU463" s="10"/>
      <c r="BV463" s="10"/>
      <c r="BW463" s="10"/>
      <c r="BX463" s="10"/>
      <c r="BY463" s="10"/>
      <c r="CA463" s="54" t="e">
        <f>VLOOKUP(B463,'[1]KH2025 IN'!$B$4:$X$243,23,0)</f>
        <v>#N/A</v>
      </c>
      <c r="CB463" s="54">
        <v>1</v>
      </c>
      <c r="CC463" s="54" t="e">
        <f>VLOOKUP(B463,'[2]10QH'!$B$15:$BZ$665,77,0)</f>
        <v>#REF!</v>
      </c>
    </row>
    <row r="464" spans="1:88" ht="37.5" x14ac:dyDescent="0.3">
      <c r="A464" s="10" t="s">
        <v>84</v>
      </c>
      <c r="B464" s="15" t="s">
        <v>85</v>
      </c>
      <c r="C464" s="16">
        <f t="shared" si="170"/>
        <v>0</v>
      </c>
      <c r="D464" s="10"/>
      <c r="E464" s="7">
        <f t="shared" ref="E464:E473" si="173">F464+U464+BG464</f>
        <v>0</v>
      </c>
      <c r="F464" s="7">
        <f t="shared" ref="F464:F473" si="174">G464+K464+L464+M464+R464+S464+T464</f>
        <v>0</v>
      </c>
      <c r="G464" s="7">
        <f t="shared" ref="G464:G473" si="175">H464+I464+J464</f>
        <v>0</v>
      </c>
      <c r="H464" s="10"/>
      <c r="I464" s="10"/>
      <c r="J464" s="10"/>
      <c r="K464" s="10"/>
      <c r="L464" s="10"/>
      <c r="M464" s="7">
        <f t="shared" ref="M464:M473" si="176">+N464+O464+P464</f>
        <v>0</v>
      </c>
      <c r="N464" s="10"/>
      <c r="O464" s="10"/>
      <c r="P464" s="10"/>
      <c r="Q464" s="10"/>
      <c r="R464" s="24"/>
      <c r="S464" s="10"/>
      <c r="T464" s="10"/>
      <c r="U464" s="7">
        <f t="shared" si="138"/>
        <v>0</v>
      </c>
      <c r="V464" s="10"/>
      <c r="W464" s="10"/>
      <c r="X464" s="10"/>
      <c r="Y464" s="10"/>
      <c r="Z464" s="10"/>
      <c r="AA464" s="10"/>
      <c r="AB464" s="10"/>
      <c r="AC464" s="10"/>
      <c r="AD464" s="7">
        <f t="shared" ref="AD464:AD473" si="177">SUM(AE464:AT464)</f>
        <v>0</v>
      </c>
      <c r="AE464" s="10"/>
      <c r="AF464" s="10"/>
      <c r="AG464" s="10"/>
      <c r="AH464" s="10"/>
      <c r="AI464" s="10"/>
      <c r="AJ464" s="10"/>
      <c r="AK464" s="10"/>
      <c r="AL464" s="10"/>
      <c r="AM464" s="10"/>
      <c r="AN464" s="10"/>
      <c r="AO464" s="25"/>
      <c r="AP464" s="10"/>
      <c r="AQ464" s="10"/>
      <c r="AR464" s="25"/>
      <c r="AS464" s="25"/>
      <c r="AT464" s="25"/>
      <c r="AU464" s="25"/>
      <c r="AV464" s="25"/>
      <c r="AW464" s="25"/>
      <c r="AX464" s="10"/>
      <c r="AY464" s="10"/>
      <c r="AZ464" s="10"/>
      <c r="BA464" s="25"/>
      <c r="BB464" s="25"/>
      <c r="BC464" s="25"/>
      <c r="BD464" s="10"/>
      <c r="BE464" s="25"/>
      <c r="BF464" s="25"/>
      <c r="BG464" s="7">
        <f t="shared" ref="BG464:BG473" si="178">BH464+BI464+BJ464</f>
        <v>0</v>
      </c>
      <c r="BH464" s="25"/>
      <c r="BI464" s="10"/>
      <c r="BJ464" s="10"/>
      <c r="BK464" s="25"/>
      <c r="BL464" s="10"/>
      <c r="BM464" s="25"/>
      <c r="BN464" s="10"/>
      <c r="BO464" s="25"/>
      <c r="BP464" s="10"/>
      <c r="BQ464" s="25"/>
      <c r="BR464" s="25"/>
      <c r="BS464" s="25"/>
      <c r="BT464" s="25"/>
      <c r="BU464" s="10"/>
      <c r="BV464" s="10"/>
      <c r="BW464" s="10"/>
      <c r="BX464" s="10"/>
      <c r="BY464" s="25"/>
      <c r="CA464" s="54">
        <f>VLOOKUP(B464,'[1]KH2025 IN'!$B$4:$X$243,23,0)</f>
        <v>1</v>
      </c>
      <c r="CB464" s="54">
        <v>1</v>
      </c>
      <c r="CC464" s="54" t="e">
        <f>VLOOKUP(B464,'[2]10QH'!$B$15:$BZ$665,77,0)</f>
        <v>#REF!</v>
      </c>
    </row>
    <row r="465" spans="1:88" s="54" customFormat="1" ht="93.75" x14ac:dyDescent="0.3">
      <c r="A465" s="20">
        <f>A457+1</f>
        <v>309</v>
      </c>
      <c r="B465" s="21" t="s">
        <v>758</v>
      </c>
      <c r="C465" s="22">
        <f t="shared" si="170"/>
        <v>8.58</v>
      </c>
      <c r="D465" s="23"/>
      <c r="E465" s="7">
        <f t="shared" si="173"/>
        <v>8.58</v>
      </c>
      <c r="F465" s="7">
        <f t="shared" si="174"/>
        <v>8.49</v>
      </c>
      <c r="G465" s="7">
        <f t="shared" si="175"/>
        <v>0.86</v>
      </c>
      <c r="H465" s="24">
        <v>0.86</v>
      </c>
      <c r="I465" s="24"/>
      <c r="J465" s="24"/>
      <c r="K465" s="24">
        <v>5</v>
      </c>
      <c r="L465" s="24">
        <v>2.63</v>
      </c>
      <c r="M465" s="7">
        <f t="shared" si="176"/>
        <v>0</v>
      </c>
      <c r="N465" s="24"/>
      <c r="O465" s="24"/>
      <c r="P465" s="24"/>
      <c r="Q465" s="24"/>
      <c r="R465" s="24"/>
      <c r="S465" s="24"/>
      <c r="T465" s="24"/>
      <c r="U465" s="7">
        <f t="shared" si="138"/>
        <v>9.0000000000000011E-2</v>
      </c>
      <c r="V465" s="24"/>
      <c r="W465" s="24"/>
      <c r="X465" s="24"/>
      <c r="Y465" s="24"/>
      <c r="Z465" s="24"/>
      <c r="AA465" s="24"/>
      <c r="AB465" s="24"/>
      <c r="AC465" s="24"/>
      <c r="AD465" s="7">
        <f t="shared" si="177"/>
        <v>9.0000000000000011E-2</v>
      </c>
      <c r="AE465" s="24">
        <v>7.0000000000000007E-2</v>
      </c>
      <c r="AF465" s="24">
        <v>0.02</v>
      </c>
      <c r="AG465" s="25"/>
      <c r="AH465" s="25"/>
      <c r="AI465" s="24"/>
      <c r="AJ465" s="20"/>
      <c r="AK465" s="24"/>
      <c r="AL465" s="20"/>
      <c r="AM465" s="20"/>
      <c r="AN465" s="20"/>
      <c r="AO465" s="25"/>
      <c r="AP465" s="20"/>
      <c r="AQ465" s="24"/>
      <c r="AR465" s="25"/>
      <c r="AS465" s="25"/>
      <c r="AT465" s="25"/>
      <c r="AU465" s="25"/>
      <c r="AV465" s="25"/>
      <c r="AW465" s="25"/>
      <c r="AX465" s="24"/>
      <c r="AY465" s="24"/>
      <c r="AZ465" s="24"/>
      <c r="BA465" s="25"/>
      <c r="BB465" s="25"/>
      <c r="BC465" s="25"/>
      <c r="BD465" s="24"/>
      <c r="BE465" s="25"/>
      <c r="BF465" s="25"/>
      <c r="BG465" s="7">
        <f t="shared" si="178"/>
        <v>0</v>
      </c>
      <c r="BH465" s="25"/>
      <c r="BI465" s="24"/>
      <c r="BJ465" s="24"/>
      <c r="BK465" s="25"/>
      <c r="BL465" s="20" t="s">
        <v>87</v>
      </c>
      <c r="BM465" s="25"/>
      <c r="BN465" s="20" t="s">
        <v>741</v>
      </c>
      <c r="BO465" s="25"/>
      <c r="BP465" s="144" t="s">
        <v>106</v>
      </c>
      <c r="BQ465" s="25"/>
      <c r="BR465" s="25"/>
      <c r="BS465" s="25"/>
      <c r="BT465" s="25"/>
      <c r="BU465" s="23" t="s">
        <v>759</v>
      </c>
      <c r="BV465" s="20"/>
      <c r="BW465" s="25"/>
      <c r="BX465" s="25"/>
      <c r="BY465" s="20" t="s">
        <v>760</v>
      </c>
      <c r="CA465" s="54" t="e">
        <f>VLOOKUP(B465,'[1]KH2025 IN'!$B$4:$X$243,23,0)</f>
        <v>#N/A</v>
      </c>
      <c r="CB465" s="54">
        <v>1</v>
      </c>
      <c r="CC465" s="54">
        <f>VLOOKUP(B465,'[2]10QH'!$B$15:$BZ$665,77,0)</f>
        <v>1</v>
      </c>
      <c r="CJ465" s="54">
        <v>1</v>
      </c>
    </row>
    <row r="466" spans="1:88" s="54" customFormat="1" ht="37.5" x14ac:dyDescent="0.3">
      <c r="A466" s="20">
        <f>A465+1</f>
        <v>310</v>
      </c>
      <c r="B466" s="21" t="s">
        <v>761</v>
      </c>
      <c r="C466" s="22">
        <f t="shared" si="170"/>
        <v>19</v>
      </c>
      <c r="D466" s="23"/>
      <c r="E466" s="7">
        <f t="shared" si="173"/>
        <v>19</v>
      </c>
      <c r="F466" s="7">
        <f t="shared" si="174"/>
        <v>19</v>
      </c>
      <c r="G466" s="7">
        <f t="shared" si="175"/>
        <v>0</v>
      </c>
      <c r="H466" s="24"/>
      <c r="I466" s="24"/>
      <c r="J466" s="24"/>
      <c r="K466" s="24">
        <v>16</v>
      </c>
      <c r="L466" s="24">
        <v>3</v>
      </c>
      <c r="M466" s="7">
        <f t="shared" si="176"/>
        <v>0</v>
      </c>
      <c r="N466" s="24"/>
      <c r="O466" s="24"/>
      <c r="P466" s="24"/>
      <c r="Q466" s="24"/>
      <c r="R466" s="59"/>
      <c r="S466" s="24"/>
      <c r="T466" s="24"/>
      <c r="U466" s="7">
        <f t="shared" si="138"/>
        <v>0</v>
      </c>
      <c r="V466" s="24"/>
      <c r="W466" s="24"/>
      <c r="X466" s="24"/>
      <c r="Y466" s="24"/>
      <c r="Z466" s="24"/>
      <c r="AA466" s="24"/>
      <c r="AB466" s="24"/>
      <c r="AC466" s="24"/>
      <c r="AD466" s="7">
        <f t="shared" si="177"/>
        <v>0</v>
      </c>
      <c r="AE466" s="24"/>
      <c r="AF466" s="24"/>
      <c r="AG466" s="25"/>
      <c r="AH466" s="25"/>
      <c r="AI466" s="24"/>
      <c r="AJ466" s="20"/>
      <c r="AK466" s="24"/>
      <c r="AL466" s="20"/>
      <c r="AM466" s="20"/>
      <c r="AN466" s="20"/>
      <c r="AO466" s="25"/>
      <c r="AP466" s="20"/>
      <c r="AQ466" s="24"/>
      <c r="AR466" s="25"/>
      <c r="AS466" s="25"/>
      <c r="AT466" s="25"/>
      <c r="AU466" s="25"/>
      <c r="AV466" s="25"/>
      <c r="AW466" s="25"/>
      <c r="AX466" s="24"/>
      <c r="AY466" s="24"/>
      <c r="AZ466" s="24"/>
      <c r="BA466" s="25"/>
      <c r="BB466" s="25"/>
      <c r="BC466" s="25"/>
      <c r="BD466" s="24"/>
      <c r="BE466" s="25"/>
      <c r="BF466" s="25"/>
      <c r="BG466" s="7">
        <f t="shared" si="178"/>
        <v>0</v>
      </c>
      <c r="BH466" s="25"/>
      <c r="BI466" s="24"/>
      <c r="BJ466" s="24"/>
      <c r="BK466" s="25"/>
      <c r="BL466" s="20" t="s">
        <v>87</v>
      </c>
      <c r="BM466" s="25"/>
      <c r="BN466" s="20" t="s">
        <v>741</v>
      </c>
      <c r="BO466" s="25"/>
      <c r="BP466" s="144"/>
      <c r="BQ466" s="25"/>
      <c r="BR466" s="25"/>
      <c r="BS466" s="25"/>
      <c r="BT466" s="25"/>
      <c r="BU466" s="23" t="s">
        <v>131</v>
      </c>
      <c r="BV466" s="20"/>
      <c r="BW466" s="25"/>
      <c r="BX466" s="25"/>
      <c r="BY466" s="20" t="s">
        <v>762</v>
      </c>
      <c r="CA466" s="54" t="e">
        <f>VLOOKUP(B466,'[1]KH2025 IN'!$B$4:$X$243,23,0)</f>
        <v>#N/A</v>
      </c>
      <c r="CB466" s="54">
        <v>1</v>
      </c>
      <c r="CC466" s="54">
        <f>VLOOKUP(B466,'[2]10QH'!$B$15:$BZ$665,77,0)</f>
        <v>1</v>
      </c>
      <c r="CJ466" s="54">
        <v>1</v>
      </c>
    </row>
    <row r="467" spans="1:88" s="54" customFormat="1" ht="75" customHeight="1" x14ac:dyDescent="0.3">
      <c r="A467" s="20">
        <f t="shared" ref="A467:A473" si="179">A466+1</f>
        <v>311</v>
      </c>
      <c r="B467" s="21" t="s">
        <v>763</v>
      </c>
      <c r="C467" s="22">
        <f t="shared" si="170"/>
        <v>41.83</v>
      </c>
      <c r="D467" s="23"/>
      <c r="E467" s="7">
        <f t="shared" si="173"/>
        <v>41.83</v>
      </c>
      <c r="F467" s="7">
        <f t="shared" si="174"/>
        <v>41.83</v>
      </c>
      <c r="G467" s="7">
        <f t="shared" si="175"/>
        <v>0.18</v>
      </c>
      <c r="H467" s="24">
        <v>0.18</v>
      </c>
      <c r="I467" s="24"/>
      <c r="J467" s="24"/>
      <c r="K467" s="24">
        <v>9.23</v>
      </c>
      <c r="L467" s="24">
        <v>32.42</v>
      </c>
      <c r="M467" s="7">
        <f t="shared" si="176"/>
        <v>0</v>
      </c>
      <c r="N467" s="24"/>
      <c r="O467" s="24"/>
      <c r="P467" s="24"/>
      <c r="Q467" s="24"/>
      <c r="R467" s="10"/>
      <c r="S467" s="24"/>
      <c r="T467" s="24"/>
      <c r="U467" s="7">
        <f t="shared" si="138"/>
        <v>0</v>
      </c>
      <c r="V467" s="24"/>
      <c r="W467" s="24"/>
      <c r="X467" s="24"/>
      <c r="Y467" s="24"/>
      <c r="Z467" s="24"/>
      <c r="AA467" s="24"/>
      <c r="AB467" s="24"/>
      <c r="AC467" s="24"/>
      <c r="AD467" s="7">
        <f t="shared" si="177"/>
        <v>0</v>
      </c>
      <c r="AE467" s="24"/>
      <c r="AF467" s="24"/>
      <c r="AG467" s="25"/>
      <c r="AH467" s="25"/>
      <c r="AI467" s="24"/>
      <c r="AJ467" s="20"/>
      <c r="AK467" s="24"/>
      <c r="AL467" s="20"/>
      <c r="AM467" s="20"/>
      <c r="AN467" s="20"/>
      <c r="AO467" s="25"/>
      <c r="AP467" s="20"/>
      <c r="AQ467" s="24"/>
      <c r="AR467" s="25"/>
      <c r="AS467" s="25"/>
      <c r="AT467" s="25"/>
      <c r="AU467" s="25"/>
      <c r="AV467" s="25"/>
      <c r="AW467" s="25"/>
      <c r="AX467" s="24"/>
      <c r="AY467" s="24"/>
      <c r="AZ467" s="24"/>
      <c r="BA467" s="25"/>
      <c r="BB467" s="25"/>
      <c r="BC467" s="25"/>
      <c r="BD467" s="24"/>
      <c r="BE467" s="25"/>
      <c r="BF467" s="25"/>
      <c r="BG467" s="7">
        <f t="shared" si="178"/>
        <v>0</v>
      </c>
      <c r="BH467" s="25"/>
      <c r="BI467" s="24"/>
      <c r="BJ467" s="24"/>
      <c r="BK467" s="25"/>
      <c r="BL467" s="20" t="s">
        <v>123</v>
      </c>
      <c r="BM467" s="25"/>
      <c r="BN467" s="20" t="s">
        <v>741</v>
      </c>
      <c r="BO467" s="25"/>
      <c r="BP467" s="20" t="s">
        <v>106</v>
      </c>
      <c r="BQ467" s="25"/>
      <c r="BR467" s="25"/>
      <c r="BS467" s="25"/>
      <c r="BT467" s="25"/>
      <c r="BU467" s="23" t="s">
        <v>521</v>
      </c>
      <c r="BV467" s="20"/>
      <c r="BW467" s="25"/>
      <c r="BX467" s="25"/>
      <c r="BY467" s="20" t="s">
        <v>764</v>
      </c>
      <c r="CA467" s="54" t="e">
        <f>VLOOKUP(B467,'[1]KH2025 IN'!$B$4:$X$243,23,0)</f>
        <v>#N/A</v>
      </c>
      <c r="CB467" s="54">
        <v>1</v>
      </c>
      <c r="CC467" s="54">
        <f>VLOOKUP(B467,'[2]10QH'!$B$15:$BZ$665,77,0)</f>
        <v>1</v>
      </c>
      <c r="CJ467" s="54">
        <v>1</v>
      </c>
    </row>
    <row r="468" spans="1:88" s="54" customFormat="1" ht="75" customHeight="1" x14ac:dyDescent="0.3">
      <c r="A468" s="20">
        <f t="shared" si="179"/>
        <v>312</v>
      </c>
      <c r="B468" s="21" t="s">
        <v>765</v>
      </c>
      <c r="C468" s="22">
        <f t="shared" si="170"/>
        <v>15.13</v>
      </c>
      <c r="D468" s="23"/>
      <c r="E468" s="7">
        <f t="shared" si="173"/>
        <v>15.13</v>
      </c>
      <c r="F468" s="7">
        <f t="shared" si="174"/>
        <v>14.56</v>
      </c>
      <c r="G468" s="7">
        <f t="shared" si="175"/>
        <v>0</v>
      </c>
      <c r="H468" s="24"/>
      <c r="I468" s="24"/>
      <c r="J468" s="24"/>
      <c r="K468" s="24">
        <v>13.57</v>
      </c>
      <c r="L468" s="24">
        <v>0.99</v>
      </c>
      <c r="M468" s="7">
        <f t="shared" si="176"/>
        <v>0</v>
      </c>
      <c r="N468" s="24"/>
      <c r="O468" s="24"/>
      <c r="P468" s="24"/>
      <c r="Q468" s="24"/>
      <c r="R468" s="24"/>
      <c r="S468" s="24"/>
      <c r="T468" s="24"/>
      <c r="U468" s="7">
        <f t="shared" si="138"/>
        <v>0</v>
      </c>
      <c r="V468" s="24"/>
      <c r="W468" s="24"/>
      <c r="X468" s="24"/>
      <c r="Y468" s="24"/>
      <c r="Z468" s="24"/>
      <c r="AA468" s="24"/>
      <c r="AB468" s="24"/>
      <c r="AC468" s="24"/>
      <c r="AD468" s="7">
        <f t="shared" si="177"/>
        <v>0</v>
      </c>
      <c r="AE468" s="24"/>
      <c r="AF468" s="24"/>
      <c r="AG468" s="25"/>
      <c r="AH468" s="25"/>
      <c r="AI468" s="24"/>
      <c r="AJ468" s="20"/>
      <c r="AK468" s="24"/>
      <c r="AL468" s="20"/>
      <c r="AM468" s="20"/>
      <c r="AN468" s="20"/>
      <c r="AO468" s="25"/>
      <c r="AP468" s="20"/>
      <c r="AQ468" s="24"/>
      <c r="AR468" s="25"/>
      <c r="AS468" s="25"/>
      <c r="AT468" s="25"/>
      <c r="AU468" s="25"/>
      <c r="AV468" s="25"/>
      <c r="AW468" s="25"/>
      <c r="AX468" s="24"/>
      <c r="AY468" s="24"/>
      <c r="AZ468" s="24"/>
      <c r="BA468" s="25"/>
      <c r="BB468" s="25"/>
      <c r="BC468" s="25"/>
      <c r="BD468" s="24"/>
      <c r="BE468" s="25"/>
      <c r="BF468" s="25"/>
      <c r="BG468" s="7">
        <f t="shared" si="178"/>
        <v>0.56999999999999995</v>
      </c>
      <c r="BH468" s="25"/>
      <c r="BI468" s="24">
        <v>0.56999999999999995</v>
      </c>
      <c r="BJ468" s="24"/>
      <c r="BK468" s="25"/>
      <c r="BL468" s="20" t="s">
        <v>112</v>
      </c>
      <c r="BM468" s="25"/>
      <c r="BN468" s="20" t="s">
        <v>741</v>
      </c>
      <c r="BO468" s="25"/>
      <c r="BP468" s="20" t="s">
        <v>106</v>
      </c>
      <c r="BQ468" s="25"/>
      <c r="BR468" s="25"/>
      <c r="BS468" s="25"/>
      <c r="BT468" s="25"/>
      <c r="BU468" s="23" t="s">
        <v>213</v>
      </c>
      <c r="BV468" s="20"/>
      <c r="BW468" s="25"/>
      <c r="BX468" s="25"/>
      <c r="BY468" s="20" t="s">
        <v>766</v>
      </c>
      <c r="CA468" s="54" t="e">
        <f>VLOOKUP(B468,'[1]KH2025 IN'!$B$4:$X$243,23,0)</f>
        <v>#N/A</v>
      </c>
      <c r="CB468" s="54">
        <v>1</v>
      </c>
      <c r="CC468" s="54">
        <f>VLOOKUP(B468,'[2]10QH'!$B$15:$BZ$665,77,0)</f>
        <v>1</v>
      </c>
      <c r="CJ468" s="54">
        <v>1</v>
      </c>
    </row>
    <row r="469" spans="1:88" s="54" customFormat="1" ht="37.5" x14ac:dyDescent="0.3">
      <c r="A469" s="20">
        <f t="shared" si="179"/>
        <v>313</v>
      </c>
      <c r="B469" s="21" t="s">
        <v>767</v>
      </c>
      <c r="C469" s="22">
        <f t="shared" si="170"/>
        <v>4</v>
      </c>
      <c r="D469" s="23"/>
      <c r="E469" s="7">
        <f t="shared" si="173"/>
        <v>4</v>
      </c>
      <c r="F469" s="7">
        <f t="shared" si="174"/>
        <v>4</v>
      </c>
      <c r="G469" s="7">
        <f t="shared" si="175"/>
        <v>0</v>
      </c>
      <c r="H469" s="24"/>
      <c r="I469" s="24"/>
      <c r="J469" s="24"/>
      <c r="K469" s="24">
        <v>2</v>
      </c>
      <c r="L469" s="24"/>
      <c r="M469" s="7">
        <f t="shared" si="176"/>
        <v>2</v>
      </c>
      <c r="N469" s="24"/>
      <c r="O469" s="24"/>
      <c r="P469" s="24">
        <v>2</v>
      </c>
      <c r="Q469" s="24"/>
      <c r="R469" s="24"/>
      <c r="S469" s="24"/>
      <c r="T469" s="24"/>
      <c r="U469" s="7">
        <f t="shared" si="138"/>
        <v>0</v>
      </c>
      <c r="V469" s="24"/>
      <c r="W469" s="24"/>
      <c r="X469" s="24"/>
      <c r="Y469" s="24"/>
      <c r="Z469" s="24"/>
      <c r="AA469" s="24"/>
      <c r="AB469" s="24"/>
      <c r="AC469" s="24"/>
      <c r="AD469" s="7">
        <f t="shared" si="177"/>
        <v>0</v>
      </c>
      <c r="AE469" s="24"/>
      <c r="AF469" s="24"/>
      <c r="AG469" s="25"/>
      <c r="AH469" s="25"/>
      <c r="AI469" s="24"/>
      <c r="AJ469" s="20"/>
      <c r="AK469" s="24"/>
      <c r="AL469" s="20"/>
      <c r="AM469" s="20"/>
      <c r="AN469" s="20"/>
      <c r="AO469" s="25"/>
      <c r="AP469" s="20"/>
      <c r="AQ469" s="24"/>
      <c r="AR469" s="25"/>
      <c r="AS469" s="25"/>
      <c r="AT469" s="25"/>
      <c r="AU469" s="25"/>
      <c r="AV469" s="25"/>
      <c r="AW469" s="25"/>
      <c r="AX469" s="24"/>
      <c r="AY469" s="24"/>
      <c r="AZ469" s="24"/>
      <c r="BA469" s="25"/>
      <c r="BB469" s="25"/>
      <c r="BC469" s="25"/>
      <c r="BD469" s="24"/>
      <c r="BE469" s="25"/>
      <c r="BF469" s="25"/>
      <c r="BG469" s="7">
        <f t="shared" si="178"/>
        <v>0</v>
      </c>
      <c r="BH469" s="25"/>
      <c r="BI469" s="24"/>
      <c r="BJ469" s="24"/>
      <c r="BK469" s="25"/>
      <c r="BL469" s="20" t="s">
        <v>99</v>
      </c>
      <c r="BM469" s="25"/>
      <c r="BN469" s="20" t="s">
        <v>741</v>
      </c>
      <c r="BO469" s="25"/>
      <c r="BP469" s="144" t="s">
        <v>106</v>
      </c>
      <c r="BQ469" s="25"/>
      <c r="BR469" s="25"/>
      <c r="BS469" s="25"/>
      <c r="BT469" s="25"/>
      <c r="BU469" s="23" t="s">
        <v>107</v>
      </c>
      <c r="BV469" s="20"/>
      <c r="BW469" s="25"/>
      <c r="BX469" s="25"/>
      <c r="BY469" s="20" t="s">
        <v>768</v>
      </c>
      <c r="CA469" s="54" t="e">
        <f>VLOOKUP(B469,'[1]KH2025 IN'!$B$4:$X$243,23,0)</f>
        <v>#N/A</v>
      </c>
      <c r="CB469" s="54">
        <v>1</v>
      </c>
      <c r="CC469" s="54">
        <f>VLOOKUP(B469,'[2]10QH'!$B$15:$BZ$665,77,0)</f>
        <v>1</v>
      </c>
      <c r="CJ469" s="54">
        <v>1</v>
      </c>
    </row>
    <row r="470" spans="1:88" s="54" customFormat="1" ht="56.25" x14ac:dyDescent="0.3">
      <c r="A470" s="20">
        <f t="shared" si="179"/>
        <v>314</v>
      </c>
      <c r="B470" s="21" t="s">
        <v>765</v>
      </c>
      <c r="C470" s="22">
        <f t="shared" si="170"/>
        <v>1.35</v>
      </c>
      <c r="D470" s="23"/>
      <c r="E470" s="7">
        <f t="shared" si="173"/>
        <v>1.35</v>
      </c>
      <c r="F470" s="7">
        <f t="shared" si="174"/>
        <v>1.35</v>
      </c>
      <c r="G470" s="7">
        <f t="shared" si="175"/>
        <v>0</v>
      </c>
      <c r="H470" s="24"/>
      <c r="I470" s="24"/>
      <c r="J470" s="24"/>
      <c r="K470" s="24">
        <v>0.51</v>
      </c>
      <c r="L470" s="24">
        <v>0.84</v>
      </c>
      <c r="M470" s="7">
        <f t="shared" si="176"/>
        <v>0</v>
      </c>
      <c r="N470" s="24"/>
      <c r="O470" s="24"/>
      <c r="P470" s="24"/>
      <c r="Q470" s="24"/>
      <c r="R470" s="24"/>
      <c r="S470" s="24"/>
      <c r="T470" s="24"/>
      <c r="U470" s="7">
        <f t="shared" si="138"/>
        <v>0</v>
      </c>
      <c r="V470" s="24"/>
      <c r="W470" s="24"/>
      <c r="X470" s="24"/>
      <c r="Y470" s="24"/>
      <c r="Z470" s="24"/>
      <c r="AA470" s="24"/>
      <c r="AB470" s="24"/>
      <c r="AC470" s="24"/>
      <c r="AD470" s="7">
        <f t="shared" si="177"/>
        <v>0</v>
      </c>
      <c r="AE470" s="24"/>
      <c r="AF470" s="24"/>
      <c r="AG470" s="25"/>
      <c r="AH470" s="25"/>
      <c r="AI470" s="24"/>
      <c r="AJ470" s="20"/>
      <c r="AK470" s="24"/>
      <c r="AL470" s="20"/>
      <c r="AM470" s="20"/>
      <c r="AN470" s="20"/>
      <c r="AO470" s="25"/>
      <c r="AP470" s="20"/>
      <c r="AQ470" s="24"/>
      <c r="AR470" s="25"/>
      <c r="AS470" s="25"/>
      <c r="AT470" s="25"/>
      <c r="AU470" s="25"/>
      <c r="AV470" s="25"/>
      <c r="AW470" s="25"/>
      <c r="AX470" s="24"/>
      <c r="AY470" s="24"/>
      <c r="AZ470" s="24"/>
      <c r="BA470" s="25"/>
      <c r="BB470" s="25"/>
      <c r="BC470" s="25"/>
      <c r="BD470" s="24"/>
      <c r="BE470" s="25"/>
      <c r="BF470" s="25"/>
      <c r="BG470" s="7">
        <f t="shared" si="178"/>
        <v>0</v>
      </c>
      <c r="BH470" s="25"/>
      <c r="BI470" s="24"/>
      <c r="BJ470" s="24"/>
      <c r="BK470" s="25"/>
      <c r="BL470" s="20" t="s">
        <v>99</v>
      </c>
      <c r="BM470" s="25"/>
      <c r="BN470" s="20" t="s">
        <v>741</v>
      </c>
      <c r="BO470" s="25"/>
      <c r="BP470" s="144"/>
      <c r="BQ470" s="25"/>
      <c r="BR470" s="25"/>
      <c r="BS470" s="25"/>
      <c r="BT470" s="25"/>
      <c r="BU470" s="23" t="s">
        <v>131</v>
      </c>
      <c r="BV470" s="20"/>
      <c r="BW470" s="25"/>
      <c r="BX470" s="25"/>
      <c r="BY470" s="20" t="s">
        <v>769</v>
      </c>
      <c r="CA470" s="54" t="e">
        <f>VLOOKUP(B470,'[1]KH2025 IN'!$B$4:$X$243,23,0)</f>
        <v>#N/A</v>
      </c>
      <c r="CB470" s="54">
        <v>1</v>
      </c>
      <c r="CC470" s="54">
        <f>VLOOKUP(B470,'[2]10QH'!$B$15:$BZ$665,77,0)</f>
        <v>1</v>
      </c>
      <c r="CJ470" s="54">
        <v>1</v>
      </c>
    </row>
    <row r="471" spans="1:88" s="54" customFormat="1" ht="56.25" x14ac:dyDescent="0.3">
      <c r="A471" s="20">
        <f t="shared" si="179"/>
        <v>315</v>
      </c>
      <c r="B471" s="21" t="s">
        <v>770</v>
      </c>
      <c r="C471" s="22">
        <f t="shared" si="170"/>
        <v>4.04</v>
      </c>
      <c r="D471" s="23"/>
      <c r="E471" s="7">
        <f t="shared" si="173"/>
        <v>4.04</v>
      </c>
      <c r="F471" s="7">
        <f t="shared" si="174"/>
        <v>4.04</v>
      </c>
      <c r="G471" s="7">
        <f t="shared" si="175"/>
        <v>0</v>
      </c>
      <c r="H471" s="24"/>
      <c r="I471" s="24"/>
      <c r="J471" s="24"/>
      <c r="K471" s="24">
        <v>1</v>
      </c>
      <c r="L471" s="24">
        <v>1.04</v>
      </c>
      <c r="M471" s="7">
        <f t="shared" si="176"/>
        <v>2</v>
      </c>
      <c r="N471" s="24"/>
      <c r="O471" s="24"/>
      <c r="P471" s="24">
        <v>2</v>
      </c>
      <c r="Q471" s="24"/>
      <c r="R471" s="24"/>
      <c r="S471" s="24"/>
      <c r="T471" s="24"/>
      <c r="U471" s="7">
        <f t="shared" si="138"/>
        <v>0</v>
      </c>
      <c r="V471" s="24"/>
      <c r="W471" s="24"/>
      <c r="X471" s="24"/>
      <c r="Y471" s="24"/>
      <c r="Z471" s="24"/>
      <c r="AA471" s="24"/>
      <c r="AB471" s="24"/>
      <c r="AC471" s="24"/>
      <c r="AD471" s="7">
        <f t="shared" si="177"/>
        <v>0</v>
      </c>
      <c r="AE471" s="24"/>
      <c r="AF471" s="24"/>
      <c r="AG471" s="25"/>
      <c r="AH471" s="25"/>
      <c r="AI471" s="24"/>
      <c r="AJ471" s="20"/>
      <c r="AK471" s="24"/>
      <c r="AL471" s="20"/>
      <c r="AM471" s="20"/>
      <c r="AN471" s="20"/>
      <c r="AO471" s="25"/>
      <c r="AP471" s="20"/>
      <c r="AQ471" s="24"/>
      <c r="AR471" s="25"/>
      <c r="AS471" s="25"/>
      <c r="AT471" s="25"/>
      <c r="AU471" s="25"/>
      <c r="AV471" s="25"/>
      <c r="AW471" s="25"/>
      <c r="AX471" s="24"/>
      <c r="AY471" s="24"/>
      <c r="AZ471" s="24"/>
      <c r="BA471" s="25"/>
      <c r="BB471" s="25"/>
      <c r="BC471" s="25"/>
      <c r="BD471" s="24"/>
      <c r="BE471" s="25"/>
      <c r="BF471" s="25"/>
      <c r="BG471" s="7">
        <f t="shared" si="178"/>
        <v>0</v>
      </c>
      <c r="BH471" s="25"/>
      <c r="BI471" s="24"/>
      <c r="BJ471" s="24"/>
      <c r="BK471" s="25"/>
      <c r="BL471" s="20" t="s">
        <v>99</v>
      </c>
      <c r="BM471" s="25"/>
      <c r="BN471" s="20" t="s">
        <v>741</v>
      </c>
      <c r="BO471" s="25"/>
      <c r="BP471" s="144"/>
      <c r="BQ471" s="25"/>
      <c r="BR471" s="25"/>
      <c r="BS471" s="25"/>
      <c r="BT471" s="25"/>
      <c r="BU471" s="23" t="s">
        <v>261</v>
      </c>
      <c r="BV471" s="20"/>
      <c r="BW471" s="25"/>
      <c r="BX471" s="25"/>
      <c r="BY471" s="20" t="s">
        <v>769</v>
      </c>
      <c r="CA471" s="54" t="e">
        <f>VLOOKUP(B471,'[1]KH2025 IN'!$B$4:$X$243,23,0)</f>
        <v>#N/A</v>
      </c>
      <c r="CB471" s="54">
        <v>1</v>
      </c>
      <c r="CC471" s="54">
        <f>VLOOKUP(B471,'[2]10QH'!$B$15:$BZ$665,77,0)</f>
        <v>1</v>
      </c>
      <c r="CJ471" s="54">
        <v>1</v>
      </c>
    </row>
    <row r="472" spans="1:88" s="54" customFormat="1" ht="56.25" x14ac:dyDescent="0.3">
      <c r="A472" s="20">
        <f t="shared" si="179"/>
        <v>316</v>
      </c>
      <c r="B472" s="21" t="s">
        <v>771</v>
      </c>
      <c r="C472" s="22">
        <f t="shared" si="170"/>
        <v>17.25</v>
      </c>
      <c r="D472" s="23"/>
      <c r="E472" s="7">
        <f t="shared" si="173"/>
        <v>17.25</v>
      </c>
      <c r="F472" s="7">
        <f t="shared" si="174"/>
        <v>17.25</v>
      </c>
      <c r="G472" s="7">
        <f t="shared" si="175"/>
        <v>0</v>
      </c>
      <c r="H472" s="24"/>
      <c r="I472" s="24"/>
      <c r="J472" s="24"/>
      <c r="K472" s="24">
        <v>10.66</v>
      </c>
      <c r="L472" s="24">
        <v>6.59</v>
      </c>
      <c r="M472" s="7">
        <f t="shared" si="176"/>
        <v>0</v>
      </c>
      <c r="N472" s="24"/>
      <c r="O472" s="24"/>
      <c r="P472" s="24"/>
      <c r="Q472" s="24"/>
      <c r="R472" s="24"/>
      <c r="S472" s="24"/>
      <c r="T472" s="24"/>
      <c r="U472" s="7">
        <f t="shared" si="138"/>
        <v>0</v>
      </c>
      <c r="V472" s="24"/>
      <c r="W472" s="24"/>
      <c r="X472" s="24"/>
      <c r="Y472" s="24"/>
      <c r="Z472" s="24"/>
      <c r="AA472" s="24"/>
      <c r="AB472" s="24"/>
      <c r="AC472" s="24"/>
      <c r="AD472" s="7">
        <f t="shared" si="177"/>
        <v>0</v>
      </c>
      <c r="AE472" s="24"/>
      <c r="AF472" s="24"/>
      <c r="AG472" s="25"/>
      <c r="AH472" s="25"/>
      <c r="AI472" s="24"/>
      <c r="AJ472" s="20"/>
      <c r="AK472" s="24"/>
      <c r="AL472" s="20"/>
      <c r="AM472" s="20"/>
      <c r="AN472" s="20"/>
      <c r="AO472" s="25"/>
      <c r="AP472" s="20"/>
      <c r="AQ472" s="24"/>
      <c r="AR472" s="25"/>
      <c r="AS472" s="25"/>
      <c r="AT472" s="25"/>
      <c r="AU472" s="25"/>
      <c r="AV472" s="25"/>
      <c r="AW472" s="25"/>
      <c r="AX472" s="24"/>
      <c r="AY472" s="24"/>
      <c r="AZ472" s="24"/>
      <c r="BA472" s="25"/>
      <c r="BB472" s="25"/>
      <c r="BC472" s="25"/>
      <c r="BD472" s="24"/>
      <c r="BE472" s="25"/>
      <c r="BF472" s="25"/>
      <c r="BG472" s="7">
        <f t="shared" si="178"/>
        <v>0</v>
      </c>
      <c r="BH472" s="25"/>
      <c r="BI472" s="24"/>
      <c r="BJ472" s="24"/>
      <c r="BK472" s="25"/>
      <c r="BL472" s="20" t="s">
        <v>105</v>
      </c>
      <c r="BM472" s="25"/>
      <c r="BN472" s="20" t="s">
        <v>741</v>
      </c>
      <c r="BO472" s="25"/>
      <c r="BP472" s="144" t="s">
        <v>106</v>
      </c>
      <c r="BQ472" s="25"/>
      <c r="BR472" s="25"/>
      <c r="BS472" s="25"/>
      <c r="BT472" s="25"/>
      <c r="BU472" s="23" t="s">
        <v>131</v>
      </c>
      <c r="BV472" s="20"/>
      <c r="BW472" s="25"/>
      <c r="BX472" s="25"/>
      <c r="BY472" s="20" t="s">
        <v>772</v>
      </c>
      <c r="CA472" s="54" t="e">
        <f>VLOOKUP(B472,'[1]KH2025 IN'!$B$4:$X$243,23,0)</f>
        <v>#N/A</v>
      </c>
      <c r="CB472" s="54">
        <v>1</v>
      </c>
      <c r="CC472" s="54">
        <f>VLOOKUP(B472,'[2]10QH'!$B$15:$BZ$665,77,0)</f>
        <v>1</v>
      </c>
      <c r="CJ472" s="54">
        <v>1</v>
      </c>
    </row>
    <row r="473" spans="1:88" s="54" customFormat="1" ht="37.5" x14ac:dyDescent="0.3">
      <c r="A473" s="20">
        <f t="shared" si="179"/>
        <v>317</v>
      </c>
      <c r="B473" s="21" t="s">
        <v>765</v>
      </c>
      <c r="C473" s="22">
        <f t="shared" si="170"/>
        <v>14.459999999999999</v>
      </c>
      <c r="D473" s="23"/>
      <c r="E473" s="7">
        <f t="shared" si="173"/>
        <v>14.459999999999999</v>
      </c>
      <c r="F473" s="7">
        <f t="shared" si="174"/>
        <v>13.93</v>
      </c>
      <c r="G473" s="7">
        <f t="shared" si="175"/>
        <v>0</v>
      </c>
      <c r="H473" s="24"/>
      <c r="I473" s="24"/>
      <c r="J473" s="24"/>
      <c r="K473" s="24">
        <v>12.24</v>
      </c>
      <c r="L473" s="24">
        <v>1.69</v>
      </c>
      <c r="M473" s="7">
        <f t="shared" si="176"/>
        <v>0</v>
      </c>
      <c r="N473" s="24"/>
      <c r="O473" s="24"/>
      <c r="P473" s="24"/>
      <c r="Q473" s="24"/>
      <c r="R473" s="24"/>
      <c r="S473" s="24"/>
      <c r="T473" s="24"/>
      <c r="U473" s="7">
        <f t="shared" si="138"/>
        <v>0.53</v>
      </c>
      <c r="V473" s="24"/>
      <c r="W473" s="24"/>
      <c r="X473" s="24"/>
      <c r="Y473" s="24"/>
      <c r="Z473" s="24"/>
      <c r="AA473" s="24"/>
      <c r="AB473" s="24"/>
      <c r="AC473" s="24"/>
      <c r="AD473" s="7">
        <f t="shared" si="177"/>
        <v>0.53</v>
      </c>
      <c r="AE473" s="24">
        <v>0.53</v>
      </c>
      <c r="AF473" s="24"/>
      <c r="AG473" s="25"/>
      <c r="AH473" s="25"/>
      <c r="AI473" s="24"/>
      <c r="AJ473" s="20"/>
      <c r="AK473" s="24"/>
      <c r="AL473" s="20"/>
      <c r="AM473" s="20"/>
      <c r="AN473" s="20"/>
      <c r="AO473" s="25"/>
      <c r="AP473" s="20"/>
      <c r="AQ473" s="24"/>
      <c r="AR473" s="25"/>
      <c r="AS473" s="25"/>
      <c r="AT473" s="25"/>
      <c r="AU473" s="25"/>
      <c r="AV473" s="25"/>
      <c r="AW473" s="25"/>
      <c r="AX473" s="24"/>
      <c r="AY473" s="24"/>
      <c r="AZ473" s="24"/>
      <c r="BA473" s="25"/>
      <c r="BB473" s="25"/>
      <c r="BC473" s="25"/>
      <c r="BD473" s="24"/>
      <c r="BE473" s="25"/>
      <c r="BF473" s="25"/>
      <c r="BG473" s="7">
        <f t="shared" si="178"/>
        <v>0</v>
      </c>
      <c r="BH473" s="25"/>
      <c r="BI473" s="24"/>
      <c r="BJ473" s="24"/>
      <c r="BK473" s="25"/>
      <c r="BL473" s="20" t="s">
        <v>105</v>
      </c>
      <c r="BM473" s="25"/>
      <c r="BN473" s="20" t="s">
        <v>741</v>
      </c>
      <c r="BO473" s="25"/>
      <c r="BP473" s="144"/>
      <c r="BQ473" s="25"/>
      <c r="BR473" s="25"/>
      <c r="BS473" s="25"/>
      <c r="BT473" s="25"/>
      <c r="BU473" s="23" t="s">
        <v>131</v>
      </c>
      <c r="BV473" s="20"/>
      <c r="BW473" s="25"/>
      <c r="BX473" s="25"/>
      <c r="BY473" s="20" t="s">
        <v>773</v>
      </c>
      <c r="CA473" s="54" t="e">
        <f>VLOOKUP(B473,'[1]KH2025 IN'!$B$4:$X$243,23,0)</f>
        <v>#N/A</v>
      </c>
      <c r="CB473" s="54">
        <v>1</v>
      </c>
      <c r="CC473" s="54">
        <f>VLOOKUP(B473,'[2]10QH'!$B$15:$BZ$665,77,0)</f>
        <v>1</v>
      </c>
      <c r="CJ473" s="54">
        <v>1</v>
      </c>
    </row>
    <row r="474" spans="1:88" s="54" customFormat="1" ht="75" customHeight="1" x14ac:dyDescent="0.3">
      <c r="A474" s="20">
        <f>A473+1</f>
        <v>318</v>
      </c>
      <c r="B474" s="21" t="s">
        <v>774</v>
      </c>
      <c r="C474" s="22">
        <f>D474+E474</f>
        <v>20.590000000000003</v>
      </c>
      <c r="D474" s="23"/>
      <c r="E474" s="7">
        <f>F474+U474+BG474</f>
        <v>20.590000000000003</v>
      </c>
      <c r="F474" s="7">
        <f>G474+K474+L474+M474+R474+S474+T474</f>
        <v>20.590000000000003</v>
      </c>
      <c r="G474" s="7">
        <f>H474+I474+J474</f>
        <v>2.0499999999999998</v>
      </c>
      <c r="H474" s="24">
        <v>2.0499999999999998</v>
      </c>
      <c r="I474" s="24"/>
      <c r="J474" s="24"/>
      <c r="K474" s="24">
        <v>11.46</v>
      </c>
      <c r="L474" s="24">
        <v>7.08</v>
      </c>
      <c r="M474" s="7">
        <f>+N474+O474+P474</f>
        <v>0</v>
      </c>
      <c r="N474" s="24"/>
      <c r="O474" s="24"/>
      <c r="P474" s="24"/>
      <c r="Q474" s="24"/>
      <c r="R474" s="24"/>
      <c r="S474" s="24"/>
      <c r="T474" s="24"/>
      <c r="U474" s="7">
        <f>V474+W474+X474+Y474+Z474+AA474+AB474+AC474+AD474+AU474+AV474+AW474+AX474+AY474+AZ474+BA474+BB474+BC474+BD474+BE474+BF474</f>
        <v>0</v>
      </c>
      <c r="V474" s="24"/>
      <c r="W474" s="24"/>
      <c r="X474" s="24"/>
      <c r="Y474" s="24"/>
      <c r="Z474" s="24"/>
      <c r="AA474" s="24"/>
      <c r="AB474" s="24"/>
      <c r="AC474" s="24"/>
      <c r="AD474" s="7">
        <f>SUM(AE474:AT474)</f>
        <v>0</v>
      </c>
      <c r="AE474" s="24"/>
      <c r="AF474" s="24"/>
      <c r="AG474" s="25"/>
      <c r="AH474" s="25"/>
      <c r="AI474" s="24"/>
      <c r="AJ474" s="20"/>
      <c r="AK474" s="24"/>
      <c r="AL474" s="20"/>
      <c r="AM474" s="20"/>
      <c r="AN474" s="20"/>
      <c r="AO474" s="25"/>
      <c r="AP474" s="20"/>
      <c r="AQ474" s="24"/>
      <c r="AR474" s="25"/>
      <c r="AS474" s="25"/>
      <c r="AT474" s="25"/>
      <c r="AU474" s="25"/>
      <c r="AV474" s="25"/>
      <c r="AW474" s="25"/>
      <c r="AX474" s="24"/>
      <c r="AY474" s="24"/>
      <c r="AZ474" s="24"/>
      <c r="BA474" s="25"/>
      <c r="BB474" s="25"/>
      <c r="BC474" s="25"/>
      <c r="BD474" s="24"/>
      <c r="BE474" s="25"/>
      <c r="BF474" s="25"/>
      <c r="BG474" s="7">
        <f>BH474+BI474+BJ474</f>
        <v>0</v>
      </c>
      <c r="BH474" s="25"/>
      <c r="BI474" s="24"/>
      <c r="BJ474" s="24"/>
      <c r="BK474" s="25"/>
      <c r="BL474" s="20" t="s">
        <v>142</v>
      </c>
      <c r="BM474" s="25"/>
      <c r="BN474" s="20" t="s">
        <v>741</v>
      </c>
      <c r="BO474" s="25"/>
      <c r="BP474" s="20" t="s">
        <v>106</v>
      </c>
      <c r="BQ474" s="25"/>
      <c r="BR474" s="25"/>
      <c r="BS474" s="25"/>
      <c r="BT474" s="25"/>
      <c r="BU474" s="23" t="s">
        <v>521</v>
      </c>
      <c r="BV474" s="20"/>
      <c r="BW474" s="25"/>
      <c r="BX474" s="25"/>
      <c r="BY474" s="20" t="s">
        <v>775</v>
      </c>
      <c r="CA474" s="54" t="e">
        <f>VLOOKUP(B474,'[1]KH2025 IN'!$B$4:$X$243,23,0)</f>
        <v>#N/A</v>
      </c>
      <c r="CB474" s="54">
        <v>1</v>
      </c>
      <c r="CC474" s="54">
        <f>VLOOKUP(B474,'[2]10QH'!$B$15:$BZ$665,77,0)</f>
        <v>1</v>
      </c>
      <c r="CJ474" s="54">
        <v>1</v>
      </c>
    </row>
    <row r="475" spans="1:88" ht="37.5" x14ac:dyDescent="0.3">
      <c r="A475" s="10" t="s">
        <v>147</v>
      </c>
      <c r="B475" s="15" t="s">
        <v>148</v>
      </c>
      <c r="C475" s="16">
        <f>D475+E475</f>
        <v>0</v>
      </c>
      <c r="D475" s="10"/>
      <c r="E475" s="7">
        <f>F475+U475+BG475</f>
        <v>0</v>
      </c>
      <c r="F475" s="7">
        <f>G475+K475+L475+M475+R475+S475+T475</f>
        <v>0</v>
      </c>
      <c r="G475" s="7">
        <f>H475+I475+J475</f>
        <v>0</v>
      </c>
      <c r="H475" s="10"/>
      <c r="I475" s="10"/>
      <c r="J475" s="10"/>
      <c r="K475" s="10"/>
      <c r="L475" s="10"/>
      <c r="M475" s="7">
        <f>+N475+O475+P475</f>
        <v>0</v>
      </c>
      <c r="N475" s="10"/>
      <c r="O475" s="10"/>
      <c r="P475" s="10"/>
      <c r="Q475" s="10"/>
      <c r="R475" s="24"/>
      <c r="S475" s="10"/>
      <c r="T475" s="10"/>
      <c r="U475" s="7">
        <f>V475+W475+X475+Y475+Z475+AA475+AB475+AC475+AD475+AU475+AV475+AW475+AX475+AY475+AZ475+BA475+BB475+BC475+BD475+BE475+BF475</f>
        <v>0</v>
      </c>
      <c r="V475" s="10"/>
      <c r="W475" s="10"/>
      <c r="X475" s="10"/>
      <c r="Y475" s="10"/>
      <c r="Z475" s="10"/>
      <c r="AA475" s="10"/>
      <c r="AB475" s="10"/>
      <c r="AC475" s="10"/>
      <c r="AD475" s="7">
        <f>SUM(AE475:AT475)</f>
        <v>0</v>
      </c>
      <c r="AE475" s="10"/>
      <c r="AF475" s="10"/>
      <c r="AG475" s="10"/>
      <c r="AH475" s="10"/>
      <c r="AI475" s="10"/>
      <c r="AJ475" s="10"/>
      <c r="AK475" s="10"/>
      <c r="AL475" s="10"/>
      <c r="AM475" s="10"/>
      <c r="AN475" s="10"/>
      <c r="AO475" s="25"/>
      <c r="AP475" s="10"/>
      <c r="AQ475" s="10"/>
      <c r="AR475" s="25"/>
      <c r="AS475" s="25"/>
      <c r="AT475" s="25"/>
      <c r="AU475" s="25"/>
      <c r="AV475" s="25"/>
      <c r="AW475" s="25"/>
      <c r="AX475" s="10"/>
      <c r="AY475" s="10"/>
      <c r="AZ475" s="10"/>
      <c r="BA475" s="25"/>
      <c r="BB475" s="25"/>
      <c r="BC475" s="25"/>
      <c r="BD475" s="10"/>
      <c r="BE475" s="25"/>
      <c r="BF475" s="25"/>
      <c r="BG475" s="7">
        <f>BH475+BI475+BJ475</f>
        <v>0</v>
      </c>
      <c r="BH475" s="25"/>
      <c r="BI475" s="10"/>
      <c r="BJ475" s="10"/>
      <c r="BK475" s="25"/>
      <c r="BL475" s="10"/>
      <c r="BM475" s="25"/>
      <c r="BN475" s="10"/>
      <c r="BO475" s="25"/>
      <c r="BP475" s="10"/>
      <c r="BQ475" s="25"/>
      <c r="BR475" s="25"/>
      <c r="BS475" s="25"/>
      <c r="BT475" s="25"/>
      <c r="BU475" s="10"/>
      <c r="BV475" s="10"/>
      <c r="BW475" s="10"/>
      <c r="BX475" s="10"/>
      <c r="BY475" s="25"/>
      <c r="CA475" s="54" t="e">
        <f>VLOOKUP(B475,'[1]KH2025 IN'!$B$4:$X$243,23,0)</f>
        <v>#N/A</v>
      </c>
      <c r="CB475" s="54">
        <v>1</v>
      </c>
      <c r="CC475" s="54" t="e">
        <f>VLOOKUP(B475,'[2]10QH'!$B$15:$BZ$665,77,0)</f>
        <v>#REF!</v>
      </c>
    </row>
    <row r="476" spans="1:88" ht="37.5" x14ac:dyDescent="0.3">
      <c r="A476" s="10" t="s">
        <v>152</v>
      </c>
      <c r="B476" s="15" t="s">
        <v>153</v>
      </c>
      <c r="C476" s="16">
        <f>D476+E476</f>
        <v>0</v>
      </c>
      <c r="D476" s="10"/>
      <c r="E476" s="7">
        <f>F476+U476+BG476</f>
        <v>0</v>
      </c>
      <c r="F476" s="7">
        <f>G476+K476+L476+M476+R476+S476+T476</f>
        <v>0</v>
      </c>
      <c r="G476" s="7">
        <f>H476+I476+J476</f>
        <v>0</v>
      </c>
      <c r="H476" s="10"/>
      <c r="I476" s="10"/>
      <c r="J476" s="10"/>
      <c r="K476" s="10"/>
      <c r="L476" s="10"/>
      <c r="M476" s="7">
        <f>+N476+O476+P476</f>
        <v>0</v>
      </c>
      <c r="N476" s="10"/>
      <c r="O476" s="10"/>
      <c r="P476" s="10"/>
      <c r="Q476" s="10"/>
      <c r="R476" s="24"/>
      <c r="S476" s="10"/>
      <c r="T476" s="10"/>
      <c r="U476" s="7">
        <f>V476+W476+X476+Y476+Z476+AA476+AB476+AC476+AD476+AU476+AV476+AW476+AX476+AY476+AZ476+BA476+BB476+BC476+BD476+BE476+BF476</f>
        <v>0</v>
      </c>
      <c r="V476" s="10"/>
      <c r="W476" s="10"/>
      <c r="X476" s="10"/>
      <c r="Y476" s="10"/>
      <c r="Z476" s="10"/>
      <c r="AA476" s="10"/>
      <c r="AB476" s="10"/>
      <c r="AC476" s="10"/>
      <c r="AD476" s="7">
        <f>SUM(AE476:AT476)</f>
        <v>0</v>
      </c>
      <c r="AE476" s="10"/>
      <c r="AF476" s="10"/>
      <c r="AG476" s="10"/>
      <c r="AH476" s="10"/>
      <c r="AI476" s="10"/>
      <c r="AJ476" s="10"/>
      <c r="AK476" s="10"/>
      <c r="AL476" s="10"/>
      <c r="AM476" s="10"/>
      <c r="AN476" s="10"/>
      <c r="AO476" s="25"/>
      <c r="AP476" s="10"/>
      <c r="AQ476" s="10"/>
      <c r="AR476" s="25"/>
      <c r="AS476" s="25"/>
      <c r="AT476" s="25"/>
      <c r="AU476" s="25"/>
      <c r="AV476" s="25"/>
      <c r="AW476" s="25"/>
      <c r="AX476" s="10"/>
      <c r="AY476" s="10"/>
      <c r="AZ476" s="10"/>
      <c r="BA476" s="25"/>
      <c r="BB476" s="25"/>
      <c r="BC476" s="25"/>
      <c r="BD476" s="10"/>
      <c r="BE476" s="25"/>
      <c r="BF476" s="25"/>
      <c r="BG476" s="7">
        <f>BH476+BI476+BJ476</f>
        <v>0</v>
      </c>
      <c r="BH476" s="25"/>
      <c r="BI476" s="10"/>
      <c r="BJ476" s="10"/>
      <c r="BK476" s="25"/>
      <c r="BL476" s="10"/>
      <c r="BM476" s="25"/>
      <c r="BN476" s="10"/>
      <c r="BO476" s="25"/>
      <c r="BP476" s="10"/>
      <c r="BQ476" s="25"/>
      <c r="BR476" s="25"/>
      <c r="BS476" s="25"/>
      <c r="BT476" s="25"/>
      <c r="BU476" s="10"/>
      <c r="BV476" s="10"/>
      <c r="BW476" s="10"/>
      <c r="BX476" s="10"/>
      <c r="BY476" s="25"/>
      <c r="CA476" s="54">
        <f>VLOOKUP(B476,'[1]KH2025 IN'!$B$4:$X$243,23,0)</f>
        <v>1</v>
      </c>
      <c r="CB476" s="54">
        <v>1</v>
      </c>
      <c r="CC476" s="54" t="e">
        <f>VLOOKUP(B476,'[2]10QH'!$B$15:$BZ$665,77,0)</f>
        <v>#REF!</v>
      </c>
    </row>
    <row r="477" spans="1:88" s="54" customFormat="1" ht="37.5" x14ac:dyDescent="0.3">
      <c r="A477" s="20">
        <f>A474+1</f>
        <v>319</v>
      </c>
      <c r="B477" s="21" t="s">
        <v>776</v>
      </c>
      <c r="C477" s="22">
        <v>1</v>
      </c>
      <c r="D477" s="23"/>
      <c r="E477" s="7">
        <v>1</v>
      </c>
      <c r="F477" s="7"/>
      <c r="G477" s="7"/>
      <c r="H477" s="25"/>
      <c r="I477" s="25"/>
      <c r="J477" s="25"/>
      <c r="K477" s="25">
        <v>0.5</v>
      </c>
      <c r="L477" s="25">
        <v>0.5</v>
      </c>
      <c r="M477" s="7"/>
      <c r="N477" s="25"/>
      <c r="O477" s="25"/>
      <c r="P477" s="25"/>
      <c r="Q477" s="25"/>
      <c r="R477" s="24"/>
      <c r="S477" s="25"/>
      <c r="T477" s="25"/>
      <c r="U477" s="7"/>
      <c r="V477" s="25"/>
      <c r="W477" s="25"/>
      <c r="X477" s="25"/>
      <c r="Y477" s="25"/>
      <c r="Z477" s="25"/>
      <c r="AA477" s="25"/>
      <c r="AB477" s="25"/>
      <c r="AC477" s="25"/>
      <c r="AD477" s="7"/>
      <c r="AE477" s="25"/>
      <c r="AF477" s="25"/>
      <c r="AG477" s="25"/>
      <c r="AH477" s="25"/>
      <c r="AI477" s="25"/>
      <c r="AJ477" s="25"/>
      <c r="AK477" s="25"/>
      <c r="AL477" s="25"/>
      <c r="AM477" s="25"/>
      <c r="AN477" s="25"/>
      <c r="AO477" s="25"/>
      <c r="AP477" s="25"/>
      <c r="AQ477" s="25"/>
      <c r="AR477" s="25"/>
      <c r="AS477" s="25"/>
      <c r="AT477" s="25"/>
      <c r="AU477" s="25"/>
      <c r="AV477" s="25"/>
      <c r="AW477" s="25"/>
      <c r="AX477" s="25"/>
      <c r="AY477" s="25"/>
      <c r="AZ477" s="25"/>
      <c r="BA477" s="25"/>
      <c r="BB477" s="25"/>
      <c r="BC477" s="25"/>
      <c r="BD477" s="25"/>
      <c r="BE477" s="25"/>
      <c r="BF477" s="25"/>
      <c r="BG477" s="7"/>
      <c r="BH477" s="25"/>
      <c r="BI477" s="25"/>
      <c r="BJ477" s="25"/>
      <c r="BK477" s="25"/>
      <c r="BL477" s="90" t="s">
        <v>686</v>
      </c>
      <c r="BM477" s="25"/>
      <c r="BN477" s="20"/>
      <c r="BO477" s="25"/>
      <c r="BP477" s="20"/>
      <c r="BQ477" s="25"/>
      <c r="BR477" s="25"/>
      <c r="BS477" s="25"/>
      <c r="BT477" s="25"/>
      <c r="BU477" s="20"/>
      <c r="BV477" s="20"/>
      <c r="BW477" s="25"/>
      <c r="BX477" s="25"/>
      <c r="BY477" s="20"/>
      <c r="CA477" s="54" t="e">
        <f>VLOOKUP(B477,'[1]KH2025 IN'!$B$4:$X$243,23,0)</f>
        <v>#N/A</v>
      </c>
      <c r="CB477" s="54">
        <v>1</v>
      </c>
      <c r="CC477" s="54">
        <f>VLOOKUP(B477,'[2]10QH'!$B$15:$BZ$665,77,0)</f>
        <v>1</v>
      </c>
      <c r="CJ477" s="54">
        <v>1</v>
      </c>
    </row>
    <row r="478" spans="1:88" s="54" customFormat="1" x14ac:dyDescent="0.3">
      <c r="A478" s="20">
        <f t="shared" ref="A478:A483" si="180">A477+1</f>
        <v>320</v>
      </c>
      <c r="B478" s="21" t="s">
        <v>777</v>
      </c>
      <c r="C478" s="22">
        <v>1</v>
      </c>
      <c r="D478" s="23"/>
      <c r="E478" s="7">
        <v>1</v>
      </c>
      <c r="F478" s="7"/>
      <c r="G478" s="7"/>
      <c r="H478" s="25"/>
      <c r="I478" s="25"/>
      <c r="J478" s="25"/>
      <c r="K478" s="25">
        <v>0.5</v>
      </c>
      <c r="L478" s="25">
        <v>0.5</v>
      </c>
      <c r="M478" s="7"/>
      <c r="N478" s="25"/>
      <c r="O478" s="25"/>
      <c r="P478" s="25"/>
      <c r="Q478" s="25"/>
      <c r="R478" s="24"/>
      <c r="S478" s="25"/>
      <c r="T478" s="25"/>
      <c r="U478" s="7"/>
      <c r="V478" s="25"/>
      <c r="W478" s="25"/>
      <c r="X478" s="25"/>
      <c r="Y478" s="25"/>
      <c r="Z478" s="25"/>
      <c r="AA478" s="25"/>
      <c r="AB478" s="25"/>
      <c r="AC478" s="25"/>
      <c r="AD478" s="7"/>
      <c r="AE478" s="25"/>
      <c r="AF478" s="25"/>
      <c r="AG478" s="25"/>
      <c r="AH478" s="25"/>
      <c r="AI478" s="25"/>
      <c r="AJ478" s="25"/>
      <c r="AK478" s="25"/>
      <c r="AL478" s="25"/>
      <c r="AM478" s="25"/>
      <c r="AN478" s="25"/>
      <c r="AO478" s="25"/>
      <c r="AP478" s="25"/>
      <c r="AQ478" s="25"/>
      <c r="AR478" s="25"/>
      <c r="AS478" s="25"/>
      <c r="AT478" s="25"/>
      <c r="AU478" s="25"/>
      <c r="AV478" s="25"/>
      <c r="AW478" s="25"/>
      <c r="AX478" s="25"/>
      <c r="AY478" s="25"/>
      <c r="AZ478" s="25"/>
      <c r="BA478" s="25"/>
      <c r="BB478" s="25"/>
      <c r="BC478" s="25"/>
      <c r="BD478" s="25"/>
      <c r="BE478" s="25"/>
      <c r="BF478" s="25"/>
      <c r="BG478" s="7"/>
      <c r="BH478" s="25"/>
      <c r="BI478" s="25"/>
      <c r="BJ478" s="25"/>
      <c r="BK478" s="25"/>
      <c r="BL478" s="20" t="s">
        <v>142</v>
      </c>
      <c r="BM478" s="25"/>
      <c r="BN478" s="20"/>
      <c r="BO478" s="25"/>
      <c r="BP478" s="20"/>
      <c r="BQ478" s="25"/>
      <c r="BR478" s="25"/>
      <c r="BS478" s="25"/>
      <c r="BT478" s="25"/>
      <c r="BU478" s="20"/>
      <c r="BV478" s="20"/>
      <c r="BW478" s="25"/>
      <c r="BX478" s="25"/>
      <c r="BY478" s="20"/>
      <c r="CA478" s="54" t="e">
        <f>VLOOKUP(B478,'[1]KH2025 IN'!$B$4:$X$243,23,0)</f>
        <v>#N/A</v>
      </c>
      <c r="CB478" s="54">
        <v>1</v>
      </c>
      <c r="CC478" s="54">
        <f>VLOOKUP(B478,'[2]10QH'!$B$15:$BZ$665,77,0)</f>
        <v>1</v>
      </c>
      <c r="CJ478" s="54">
        <v>1</v>
      </c>
    </row>
    <row r="479" spans="1:88" s="54" customFormat="1" x14ac:dyDescent="0.3">
      <c r="A479" s="20">
        <f t="shared" si="180"/>
        <v>321</v>
      </c>
      <c r="B479" s="21" t="s">
        <v>778</v>
      </c>
      <c r="C479" s="22">
        <v>1</v>
      </c>
      <c r="D479" s="23"/>
      <c r="E479" s="7">
        <v>1</v>
      </c>
      <c r="F479" s="7"/>
      <c r="G479" s="7"/>
      <c r="H479" s="25"/>
      <c r="I479" s="25"/>
      <c r="J479" s="25"/>
      <c r="K479" s="25">
        <v>0.5</v>
      </c>
      <c r="L479" s="25">
        <v>0.5</v>
      </c>
      <c r="M479" s="7"/>
      <c r="N479" s="25"/>
      <c r="O479" s="25"/>
      <c r="P479" s="25"/>
      <c r="Q479" s="25"/>
      <c r="R479" s="24"/>
      <c r="S479" s="25"/>
      <c r="T479" s="25"/>
      <c r="U479" s="7"/>
      <c r="V479" s="25"/>
      <c r="W479" s="25"/>
      <c r="X479" s="25"/>
      <c r="Y479" s="25"/>
      <c r="Z479" s="25"/>
      <c r="AA479" s="25"/>
      <c r="AB479" s="25"/>
      <c r="AC479" s="25"/>
      <c r="AD479" s="7"/>
      <c r="AE479" s="25"/>
      <c r="AF479" s="25"/>
      <c r="AG479" s="25"/>
      <c r="AH479" s="25"/>
      <c r="AI479" s="25"/>
      <c r="AJ479" s="25"/>
      <c r="AK479" s="25"/>
      <c r="AL479" s="25"/>
      <c r="AM479" s="25"/>
      <c r="AN479" s="25"/>
      <c r="AO479" s="25"/>
      <c r="AP479" s="25"/>
      <c r="AQ479" s="25"/>
      <c r="AR479" s="25"/>
      <c r="AS479" s="25"/>
      <c r="AT479" s="25"/>
      <c r="AU479" s="25"/>
      <c r="AV479" s="25"/>
      <c r="AW479" s="25"/>
      <c r="AX479" s="25"/>
      <c r="AY479" s="25"/>
      <c r="AZ479" s="25"/>
      <c r="BA479" s="25"/>
      <c r="BB479" s="25"/>
      <c r="BC479" s="25"/>
      <c r="BD479" s="25"/>
      <c r="BE479" s="25"/>
      <c r="BF479" s="25"/>
      <c r="BG479" s="7"/>
      <c r="BH479" s="25"/>
      <c r="BI479" s="25"/>
      <c r="BJ479" s="25"/>
      <c r="BK479" s="25"/>
      <c r="BL479" s="20" t="s">
        <v>779</v>
      </c>
      <c r="BM479" s="25"/>
      <c r="BN479" s="20"/>
      <c r="BO479" s="25"/>
      <c r="BP479" s="20"/>
      <c r="BQ479" s="25"/>
      <c r="BR479" s="25"/>
      <c r="BS479" s="25"/>
      <c r="BT479" s="25"/>
      <c r="BU479" s="20"/>
      <c r="BV479" s="20"/>
      <c r="BW479" s="25"/>
      <c r="BX479" s="25"/>
      <c r="BY479" s="20"/>
      <c r="CA479" s="54" t="e">
        <f>VLOOKUP(B479,'[1]KH2025 IN'!$B$4:$X$243,23,0)</f>
        <v>#N/A</v>
      </c>
      <c r="CB479" s="54">
        <v>1</v>
      </c>
      <c r="CC479" s="54">
        <f>VLOOKUP(B479,'[2]10QH'!$B$15:$BZ$665,77,0)</f>
        <v>1</v>
      </c>
      <c r="CJ479" s="54">
        <v>1</v>
      </c>
    </row>
    <row r="480" spans="1:88" s="54" customFormat="1" ht="37.5" x14ac:dyDescent="0.3">
      <c r="A480" s="20">
        <f t="shared" si="180"/>
        <v>322</v>
      </c>
      <c r="B480" s="21" t="s">
        <v>780</v>
      </c>
      <c r="C480" s="22">
        <v>1</v>
      </c>
      <c r="D480" s="23"/>
      <c r="E480" s="7">
        <v>1</v>
      </c>
      <c r="F480" s="7"/>
      <c r="G480" s="7"/>
      <c r="H480" s="25"/>
      <c r="I480" s="25"/>
      <c r="J480" s="25"/>
      <c r="K480" s="25">
        <v>0.5</v>
      </c>
      <c r="L480" s="25">
        <v>0.5</v>
      </c>
      <c r="M480" s="7"/>
      <c r="N480" s="25"/>
      <c r="O480" s="25"/>
      <c r="P480" s="25"/>
      <c r="Q480" s="25"/>
      <c r="R480" s="24"/>
      <c r="S480" s="25"/>
      <c r="T480" s="25"/>
      <c r="U480" s="7"/>
      <c r="V480" s="25"/>
      <c r="W480" s="25"/>
      <c r="X480" s="25"/>
      <c r="Y480" s="25"/>
      <c r="Z480" s="25"/>
      <c r="AA480" s="25"/>
      <c r="AB480" s="25"/>
      <c r="AC480" s="25"/>
      <c r="AD480" s="7"/>
      <c r="AE480" s="25"/>
      <c r="AF480" s="25"/>
      <c r="AG480" s="25"/>
      <c r="AH480" s="25"/>
      <c r="AI480" s="25"/>
      <c r="AJ480" s="25"/>
      <c r="AK480" s="25"/>
      <c r="AL480" s="25"/>
      <c r="AM480" s="25"/>
      <c r="AN480" s="25"/>
      <c r="AO480" s="25"/>
      <c r="AP480" s="25"/>
      <c r="AQ480" s="25"/>
      <c r="AR480" s="25"/>
      <c r="AS480" s="25"/>
      <c r="AT480" s="25"/>
      <c r="AU480" s="25"/>
      <c r="AV480" s="25"/>
      <c r="AW480" s="25"/>
      <c r="AX480" s="25"/>
      <c r="AY480" s="25"/>
      <c r="AZ480" s="25"/>
      <c r="BA480" s="25"/>
      <c r="BB480" s="25"/>
      <c r="BC480" s="25"/>
      <c r="BD480" s="25"/>
      <c r="BE480" s="25"/>
      <c r="BF480" s="25"/>
      <c r="BG480" s="7"/>
      <c r="BH480" s="25"/>
      <c r="BI480" s="25"/>
      <c r="BJ480" s="25"/>
      <c r="BK480" s="25"/>
      <c r="BL480" s="20" t="s">
        <v>172</v>
      </c>
      <c r="BM480" s="25"/>
      <c r="BN480" s="20"/>
      <c r="BO480" s="25"/>
      <c r="BP480" s="20"/>
      <c r="BQ480" s="25"/>
      <c r="BR480" s="25"/>
      <c r="BS480" s="25"/>
      <c r="BT480" s="25"/>
      <c r="BU480" s="20"/>
      <c r="BV480" s="20"/>
      <c r="BW480" s="25"/>
      <c r="BX480" s="25"/>
      <c r="BY480" s="20"/>
      <c r="CA480" s="54" t="e">
        <f>VLOOKUP(B480,'[1]KH2025 IN'!$B$4:$X$243,23,0)</f>
        <v>#N/A</v>
      </c>
      <c r="CB480" s="54">
        <v>1</v>
      </c>
      <c r="CC480" s="54">
        <f>VLOOKUP(B480,'[2]10QH'!$B$15:$BZ$665,77,0)</f>
        <v>1</v>
      </c>
      <c r="CJ480" s="54">
        <v>1</v>
      </c>
    </row>
    <row r="481" spans="1:88" s="54" customFormat="1" ht="37.5" x14ac:dyDescent="0.3">
      <c r="A481" s="20">
        <f t="shared" si="180"/>
        <v>323</v>
      </c>
      <c r="B481" s="21" t="s">
        <v>781</v>
      </c>
      <c r="C481" s="22">
        <v>1</v>
      </c>
      <c r="D481" s="23"/>
      <c r="E481" s="7">
        <v>1</v>
      </c>
      <c r="F481" s="7"/>
      <c r="G481" s="7"/>
      <c r="H481" s="25"/>
      <c r="I481" s="25"/>
      <c r="J481" s="25"/>
      <c r="K481" s="25">
        <v>0.5</v>
      </c>
      <c r="L481" s="25">
        <v>0.5</v>
      </c>
      <c r="M481" s="7"/>
      <c r="N481" s="25"/>
      <c r="O481" s="25"/>
      <c r="P481" s="25"/>
      <c r="Q481" s="25"/>
      <c r="R481" s="24"/>
      <c r="S481" s="25"/>
      <c r="T481" s="25"/>
      <c r="U481" s="7"/>
      <c r="V481" s="25"/>
      <c r="W481" s="25"/>
      <c r="X481" s="25"/>
      <c r="Y481" s="25"/>
      <c r="Z481" s="25"/>
      <c r="AA481" s="25"/>
      <c r="AB481" s="25"/>
      <c r="AC481" s="25"/>
      <c r="AD481" s="7"/>
      <c r="AE481" s="25"/>
      <c r="AF481" s="25"/>
      <c r="AG481" s="25"/>
      <c r="AH481" s="25"/>
      <c r="AI481" s="25"/>
      <c r="AJ481" s="25"/>
      <c r="AK481" s="25"/>
      <c r="AL481" s="25"/>
      <c r="AM481" s="25"/>
      <c r="AN481" s="25"/>
      <c r="AO481" s="25"/>
      <c r="AP481" s="25"/>
      <c r="AQ481" s="25"/>
      <c r="AR481" s="25"/>
      <c r="AS481" s="25"/>
      <c r="AT481" s="25"/>
      <c r="AU481" s="25"/>
      <c r="AV481" s="25"/>
      <c r="AW481" s="25"/>
      <c r="AX481" s="25"/>
      <c r="AY481" s="25"/>
      <c r="AZ481" s="25"/>
      <c r="BA481" s="25"/>
      <c r="BB481" s="25"/>
      <c r="BC481" s="25"/>
      <c r="BD481" s="25"/>
      <c r="BE481" s="25"/>
      <c r="BF481" s="25"/>
      <c r="BG481" s="7"/>
      <c r="BH481" s="25"/>
      <c r="BI481" s="25"/>
      <c r="BJ481" s="25"/>
      <c r="BK481" s="25"/>
      <c r="BL481" s="90" t="s">
        <v>782</v>
      </c>
      <c r="BM481" s="25"/>
      <c r="BN481" s="20"/>
      <c r="BO481" s="25"/>
      <c r="BP481" s="20"/>
      <c r="BQ481" s="25"/>
      <c r="BR481" s="25"/>
      <c r="BS481" s="25"/>
      <c r="BT481" s="25"/>
      <c r="BU481" s="20"/>
      <c r="BV481" s="20"/>
      <c r="BW481" s="25"/>
      <c r="BX481" s="25"/>
      <c r="BY481" s="20"/>
      <c r="CA481" s="54" t="e">
        <f>VLOOKUP(B481,'[1]KH2025 IN'!$B$4:$X$243,23,0)</f>
        <v>#N/A</v>
      </c>
      <c r="CB481" s="54">
        <v>1</v>
      </c>
      <c r="CC481" s="54">
        <f>VLOOKUP(B481,'[2]10QH'!$B$15:$BZ$665,77,0)</f>
        <v>1</v>
      </c>
      <c r="CJ481" s="54">
        <v>1</v>
      </c>
    </row>
    <row r="482" spans="1:88" s="54" customFormat="1" x14ac:dyDescent="0.3">
      <c r="A482" s="20">
        <f t="shared" si="180"/>
        <v>324</v>
      </c>
      <c r="B482" s="21" t="s">
        <v>783</v>
      </c>
      <c r="C482" s="22">
        <v>1</v>
      </c>
      <c r="D482" s="23"/>
      <c r="E482" s="7">
        <v>1</v>
      </c>
      <c r="F482" s="7"/>
      <c r="G482" s="7"/>
      <c r="H482" s="25"/>
      <c r="I482" s="25"/>
      <c r="J482" s="25"/>
      <c r="K482" s="25">
        <v>0.5</v>
      </c>
      <c r="L482" s="25">
        <v>0.5</v>
      </c>
      <c r="M482" s="7"/>
      <c r="N482" s="25"/>
      <c r="O482" s="25"/>
      <c r="P482" s="25"/>
      <c r="Q482" s="25"/>
      <c r="R482" s="24"/>
      <c r="S482" s="25"/>
      <c r="T482" s="25"/>
      <c r="U482" s="7"/>
      <c r="V482" s="25"/>
      <c r="W482" s="25"/>
      <c r="X482" s="25"/>
      <c r="Y482" s="25"/>
      <c r="Z482" s="25"/>
      <c r="AA482" s="25"/>
      <c r="AB482" s="25"/>
      <c r="AC482" s="25"/>
      <c r="AD482" s="7"/>
      <c r="AE482" s="25"/>
      <c r="AF482" s="25"/>
      <c r="AG482" s="25"/>
      <c r="AH482" s="25"/>
      <c r="AI482" s="25"/>
      <c r="AJ482" s="25"/>
      <c r="AK482" s="25"/>
      <c r="AL482" s="25"/>
      <c r="AM482" s="25"/>
      <c r="AN482" s="25"/>
      <c r="AO482" s="25"/>
      <c r="AP482" s="25"/>
      <c r="AQ482" s="25"/>
      <c r="AR482" s="25"/>
      <c r="AS482" s="25"/>
      <c r="AT482" s="25"/>
      <c r="AU482" s="25"/>
      <c r="AV482" s="25"/>
      <c r="AW482" s="25"/>
      <c r="AX482" s="25"/>
      <c r="AY482" s="25"/>
      <c r="AZ482" s="25"/>
      <c r="BA482" s="25"/>
      <c r="BB482" s="25"/>
      <c r="BC482" s="25"/>
      <c r="BD482" s="25"/>
      <c r="BE482" s="25"/>
      <c r="BF482" s="25"/>
      <c r="BG482" s="7"/>
      <c r="BH482" s="25"/>
      <c r="BI482" s="25"/>
      <c r="BJ482" s="25"/>
      <c r="BK482" s="25"/>
      <c r="BL482" s="7" t="s">
        <v>784</v>
      </c>
      <c r="BM482" s="25"/>
      <c r="BN482" s="20"/>
      <c r="BO482" s="25"/>
      <c r="BP482" s="20"/>
      <c r="BQ482" s="25"/>
      <c r="BR482" s="25"/>
      <c r="BS482" s="25"/>
      <c r="BT482" s="25"/>
      <c r="BU482" s="20"/>
      <c r="BV482" s="20"/>
      <c r="BW482" s="25"/>
      <c r="BX482" s="25"/>
      <c r="BY482" s="20"/>
      <c r="CA482" s="54" t="e">
        <f>VLOOKUP(B482,'[1]KH2025 IN'!$B$4:$X$243,23,0)</f>
        <v>#N/A</v>
      </c>
      <c r="CB482" s="54">
        <v>1</v>
      </c>
      <c r="CC482" s="54">
        <f>VLOOKUP(B482,'[2]10QH'!$B$15:$BZ$665,77,0)</f>
        <v>1</v>
      </c>
      <c r="CJ482" s="54">
        <v>1</v>
      </c>
    </row>
    <row r="483" spans="1:88" s="54" customFormat="1" ht="37.5" x14ac:dyDescent="0.3">
      <c r="A483" s="20">
        <f t="shared" si="180"/>
        <v>325</v>
      </c>
      <c r="B483" s="21" t="s">
        <v>785</v>
      </c>
      <c r="C483" s="22">
        <v>1</v>
      </c>
      <c r="D483" s="23"/>
      <c r="E483" s="7">
        <v>1</v>
      </c>
      <c r="F483" s="7"/>
      <c r="G483" s="7"/>
      <c r="H483" s="25"/>
      <c r="I483" s="25"/>
      <c r="J483" s="25"/>
      <c r="K483" s="25">
        <v>0.5</v>
      </c>
      <c r="L483" s="25">
        <v>0.5</v>
      </c>
      <c r="M483" s="7"/>
      <c r="N483" s="25"/>
      <c r="O483" s="25"/>
      <c r="P483" s="25"/>
      <c r="Q483" s="25"/>
      <c r="R483" s="24"/>
      <c r="S483" s="25"/>
      <c r="T483" s="25"/>
      <c r="U483" s="7"/>
      <c r="V483" s="25"/>
      <c r="W483" s="25"/>
      <c r="X483" s="25"/>
      <c r="Y483" s="25"/>
      <c r="Z483" s="25"/>
      <c r="AA483" s="25"/>
      <c r="AB483" s="25"/>
      <c r="AC483" s="25"/>
      <c r="AD483" s="7"/>
      <c r="AE483" s="25"/>
      <c r="AF483" s="25"/>
      <c r="AG483" s="25"/>
      <c r="AH483" s="25"/>
      <c r="AI483" s="25"/>
      <c r="AJ483" s="25"/>
      <c r="AK483" s="25"/>
      <c r="AL483" s="25"/>
      <c r="AM483" s="25"/>
      <c r="AN483" s="25"/>
      <c r="AO483" s="25"/>
      <c r="AP483" s="25"/>
      <c r="AQ483" s="25"/>
      <c r="AR483" s="25"/>
      <c r="AS483" s="25"/>
      <c r="AT483" s="25"/>
      <c r="AU483" s="25"/>
      <c r="AV483" s="25"/>
      <c r="AW483" s="25"/>
      <c r="AX483" s="25"/>
      <c r="AY483" s="25"/>
      <c r="AZ483" s="25"/>
      <c r="BA483" s="25"/>
      <c r="BB483" s="25"/>
      <c r="BC483" s="25"/>
      <c r="BD483" s="25"/>
      <c r="BE483" s="25"/>
      <c r="BF483" s="25"/>
      <c r="BG483" s="7"/>
      <c r="BH483" s="25"/>
      <c r="BI483" s="25"/>
      <c r="BJ483" s="25"/>
      <c r="BK483" s="25"/>
      <c r="BL483" s="20" t="s">
        <v>786</v>
      </c>
      <c r="BM483" s="25"/>
      <c r="BN483" s="20"/>
      <c r="BO483" s="25"/>
      <c r="BP483" s="20"/>
      <c r="BQ483" s="25"/>
      <c r="BR483" s="25"/>
      <c r="BS483" s="25"/>
      <c r="BT483" s="25"/>
      <c r="BU483" s="20"/>
      <c r="BV483" s="20"/>
      <c r="BW483" s="25"/>
      <c r="BX483" s="25"/>
      <c r="BY483" s="20"/>
      <c r="CA483" s="54" t="e">
        <f>VLOOKUP(B483,'[1]KH2025 IN'!$B$4:$X$243,23,0)</f>
        <v>#N/A</v>
      </c>
      <c r="CB483" s="54">
        <v>1</v>
      </c>
      <c r="CC483" s="54">
        <f>VLOOKUP(B483,'[2]10QH'!$B$15:$BZ$665,77,0)</f>
        <v>1</v>
      </c>
      <c r="CJ483" s="54">
        <v>1</v>
      </c>
    </row>
    <row r="484" spans="1:88" s="11" customFormat="1" ht="19.5" x14ac:dyDescent="0.3">
      <c r="A484" s="4" t="s">
        <v>787</v>
      </c>
      <c r="B484" s="5" t="s">
        <v>45</v>
      </c>
      <c r="C484" s="6">
        <f t="shared" si="170"/>
        <v>72.350000000000009</v>
      </c>
      <c r="D484" s="6">
        <f t="shared" ref="D484:T484" si="181">SUM(D485:D492)</f>
        <v>0</v>
      </c>
      <c r="E484" s="6">
        <f t="shared" si="181"/>
        <v>72.350000000000009</v>
      </c>
      <c r="F484" s="6">
        <f t="shared" si="181"/>
        <v>62.350000000000009</v>
      </c>
      <c r="G484" s="6">
        <f t="shared" si="181"/>
        <v>3.45</v>
      </c>
      <c r="H484" s="64">
        <f t="shared" si="181"/>
        <v>3.45</v>
      </c>
      <c r="I484" s="64">
        <f t="shared" si="181"/>
        <v>0</v>
      </c>
      <c r="J484" s="64">
        <f t="shared" si="181"/>
        <v>0</v>
      </c>
      <c r="K484" s="6">
        <f t="shared" si="181"/>
        <v>42.680000000000007</v>
      </c>
      <c r="L484" s="6">
        <f t="shared" si="181"/>
        <v>16.22</v>
      </c>
      <c r="M484" s="64">
        <f t="shared" si="181"/>
        <v>0</v>
      </c>
      <c r="N484" s="6">
        <f t="shared" si="181"/>
        <v>0</v>
      </c>
      <c r="O484" s="6">
        <f t="shared" si="181"/>
        <v>0</v>
      </c>
      <c r="P484" s="6">
        <f t="shared" si="181"/>
        <v>0</v>
      </c>
      <c r="Q484" s="64">
        <f t="shared" si="181"/>
        <v>0</v>
      </c>
      <c r="R484" s="64">
        <f t="shared" si="181"/>
        <v>0</v>
      </c>
      <c r="S484" s="64">
        <f t="shared" si="181"/>
        <v>0</v>
      </c>
      <c r="T484" s="64">
        <f t="shared" si="181"/>
        <v>0</v>
      </c>
      <c r="U484" s="6">
        <f t="shared" ref="U484:U554" si="182">V484+W484+X484+Y484+Z484+AA484+AB484+AC484+AD484+AU484+AV484+AW484+AX484+AY484+AZ484+BA484+BB484+BC484+BD484+BE484+BF484</f>
        <v>10</v>
      </c>
      <c r="V484" s="64">
        <f t="shared" ref="V484:BJ484" si="183">SUM(V485:V492)</f>
        <v>0</v>
      </c>
      <c r="W484" s="64">
        <f t="shared" si="183"/>
        <v>0</v>
      </c>
      <c r="X484" s="64">
        <f t="shared" si="183"/>
        <v>0</v>
      </c>
      <c r="Y484" s="64">
        <f t="shared" si="183"/>
        <v>0</v>
      </c>
      <c r="Z484" s="64">
        <f t="shared" si="183"/>
        <v>0</v>
      </c>
      <c r="AA484" s="64">
        <f t="shared" si="183"/>
        <v>0</v>
      </c>
      <c r="AB484" s="64">
        <f t="shared" si="183"/>
        <v>0</v>
      </c>
      <c r="AC484" s="64">
        <f t="shared" si="183"/>
        <v>0</v>
      </c>
      <c r="AD484" s="64">
        <f t="shared" si="183"/>
        <v>0</v>
      </c>
      <c r="AE484" s="64">
        <f t="shared" si="183"/>
        <v>0</v>
      </c>
      <c r="AF484" s="64">
        <f t="shared" si="183"/>
        <v>0</v>
      </c>
      <c r="AG484" s="64">
        <f t="shared" si="183"/>
        <v>0</v>
      </c>
      <c r="AH484" s="64">
        <f t="shared" si="183"/>
        <v>0</v>
      </c>
      <c r="AI484" s="64">
        <f t="shared" si="183"/>
        <v>0</v>
      </c>
      <c r="AJ484" s="64">
        <f t="shared" si="183"/>
        <v>0</v>
      </c>
      <c r="AK484" s="64">
        <f t="shared" si="183"/>
        <v>0</v>
      </c>
      <c r="AL484" s="64">
        <f t="shared" si="183"/>
        <v>0</v>
      </c>
      <c r="AM484" s="64">
        <f t="shared" si="183"/>
        <v>0</v>
      </c>
      <c r="AN484" s="64">
        <f t="shared" si="183"/>
        <v>0</v>
      </c>
      <c r="AO484" s="64">
        <f t="shared" si="183"/>
        <v>0</v>
      </c>
      <c r="AP484" s="64">
        <f t="shared" si="183"/>
        <v>0</v>
      </c>
      <c r="AQ484" s="64">
        <f t="shared" si="183"/>
        <v>0</v>
      </c>
      <c r="AR484" s="64">
        <f t="shared" si="183"/>
        <v>0</v>
      </c>
      <c r="AS484" s="64">
        <f t="shared" si="183"/>
        <v>0</v>
      </c>
      <c r="AT484" s="64">
        <f t="shared" si="183"/>
        <v>0</v>
      </c>
      <c r="AU484" s="64">
        <f t="shared" si="183"/>
        <v>0</v>
      </c>
      <c r="AV484" s="64">
        <f t="shared" si="183"/>
        <v>0</v>
      </c>
      <c r="AW484" s="64">
        <f t="shared" si="183"/>
        <v>0</v>
      </c>
      <c r="AX484" s="64">
        <f t="shared" si="183"/>
        <v>10</v>
      </c>
      <c r="AY484" s="64">
        <f t="shared" si="183"/>
        <v>0</v>
      </c>
      <c r="AZ484" s="64">
        <f t="shared" si="183"/>
        <v>0</v>
      </c>
      <c r="BA484" s="64">
        <f t="shared" si="183"/>
        <v>0</v>
      </c>
      <c r="BB484" s="64">
        <f t="shared" si="183"/>
        <v>0</v>
      </c>
      <c r="BC484" s="64">
        <f t="shared" si="183"/>
        <v>0</v>
      </c>
      <c r="BD484" s="64">
        <f t="shared" si="183"/>
        <v>0</v>
      </c>
      <c r="BE484" s="64">
        <f t="shared" si="183"/>
        <v>0</v>
      </c>
      <c r="BF484" s="64">
        <f t="shared" si="183"/>
        <v>0</v>
      </c>
      <c r="BG484" s="6">
        <f t="shared" si="183"/>
        <v>0</v>
      </c>
      <c r="BH484" s="64">
        <f t="shared" si="183"/>
        <v>0</v>
      </c>
      <c r="BI484" s="64">
        <f t="shared" si="183"/>
        <v>0</v>
      </c>
      <c r="BJ484" s="64">
        <f t="shared" si="183"/>
        <v>0</v>
      </c>
      <c r="BK484" s="4"/>
      <c r="BL484" s="4"/>
      <c r="BM484" s="4"/>
      <c r="BN484" s="4"/>
      <c r="BO484" s="4"/>
      <c r="BP484" s="10"/>
      <c r="BQ484" s="10"/>
      <c r="BR484" s="10"/>
      <c r="BS484" s="10"/>
      <c r="BT484" s="10"/>
      <c r="BU484" s="10"/>
      <c r="BV484" s="10"/>
      <c r="BW484" s="10"/>
      <c r="BX484" s="10"/>
      <c r="BY484" s="10"/>
      <c r="CA484" s="54" t="e">
        <f>VLOOKUP(B484,'[1]KH2025 IN'!$B$4:$X$243,23,0)</f>
        <v>#N/A</v>
      </c>
      <c r="CB484" s="54">
        <v>1</v>
      </c>
      <c r="CC484" s="54" t="e">
        <f>VLOOKUP(B484,'[2]10QH'!$B$15:$BZ$665,77,0)</f>
        <v>#REF!</v>
      </c>
    </row>
    <row r="485" spans="1:88" ht="37.5" x14ac:dyDescent="0.3">
      <c r="A485" s="10" t="s">
        <v>84</v>
      </c>
      <c r="B485" s="15" t="s">
        <v>85</v>
      </c>
      <c r="C485" s="16">
        <f t="shared" si="170"/>
        <v>0</v>
      </c>
      <c r="D485" s="10"/>
      <c r="E485" s="7">
        <f t="shared" ref="E485:E492" si="184">F485+U485+BG485</f>
        <v>0</v>
      </c>
      <c r="F485" s="7">
        <f t="shared" ref="F485:F492" si="185">G485+K485+L485+M485+R485+S485+T485</f>
        <v>0</v>
      </c>
      <c r="G485" s="7">
        <f t="shared" ref="G485:G492" si="186">H485+I485+J485</f>
        <v>0</v>
      </c>
      <c r="H485" s="10"/>
      <c r="I485" s="10"/>
      <c r="J485" s="10"/>
      <c r="K485" s="10"/>
      <c r="L485" s="10"/>
      <c r="M485" s="7">
        <f t="shared" ref="M485:M492" si="187">+N485+O485+P485</f>
        <v>0</v>
      </c>
      <c r="N485" s="10"/>
      <c r="O485" s="10"/>
      <c r="P485" s="10"/>
      <c r="Q485" s="10"/>
      <c r="R485" s="24"/>
      <c r="S485" s="10"/>
      <c r="T485" s="10"/>
      <c r="U485" s="7">
        <f t="shared" si="182"/>
        <v>0</v>
      </c>
      <c r="V485" s="10"/>
      <c r="W485" s="10"/>
      <c r="X485" s="10"/>
      <c r="Y485" s="10"/>
      <c r="Z485" s="10"/>
      <c r="AA485" s="10"/>
      <c r="AB485" s="10"/>
      <c r="AC485" s="10"/>
      <c r="AD485" s="7">
        <f t="shared" ref="AD485:AD492" si="188">SUM(AE485:AT485)</f>
        <v>0</v>
      </c>
      <c r="AE485" s="10"/>
      <c r="AF485" s="10"/>
      <c r="AG485" s="10"/>
      <c r="AH485" s="10"/>
      <c r="AI485" s="10"/>
      <c r="AJ485" s="10"/>
      <c r="AK485" s="10"/>
      <c r="AL485" s="10"/>
      <c r="AM485" s="10"/>
      <c r="AN485" s="10"/>
      <c r="AO485" s="25"/>
      <c r="AP485" s="10"/>
      <c r="AQ485" s="10"/>
      <c r="AR485" s="25"/>
      <c r="AS485" s="25"/>
      <c r="AT485" s="25"/>
      <c r="AU485" s="25"/>
      <c r="AV485" s="25"/>
      <c r="AW485" s="25"/>
      <c r="AX485" s="10"/>
      <c r="AY485" s="10"/>
      <c r="AZ485" s="10"/>
      <c r="BA485" s="25"/>
      <c r="BB485" s="25"/>
      <c r="BC485" s="25"/>
      <c r="BD485" s="10"/>
      <c r="BE485" s="25"/>
      <c r="BF485" s="25"/>
      <c r="BG485" s="7">
        <f t="shared" ref="BG485:BG492" si="189">BH485+BI485+BJ485</f>
        <v>0</v>
      </c>
      <c r="BH485" s="25"/>
      <c r="BI485" s="10"/>
      <c r="BJ485" s="10"/>
      <c r="BK485" s="25"/>
      <c r="BL485" s="10"/>
      <c r="BM485" s="25"/>
      <c r="BN485" s="10"/>
      <c r="BO485" s="25"/>
      <c r="BP485" s="10"/>
      <c r="BQ485" s="25"/>
      <c r="BR485" s="25"/>
      <c r="BS485" s="25"/>
      <c r="BT485" s="25"/>
      <c r="BU485" s="10"/>
      <c r="BV485" s="10"/>
      <c r="BW485" s="10"/>
      <c r="BX485" s="10"/>
      <c r="BY485" s="25"/>
      <c r="CA485" s="54">
        <f>VLOOKUP(B485,'[1]KH2025 IN'!$B$4:$X$243,23,0)</f>
        <v>1</v>
      </c>
      <c r="CB485" s="54">
        <v>1</v>
      </c>
      <c r="CC485" s="54" t="e">
        <f>VLOOKUP(B485,'[2]10QH'!$B$15:$BZ$665,77,0)</f>
        <v>#REF!</v>
      </c>
    </row>
    <row r="486" spans="1:88" s="54" customFormat="1" ht="75" customHeight="1" x14ac:dyDescent="0.3">
      <c r="A486" s="20">
        <f>A483+1</f>
        <v>326</v>
      </c>
      <c r="B486" s="21" t="s">
        <v>788</v>
      </c>
      <c r="C486" s="22">
        <f t="shared" si="170"/>
        <v>6</v>
      </c>
      <c r="D486" s="23"/>
      <c r="E486" s="7">
        <f t="shared" si="184"/>
        <v>6</v>
      </c>
      <c r="F486" s="7">
        <f t="shared" si="185"/>
        <v>6</v>
      </c>
      <c r="G486" s="7">
        <f t="shared" si="186"/>
        <v>0.45</v>
      </c>
      <c r="H486" s="24">
        <v>0.45</v>
      </c>
      <c r="I486" s="24"/>
      <c r="J486" s="24"/>
      <c r="K486" s="24">
        <v>0.55000000000000004</v>
      </c>
      <c r="L486" s="24">
        <v>5</v>
      </c>
      <c r="M486" s="7">
        <f t="shared" si="187"/>
        <v>0</v>
      </c>
      <c r="N486" s="24"/>
      <c r="O486" s="24"/>
      <c r="P486" s="24"/>
      <c r="Q486" s="24"/>
      <c r="R486" s="24"/>
      <c r="S486" s="24"/>
      <c r="T486" s="24"/>
      <c r="U486" s="7">
        <f t="shared" si="182"/>
        <v>0</v>
      </c>
      <c r="V486" s="24"/>
      <c r="W486" s="24"/>
      <c r="X486" s="24"/>
      <c r="Y486" s="24"/>
      <c r="Z486" s="24"/>
      <c r="AA486" s="24"/>
      <c r="AB486" s="24"/>
      <c r="AC486" s="24"/>
      <c r="AD486" s="7">
        <f t="shared" si="188"/>
        <v>0</v>
      </c>
      <c r="AE486" s="24"/>
      <c r="AF486" s="24"/>
      <c r="AG486" s="25"/>
      <c r="AH486" s="25"/>
      <c r="AI486" s="24"/>
      <c r="AJ486" s="20"/>
      <c r="AK486" s="24"/>
      <c r="AL486" s="20"/>
      <c r="AM486" s="20"/>
      <c r="AN486" s="20"/>
      <c r="AO486" s="25"/>
      <c r="AP486" s="20"/>
      <c r="AQ486" s="24"/>
      <c r="AR486" s="25"/>
      <c r="AS486" s="25"/>
      <c r="AT486" s="25"/>
      <c r="AU486" s="25"/>
      <c r="AV486" s="25"/>
      <c r="AW486" s="25"/>
      <c r="AX486" s="24"/>
      <c r="AY486" s="24"/>
      <c r="AZ486" s="24"/>
      <c r="BA486" s="25"/>
      <c r="BB486" s="25"/>
      <c r="BC486" s="25"/>
      <c r="BD486" s="24"/>
      <c r="BE486" s="25"/>
      <c r="BF486" s="25"/>
      <c r="BG486" s="7">
        <f t="shared" si="189"/>
        <v>0</v>
      </c>
      <c r="BH486" s="25"/>
      <c r="BI486" s="24"/>
      <c r="BJ486" s="24"/>
      <c r="BK486" s="25"/>
      <c r="BL486" s="20" t="s">
        <v>198</v>
      </c>
      <c r="BM486" s="25"/>
      <c r="BN486" s="20" t="s">
        <v>789</v>
      </c>
      <c r="BO486" s="25"/>
      <c r="BP486" s="20" t="s">
        <v>106</v>
      </c>
      <c r="BQ486" s="25"/>
      <c r="BR486" s="25"/>
      <c r="BS486" s="25"/>
      <c r="BT486" s="25"/>
      <c r="BU486" s="23" t="s">
        <v>521</v>
      </c>
      <c r="BV486" s="20"/>
      <c r="BW486" s="25"/>
      <c r="BX486" s="25"/>
      <c r="BY486" s="20" t="s">
        <v>790</v>
      </c>
      <c r="CA486" s="54" t="e">
        <f>VLOOKUP(B486,'[1]KH2025 IN'!$B$4:$X$243,23,0)</f>
        <v>#N/A</v>
      </c>
      <c r="CB486" s="54">
        <v>1</v>
      </c>
      <c r="CC486" s="54">
        <f>VLOOKUP(B486,'[2]10QH'!$B$15:$BZ$665,77,0)</f>
        <v>1</v>
      </c>
      <c r="CJ486" s="54">
        <v>1</v>
      </c>
    </row>
    <row r="487" spans="1:88" s="54" customFormat="1" ht="75" customHeight="1" x14ac:dyDescent="0.3">
      <c r="A487" s="20">
        <f>A486+1</f>
        <v>327</v>
      </c>
      <c r="B487" s="21" t="s">
        <v>791</v>
      </c>
      <c r="C487" s="22">
        <f t="shared" si="170"/>
        <v>14.870000000000001</v>
      </c>
      <c r="D487" s="23"/>
      <c r="E487" s="7">
        <f t="shared" si="184"/>
        <v>14.870000000000001</v>
      </c>
      <c r="F487" s="7">
        <f t="shared" si="185"/>
        <v>11.870000000000001</v>
      </c>
      <c r="G487" s="7">
        <f t="shared" si="186"/>
        <v>0</v>
      </c>
      <c r="H487" s="24"/>
      <c r="I487" s="24"/>
      <c r="J487" s="24"/>
      <c r="K487" s="24">
        <v>7.87</v>
      </c>
      <c r="L487" s="24">
        <v>4</v>
      </c>
      <c r="M487" s="7">
        <f t="shared" si="187"/>
        <v>0</v>
      </c>
      <c r="N487" s="24"/>
      <c r="O487" s="24"/>
      <c r="P487" s="24"/>
      <c r="Q487" s="24"/>
      <c r="R487" s="59"/>
      <c r="S487" s="24"/>
      <c r="T487" s="24"/>
      <c r="U487" s="7">
        <f t="shared" si="182"/>
        <v>3</v>
      </c>
      <c r="V487" s="24"/>
      <c r="W487" s="24"/>
      <c r="X487" s="24"/>
      <c r="Y487" s="24"/>
      <c r="Z487" s="24"/>
      <c r="AA487" s="24"/>
      <c r="AB487" s="24"/>
      <c r="AC487" s="24"/>
      <c r="AD487" s="7">
        <f t="shared" si="188"/>
        <v>0</v>
      </c>
      <c r="AE487" s="24"/>
      <c r="AF487" s="24"/>
      <c r="AG487" s="25"/>
      <c r="AH487" s="25"/>
      <c r="AI487" s="24"/>
      <c r="AJ487" s="20"/>
      <c r="AK487" s="24"/>
      <c r="AL487" s="20"/>
      <c r="AM487" s="20"/>
      <c r="AN487" s="20"/>
      <c r="AO487" s="25"/>
      <c r="AP487" s="20"/>
      <c r="AQ487" s="24"/>
      <c r="AR487" s="25"/>
      <c r="AS487" s="25"/>
      <c r="AT487" s="25"/>
      <c r="AU487" s="25"/>
      <c r="AV487" s="25"/>
      <c r="AW487" s="25"/>
      <c r="AX487" s="24">
        <v>3</v>
      </c>
      <c r="AY487" s="24"/>
      <c r="AZ487" s="24"/>
      <c r="BA487" s="25"/>
      <c r="BB487" s="25"/>
      <c r="BC487" s="25"/>
      <c r="BD487" s="24"/>
      <c r="BE487" s="25"/>
      <c r="BF487" s="25"/>
      <c r="BG487" s="7">
        <f t="shared" si="189"/>
        <v>0</v>
      </c>
      <c r="BH487" s="25"/>
      <c r="BI487" s="24"/>
      <c r="BJ487" s="24"/>
      <c r="BK487" s="25"/>
      <c r="BL487" s="20" t="s">
        <v>142</v>
      </c>
      <c r="BM487" s="25"/>
      <c r="BN487" s="20" t="s">
        <v>789</v>
      </c>
      <c r="BO487" s="25"/>
      <c r="BP487" s="20" t="s">
        <v>106</v>
      </c>
      <c r="BQ487" s="25"/>
      <c r="BR487" s="25"/>
      <c r="BS487" s="25"/>
      <c r="BT487" s="25"/>
      <c r="BU487" s="23" t="s">
        <v>378</v>
      </c>
      <c r="BV487" s="20"/>
      <c r="BW487" s="25"/>
      <c r="BX487" s="25"/>
      <c r="BY487" s="20" t="s">
        <v>792</v>
      </c>
      <c r="CA487" s="54" t="e">
        <f>VLOOKUP(B487,'[1]KH2025 IN'!$B$4:$X$243,23,0)</f>
        <v>#N/A</v>
      </c>
      <c r="CB487" s="54">
        <v>1</v>
      </c>
      <c r="CC487" s="54">
        <f>VLOOKUP(B487,'[2]10QH'!$B$15:$BZ$665,77,0)</f>
        <v>1</v>
      </c>
      <c r="CJ487" s="54">
        <v>1</v>
      </c>
    </row>
    <row r="488" spans="1:88" s="54" customFormat="1" ht="75" customHeight="1" x14ac:dyDescent="0.3">
      <c r="A488" s="20">
        <f>A487+1</f>
        <v>328</v>
      </c>
      <c r="B488" s="21" t="s">
        <v>793</v>
      </c>
      <c r="C488" s="22">
        <f t="shared" si="170"/>
        <v>9</v>
      </c>
      <c r="D488" s="23"/>
      <c r="E488" s="7">
        <f t="shared" si="184"/>
        <v>9</v>
      </c>
      <c r="F488" s="7">
        <f t="shared" si="185"/>
        <v>9</v>
      </c>
      <c r="G488" s="7">
        <f t="shared" si="186"/>
        <v>0</v>
      </c>
      <c r="H488" s="24"/>
      <c r="I488" s="24"/>
      <c r="J488" s="24"/>
      <c r="K488" s="24">
        <v>8</v>
      </c>
      <c r="L488" s="24">
        <v>1</v>
      </c>
      <c r="M488" s="7">
        <f t="shared" si="187"/>
        <v>0</v>
      </c>
      <c r="N488" s="24"/>
      <c r="O488" s="24"/>
      <c r="P488" s="24"/>
      <c r="Q488" s="24"/>
      <c r="R488" s="10"/>
      <c r="S488" s="24"/>
      <c r="T488" s="24"/>
      <c r="U488" s="7">
        <f t="shared" si="182"/>
        <v>0</v>
      </c>
      <c r="V488" s="24"/>
      <c r="W488" s="24"/>
      <c r="X488" s="24"/>
      <c r="Y488" s="24"/>
      <c r="Z488" s="24"/>
      <c r="AA488" s="24"/>
      <c r="AB488" s="24"/>
      <c r="AC488" s="24"/>
      <c r="AD488" s="7">
        <f t="shared" si="188"/>
        <v>0</v>
      </c>
      <c r="AE488" s="24"/>
      <c r="AF488" s="24"/>
      <c r="AG488" s="25"/>
      <c r="AH488" s="25"/>
      <c r="AI488" s="24"/>
      <c r="AJ488" s="20"/>
      <c r="AK488" s="24"/>
      <c r="AL488" s="20"/>
      <c r="AM488" s="20"/>
      <c r="AN488" s="20"/>
      <c r="AO488" s="25"/>
      <c r="AP488" s="20"/>
      <c r="AQ488" s="24"/>
      <c r="AR488" s="25"/>
      <c r="AS488" s="25"/>
      <c r="AT488" s="25"/>
      <c r="AU488" s="25"/>
      <c r="AV488" s="25"/>
      <c r="AW488" s="25"/>
      <c r="AX488" s="24"/>
      <c r="AY488" s="24"/>
      <c r="AZ488" s="24"/>
      <c r="BA488" s="25"/>
      <c r="BB488" s="25"/>
      <c r="BC488" s="25"/>
      <c r="BD488" s="24"/>
      <c r="BE488" s="25"/>
      <c r="BF488" s="25"/>
      <c r="BG488" s="7">
        <f t="shared" si="189"/>
        <v>0</v>
      </c>
      <c r="BH488" s="25"/>
      <c r="BI488" s="24"/>
      <c r="BJ488" s="24"/>
      <c r="BK488" s="25"/>
      <c r="BL488" s="20" t="s">
        <v>105</v>
      </c>
      <c r="BM488" s="25"/>
      <c r="BN488" s="20" t="s">
        <v>789</v>
      </c>
      <c r="BO488" s="25"/>
      <c r="BP488" s="20" t="s">
        <v>794</v>
      </c>
      <c r="BQ488" s="25"/>
      <c r="BR488" s="25"/>
      <c r="BS488" s="25"/>
      <c r="BT488" s="25"/>
      <c r="BU488" s="23" t="s">
        <v>131</v>
      </c>
      <c r="BV488" s="20">
        <v>2022.2022999999999</v>
      </c>
      <c r="BW488" s="25"/>
      <c r="BX488" s="25"/>
      <c r="BY488" s="20" t="s">
        <v>795</v>
      </c>
      <c r="CA488" s="54" t="e">
        <f>VLOOKUP(B488,'[1]KH2025 IN'!$B$4:$X$243,23,0)</f>
        <v>#N/A</v>
      </c>
      <c r="CB488" s="54">
        <v>1</v>
      </c>
      <c r="CC488" s="54">
        <f>VLOOKUP(B488,'[2]10QH'!$B$15:$BZ$665,77,0)</f>
        <v>1</v>
      </c>
      <c r="CJ488" s="54">
        <v>1</v>
      </c>
    </row>
    <row r="489" spans="1:88" s="54" customFormat="1" ht="75" x14ac:dyDescent="0.3">
      <c r="A489" s="20">
        <f>A488+1</f>
        <v>329</v>
      </c>
      <c r="B489" s="21" t="s">
        <v>791</v>
      </c>
      <c r="C489" s="22">
        <f t="shared" si="170"/>
        <v>17.72</v>
      </c>
      <c r="D489" s="23"/>
      <c r="E489" s="7">
        <f t="shared" si="184"/>
        <v>17.72</v>
      </c>
      <c r="F489" s="7">
        <f t="shared" si="185"/>
        <v>14.719999999999999</v>
      </c>
      <c r="G489" s="7">
        <f t="shared" si="186"/>
        <v>1</v>
      </c>
      <c r="H489" s="24">
        <v>1</v>
      </c>
      <c r="I489" s="24"/>
      <c r="J489" s="24"/>
      <c r="K489" s="24">
        <v>8</v>
      </c>
      <c r="L489" s="24">
        <v>5.72</v>
      </c>
      <c r="M489" s="7">
        <f t="shared" si="187"/>
        <v>0</v>
      </c>
      <c r="N489" s="24"/>
      <c r="O489" s="24"/>
      <c r="P489" s="24"/>
      <c r="Q489" s="24"/>
      <c r="R489" s="24"/>
      <c r="S489" s="24"/>
      <c r="T489" s="24"/>
      <c r="U489" s="7">
        <f t="shared" si="182"/>
        <v>3</v>
      </c>
      <c r="V489" s="24"/>
      <c r="W489" s="24"/>
      <c r="X489" s="24"/>
      <c r="Y489" s="24"/>
      <c r="Z489" s="24"/>
      <c r="AA489" s="24"/>
      <c r="AB489" s="24"/>
      <c r="AC489" s="24"/>
      <c r="AD489" s="7">
        <f t="shared" si="188"/>
        <v>0</v>
      </c>
      <c r="AE489" s="24"/>
      <c r="AF489" s="24"/>
      <c r="AG489" s="25"/>
      <c r="AH489" s="25"/>
      <c r="AI489" s="24"/>
      <c r="AJ489" s="20"/>
      <c r="AK489" s="24"/>
      <c r="AL489" s="20"/>
      <c r="AM489" s="20"/>
      <c r="AN489" s="20"/>
      <c r="AO489" s="25"/>
      <c r="AP489" s="20"/>
      <c r="AQ489" s="24"/>
      <c r="AR489" s="25"/>
      <c r="AS489" s="25"/>
      <c r="AT489" s="25"/>
      <c r="AU489" s="25"/>
      <c r="AV489" s="25"/>
      <c r="AW489" s="25"/>
      <c r="AX489" s="24">
        <v>3</v>
      </c>
      <c r="AY489" s="24"/>
      <c r="AZ489" s="24"/>
      <c r="BA489" s="25"/>
      <c r="BB489" s="25"/>
      <c r="BC489" s="25"/>
      <c r="BD489" s="24"/>
      <c r="BE489" s="25"/>
      <c r="BF489" s="25"/>
      <c r="BG489" s="7">
        <f t="shared" si="189"/>
        <v>0</v>
      </c>
      <c r="BH489" s="25"/>
      <c r="BI489" s="24"/>
      <c r="BJ489" s="24"/>
      <c r="BK489" s="25"/>
      <c r="BL489" s="20" t="s">
        <v>105</v>
      </c>
      <c r="BM489" s="25"/>
      <c r="BN489" s="20" t="s">
        <v>789</v>
      </c>
      <c r="BO489" s="25"/>
      <c r="BP489" s="144" t="s">
        <v>106</v>
      </c>
      <c r="BQ489" s="25"/>
      <c r="BR489" s="25"/>
      <c r="BS489" s="25"/>
      <c r="BT489" s="25"/>
      <c r="BU489" s="23" t="s">
        <v>383</v>
      </c>
      <c r="BV489" s="20"/>
      <c r="BW489" s="25"/>
      <c r="BX489" s="25"/>
      <c r="BY489" s="20" t="s">
        <v>796</v>
      </c>
      <c r="CA489" s="54" t="e">
        <f>VLOOKUP(B489,'[1]KH2025 IN'!$B$4:$X$243,23,0)</f>
        <v>#N/A</v>
      </c>
      <c r="CB489" s="54">
        <v>1</v>
      </c>
      <c r="CC489" s="54">
        <f>VLOOKUP(B489,'[2]10QH'!$B$15:$BZ$665,77,0)</f>
        <v>1</v>
      </c>
      <c r="CJ489" s="54">
        <v>1</v>
      </c>
    </row>
    <row r="490" spans="1:88" s="54" customFormat="1" ht="75" x14ac:dyDescent="0.3">
      <c r="A490" s="20">
        <f>A489+1</f>
        <v>330</v>
      </c>
      <c r="B490" s="21" t="s">
        <v>797</v>
      </c>
      <c r="C490" s="22">
        <f t="shared" si="170"/>
        <v>24.76</v>
      </c>
      <c r="D490" s="23"/>
      <c r="E490" s="7">
        <f t="shared" si="184"/>
        <v>24.76</v>
      </c>
      <c r="F490" s="7">
        <f t="shared" si="185"/>
        <v>20.76</v>
      </c>
      <c r="G490" s="7">
        <f t="shared" si="186"/>
        <v>2</v>
      </c>
      <c r="H490" s="24">
        <v>2</v>
      </c>
      <c r="I490" s="24"/>
      <c r="J490" s="24"/>
      <c r="K490" s="24">
        <v>18.260000000000002</v>
      </c>
      <c r="L490" s="24">
        <v>0.5</v>
      </c>
      <c r="M490" s="7">
        <f t="shared" si="187"/>
        <v>0</v>
      </c>
      <c r="N490" s="24"/>
      <c r="O490" s="24"/>
      <c r="P490" s="24"/>
      <c r="Q490" s="24"/>
      <c r="R490" s="24"/>
      <c r="S490" s="24"/>
      <c r="T490" s="24"/>
      <c r="U490" s="7">
        <f t="shared" si="182"/>
        <v>4</v>
      </c>
      <c r="V490" s="24"/>
      <c r="W490" s="24"/>
      <c r="X490" s="24"/>
      <c r="Y490" s="24"/>
      <c r="Z490" s="24"/>
      <c r="AA490" s="24"/>
      <c r="AB490" s="24"/>
      <c r="AC490" s="24"/>
      <c r="AD490" s="7">
        <f t="shared" si="188"/>
        <v>0</v>
      </c>
      <c r="AE490" s="24"/>
      <c r="AF490" s="24"/>
      <c r="AG490" s="25"/>
      <c r="AH490" s="25"/>
      <c r="AI490" s="24"/>
      <c r="AJ490" s="20"/>
      <c r="AK490" s="24"/>
      <c r="AL490" s="20"/>
      <c r="AM490" s="20"/>
      <c r="AN490" s="20"/>
      <c r="AO490" s="25"/>
      <c r="AP490" s="20"/>
      <c r="AQ490" s="24"/>
      <c r="AR490" s="25"/>
      <c r="AS490" s="25"/>
      <c r="AT490" s="25"/>
      <c r="AU490" s="25"/>
      <c r="AV490" s="25"/>
      <c r="AW490" s="25"/>
      <c r="AX490" s="24">
        <v>4</v>
      </c>
      <c r="AY490" s="24"/>
      <c r="AZ490" s="24"/>
      <c r="BA490" s="25"/>
      <c r="BB490" s="25"/>
      <c r="BC490" s="25"/>
      <c r="BD490" s="24"/>
      <c r="BE490" s="25"/>
      <c r="BF490" s="25"/>
      <c r="BG490" s="7">
        <f t="shared" si="189"/>
        <v>0</v>
      </c>
      <c r="BH490" s="25"/>
      <c r="BI490" s="24"/>
      <c r="BJ490" s="24"/>
      <c r="BK490" s="25"/>
      <c r="BL490" s="20" t="s">
        <v>105</v>
      </c>
      <c r="BM490" s="25"/>
      <c r="BN490" s="20" t="s">
        <v>789</v>
      </c>
      <c r="BO490" s="25"/>
      <c r="BP490" s="144"/>
      <c r="BQ490" s="25"/>
      <c r="BR490" s="25"/>
      <c r="BS490" s="25"/>
      <c r="BT490" s="25"/>
      <c r="BU490" s="23" t="s">
        <v>383</v>
      </c>
      <c r="BV490" s="20"/>
      <c r="BW490" s="25"/>
      <c r="BX490" s="25"/>
      <c r="BY490" s="20" t="s">
        <v>798</v>
      </c>
      <c r="CA490" s="54" t="e">
        <f>VLOOKUP(B490,'[1]KH2025 IN'!$B$4:$X$243,23,0)</f>
        <v>#N/A</v>
      </c>
      <c r="CB490" s="54">
        <v>1</v>
      </c>
      <c r="CC490" s="54">
        <f>VLOOKUP(B490,'[2]10QH'!$B$15:$BZ$665,77,0)</f>
        <v>1</v>
      </c>
      <c r="CJ490" s="54">
        <v>1</v>
      </c>
    </row>
    <row r="491" spans="1:88" ht="37.5" x14ac:dyDescent="0.3">
      <c r="A491" s="10" t="s">
        <v>147</v>
      </c>
      <c r="B491" s="15" t="s">
        <v>148</v>
      </c>
      <c r="C491" s="16">
        <f t="shared" si="170"/>
        <v>0</v>
      </c>
      <c r="D491" s="10"/>
      <c r="E491" s="7">
        <f t="shared" si="184"/>
        <v>0</v>
      </c>
      <c r="F491" s="7">
        <f t="shared" si="185"/>
        <v>0</v>
      </c>
      <c r="G491" s="7">
        <f t="shared" si="186"/>
        <v>0</v>
      </c>
      <c r="H491" s="10"/>
      <c r="I491" s="10"/>
      <c r="J491" s="10"/>
      <c r="K491" s="10"/>
      <c r="L491" s="10"/>
      <c r="M491" s="7">
        <f t="shared" si="187"/>
        <v>0</v>
      </c>
      <c r="N491" s="10"/>
      <c r="O491" s="10"/>
      <c r="P491" s="10"/>
      <c r="Q491" s="10"/>
      <c r="R491" s="24"/>
      <c r="S491" s="10"/>
      <c r="T491" s="10"/>
      <c r="U491" s="7">
        <f t="shared" si="182"/>
        <v>0</v>
      </c>
      <c r="V491" s="10"/>
      <c r="W491" s="10"/>
      <c r="X491" s="10"/>
      <c r="Y491" s="10"/>
      <c r="Z491" s="10"/>
      <c r="AA491" s="10"/>
      <c r="AB491" s="10"/>
      <c r="AC491" s="10"/>
      <c r="AD491" s="7">
        <f t="shared" si="188"/>
        <v>0</v>
      </c>
      <c r="AE491" s="10"/>
      <c r="AF491" s="10"/>
      <c r="AG491" s="10"/>
      <c r="AH491" s="10"/>
      <c r="AI491" s="10"/>
      <c r="AJ491" s="10"/>
      <c r="AK491" s="10"/>
      <c r="AL491" s="10"/>
      <c r="AM491" s="10"/>
      <c r="AN491" s="10"/>
      <c r="AO491" s="25"/>
      <c r="AP491" s="10"/>
      <c r="AQ491" s="10"/>
      <c r="AR491" s="25"/>
      <c r="AS491" s="25"/>
      <c r="AT491" s="25"/>
      <c r="AU491" s="25"/>
      <c r="AV491" s="25"/>
      <c r="AW491" s="25"/>
      <c r="AX491" s="10"/>
      <c r="AY491" s="10"/>
      <c r="AZ491" s="10"/>
      <c r="BA491" s="25"/>
      <c r="BB491" s="25"/>
      <c r="BC491" s="25"/>
      <c r="BD491" s="10"/>
      <c r="BE491" s="25"/>
      <c r="BF491" s="25"/>
      <c r="BG491" s="7">
        <f t="shared" si="189"/>
        <v>0</v>
      </c>
      <c r="BH491" s="25"/>
      <c r="BI491" s="10"/>
      <c r="BJ491" s="10"/>
      <c r="BK491" s="25"/>
      <c r="BL491" s="10"/>
      <c r="BM491" s="25"/>
      <c r="BN491" s="10"/>
      <c r="BO491" s="25"/>
      <c r="BP491" s="10"/>
      <c r="BQ491" s="25"/>
      <c r="BR491" s="25"/>
      <c r="BS491" s="25"/>
      <c r="BT491" s="25"/>
      <c r="BU491" s="10"/>
      <c r="BV491" s="10"/>
      <c r="BW491" s="10"/>
      <c r="BX491" s="10"/>
      <c r="BY491" s="25"/>
      <c r="CA491" s="54" t="e">
        <f>VLOOKUP(B491,'[1]KH2025 IN'!$B$4:$X$243,23,0)</f>
        <v>#N/A</v>
      </c>
      <c r="CB491" s="54">
        <v>1</v>
      </c>
      <c r="CC491" s="54" t="e">
        <f>VLOOKUP(B491,'[2]10QH'!$B$15:$BZ$665,77,0)</f>
        <v>#REF!</v>
      </c>
    </row>
    <row r="492" spans="1:88" ht="37.5" x14ac:dyDescent="0.3">
      <c r="A492" s="10" t="s">
        <v>152</v>
      </c>
      <c r="B492" s="15" t="s">
        <v>153</v>
      </c>
      <c r="C492" s="16">
        <f t="shared" si="170"/>
        <v>0</v>
      </c>
      <c r="D492" s="10"/>
      <c r="E492" s="7">
        <f t="shared" si="184"/>
        <v>0</v>
      </c>
      <c r="F492" s="7">
        <f t="shared" si="185"/>
        <v>0</v>
      </c>
      <c r="G492" s="7">
        <f t="shared" si="186"/>
        <v>0</v>
      </c>
      <c r="H492" s="10"/>
      <c r="I492" s="10"/>
      <c r="J492" s="10"/>
      <c r="K492" s="10"/>
      <c r="L492" s="10"/>
      <c r="M492" s="7">
        <f t="shared" si="187"/>
        <v>0</v>
      </c>
      <c r="N492" s="10"/>
      <c r="O492" s="10"/>
      <c r="P492" s="10"/>
      <c r="Q492" s="10"/>
      <c r="R492" s="24"/>
      <c r="S492" s="10"/>
      <c r="T492" s="10"/>
      <c r="U492" s="7">
        <f t="shared" si="182"/>
        <v>0</v>
      </c>
      <c r="V492" s="10"/>
      <c r="W492" s="10"/>
      <c r="X492" s="10"/>
      <c r="Y492" s="10"/>
      <c r="Z492" s="10"/>
      <c r="AA492" s="10"/>
      <c r="AB492" s="10"/>
      <c r="AC492" s="10"/>
      <c r="AD492" s="7">
        <f t="shared" si="188"/>
        <v>0</v>
      </c>
      <c r="AE492" s="10"/>
      <c r="AF492" s="10"/>
      <c r="AG492" s="10"/>
      <c r="AH492" s="10"/>
      <c r="AI492" s="10"/>
      <c r="AJ492" s="10"/>
      <c r="AK492" s="10"/>
      <c r="AL492" s="10"/>
      <c r="AM492" s="10"/>
      <c r="AN492" s="10"/>
      <c r="AO492" s="25"/>
      <c r="AP492" s="10"/>
      <c r="AQ492" s="10"/>
      <c r="AR492" s="25"/>
      <c r="AS492" s="25"/>
      <c r="AT492" s="25"/>
      <c r="AU492" s="25"/>
      <c r="AV492" s="25"/>
      <c r="AW492" s="25"/>
      <c r="AX492" s="10"/>
      <c r="AY492" s="10"/>
      <c r="AZ492" s="10"/>
      <c r="BA492" s="25"/>
      <c r="BB492" s="25"/>
      <c r="BC492" s="25"/>
      <c r="BD492" s="10"/>
      <c r="BE492" s="25"/>
      <c r="BF492" s="25"/>
      <c r="BG492" s="7">
        <f t="shared" si="189"/>
        <v>0</v>
      </c>
      <c r="BH492" s="25"/>
      <c r="BI492" s="10"/>
      <c r="BJ492" s="10"/>
      <c r="BK492" s="25"/>
      <c r="BL492" s="10"/>
      <c r="BM492" s="25"/>
      <c r="BN492" s="10"/>
      <c r="BO492" s="25"/>
      <c r="BP492" s="10"/>
      <c r="BQ492" s="25"/>
      <c r="BR492" s="25"/>
      <c r="BS492" s="25"/>
      <c r="BT492" s="25"/>
      <c r="BU492" s="10"/>
      <c r="BV492" s="10"/>
      <c r="BW492" s="10"/>
      <c r="BX492" s="10"/>
      <c r="BY492" s="25"/>
      <c r="CA492" s="54">
        <f>VLOOKUP(B492,'[1]KH2025 IN'!$B$4:$X$243,23,0)</f>
        <v>1</v>
      </c>
      <c r="CB492" s="54">
        <v>1</v>
      </c>
      <c r="CC492" s="54" t="e">
        <f>VLOOKUP(B492,'[2]10QH'!$B$15:$BZ$665,77,0)</f>
        <v>#REF!</v>
      </c>
    </row>
    <row r="493" spans="1:88" s="11" customFormat="1" ht="19.5" x14ac:dyDescent="0.3">
      <c r="A493" s="4" t="s">
        <v>799</v>
      </c>
      <c r="B493" s="5" t="s">
        <v>46</v>
      </c>
      <c r="C493" s="6">
        <f t="shared" si="170"/>
        <v>4.33</v>
      </c>
      <c r="D493" s="6">
        <f t="shared" ref="D493:T493" si="190">SUM(D494:D502)</f>
        <v>0</v>
      </c>
      <c r="E493" s="6">
        <f t="shared" si="190"/>
        <v>4.33</v>
      </c>
      <c r="F493" s="6">
        <f t="shared" si="190"/>
        <v>4.05</v>
      </c>
      <c r="G493" s="6">
        <f t="shared" si="190"/>
        <v>0</v>
      </c>
      <c r="H493" s="64">
        <f t="shared" si="190"/>
        <v>0</v>
      </c>
      <c r="I493" s="64">
        <f t="shared" si="190"/>
        <v>0</v>
      </c>
      <c r="J493" s="64">
        <f t="shared" si="190"/>
        <v>0</v>
      </c>
      <c r="K493" s="6">
        <f t="shared" si="190"/>
        <v>2.2800000000000002</v>
      </c>
      <c r="L493" s="6">
        <f t="shared" si="190"/>
        <v>1.7000000000000002</v>
      </c>
      <c r="M493" s="64">
        <f t="shared" si="190"/>
        <v>7.0000000000000007E-2</v>
      </c>
      <c r="N493" s="6">
        <f t="shared" si="190"/>
        <v>0</v>
      </c>
      <c r="O493" s="6">
        <f t="shared" si="190"/>
        <v>0</v>
      </c>
      <c r="P493" s="6">
        <f t="shared" si="190"/>
        <v>7.0000000000000007E-2</v>
      </c>
      <c r="Q493" s="64">
        <f t="shared" si="190"/>
        <v>0</v>
      </c>
      <c r="R493" s="64">
        <f t="shared" si="190"/>
        <v>0</v>
      </c>
      <c r="S493" s="64">
        <f t="shared" si="190"/>
        <v>0</v>
      </c>
      <c r="T493" s="64">
        <f t="shared" si="190"/>
        <v>0</v>
      </c>
      <c r="U493" s="6">
        <f t="shared" si="182"/>
        <v>0</v>
      </c>
      <c r="V493" s="64">
        <f t="shared" ref="V493:BJ493" si="191">SUM(V494:V502)</f>
        <v>0</v>
      </c>
      <c r="W493" s="64">
        <f t="shared" si="191"/>
        <v>0</v>
      </c>
      <c r="X493" s="64">
        <f t="shared" si="191"/>
        <v>0</v>
      </c>
      <c r="Y493" s="64">
        <f t="shared" si="191"/>
        <v>0</v>
      </c>
      <c r="Z493" s="64">
        <f t="shared" si="191"/>
        <v>0</v>
      </c>
      <c r="AA493" s="64">
        <f t="shared" si="191"/>
        <v>0</v>
      </c>
      <c r="AB493" s="64">
        <f t="shared" si="191"/>
        <v>0</v>
      </c>
      <c r="AC493" s="64">
        <f t="shared" si="191"/>
        <v>0</v>
      </c>
      <c r="AD493" s="64">
        <f t="shared" si="191"/>
        <v>0</v>
      </c>
      <c r="AE493" s="64">
        <f t="shared" si="191"/>
        <v>0</v>
      </c>
      <c r="AF493" s="64">
        <f t="shared" si="191"/>
        <v>0</v>
      </c>
      <c r="AG493" s="64">
        <f t="shared" si="191"/>
        <v>0</v>
      </c>
      <c r="AH493" s="64">
        <f t="shared" si="191"/>
        <v>0</v>
      </c>
      <c r="AI493" s="64">
        <f t="shared" si="191"/>
        <v>0</v>
      </c>
      <c r="AJ493" s="64">
        <f t="shared" si="191"/>
        <v>0</v>
      </c>
      <c r="AK493" s="64">
        <f t="shared" si="191"/>
        <v>0</v>
      </c>
      <c r="AL493" s="64">
        <f t="shared" si="191"/>
        <v>0</v>
      </c>
      <c r="AM493" s="64">
        <f t="shared" si="191"/>
        <v>0</v>
      </c>
      <c r="AN493" s="64">
        <f t="shared" si="191"/>
        <v>0</v>
      </c>
      <c r="AO493" s="64">
        <f t="shared" si="191"/>
        <v>0</v>
      </c>
      <c r="AP493" s="64">
        <f t="shared" si="191"/>
        <v>0</v>
      </c>
      <c r="AQ493" s="64">
        <f t="shared" si="191"/>
        <v>0</v>
      </c>
      <c r="AR493" s="64">
        <f t="shared" si="191"/>
        <v>0</v>
      </c>
      <c r="AS493" s="64">
        <f t="shared" si="191"/>
        <v>0</v>
      </c>
      <c r="AT493" s="64">
        <f t="shared" si="191"/>
        <v>0</v>
      </c>
      <c r="AU493" s="64">
        <f t="shared" si="191"/>
        <v>0</v>
      </c>
      <c r="AV493" s="64">
        <f t="shared" si="191"/>
        <v>0</v>
      </c>
      <c r="AW493" s="64">
        <f t="shared" si="191"/>
        <v>0</v>
      </c>
      <c r="AX493" s="64">
        <f t="shared" si="191"/>
        <v>0</v>
      </c>
      <c r="AY493" s="64">
        <f t="shared" si="191"/>
        <v>0</v>
      </c>
      <c r="AZ493" s="64">
        <f t="shared" si="191"/>
        <v>0</v>
      </c>
      <c r="BA493" s="64">
        <f t="shared" si="191"/>
        <v>0</v>
      </c>
      <c r="BB493" s="64">
        <f t="shared" si="191"/>
        <v>0</v>
      </c>
      <c r="BC493" s="64">
        <f t="shared" si="191"/>
        <v>0</v>
      </c>
      <c r="BD493" s="64">
        <f t="shared" si="191"/>
        <v>0</v>
      </c>
      <c r="BE493" s="64">
        <f t="shared" si="191"/>
        <v>0</v>
      </c>
      <c r="BF493" s="64">
        <f t="shared" si="191"/>
        <v>0</v>
      </c>
      <c r="BG493" s="6">
        <f t="shared" si="191"/>
        <v>0.28000000000000003</v>
      </c>
      <c r="BH493" s="64">
        <f t="shared" si="191"/>
        <v>0</v>
      </c>
      <c r="BI493" s="64">
        <f t="shared" si="191"/>
        <v>0.28000000000000003</v>
      </c>
      <c r="BJ493" s="64">
        <f t="shared" si="191"/>
        <v>0</v>
      </c>
      <c r="BK493" s="4"/>
      <c r="BL493" s="4"/>
      <c r="BM493" s="4"/>
      <c r="BN493" s="4"/>
      <c r="BO493" s="25"/>
      <c r="BP493" s="10"/>
      <c r="BQ493" s="10"/>
      <c r="BR493" s="10"/>
      <c r="BS493" s="10"/>
      <c r="BT493" s="10"/>
      <c r="BU493" s="10"/>
      <c r="BV493" s="10"/>
      <c r="BW493" s="10"/>
      <c r="BX493" s="10"/>
      <c r="BY493" s="10"/>
      <c r="CA493" s="54">
        <f>VLOOKUP(B493,'[1]KH2025 IN'!$B$4:$X$243,23,0)</f>
        <v>1</v>
      </c>
      <c r="CB493" s="54">
        <v>1</v>
      </c>
      <c r="CC493" s="54" t="e">
        <f>VLOOKUP(B493,'[2]10QH'!$B$15:$BZ$665,77,0)</f>
        <v>#REF!</v>
      </c>
    </row>
    <row r="494" spans="1:88" ht="37.5" x14ac:dyDescent="0.3">
      <c r="A494" s="10" t="s">
        <v>84</v>
      </c>
      <c r="B494" s="15" t="s">
        <v>85</v>
      </c>
      <c r="C494" s="16">
        <f t="shared" si="170"/>
        <v>0</v>
      </c>
      <c r="D494" s="10"/>
      <c r="E494" s="7">
        <f t="shared" ref="E494:E502" si="192">F494+U494+BG494</f>
        <v>0</v>
      </c>
      <c r="F494" s="7">
        <f t="shared" ref="F494:F502" si="193">G494+K494+L494+M494+R494+S494+T494</f>
        <v>0</v>
      </c>
      <c r="G494" s="7">
        <f t="shared" ref="G494:G502" si="194">H494+I494+J494</f>
        <v>0</v>
      </c>
      <c r="H494" s="10"/>
      <c r="I494" s="10"/>
      <c r="J494" s="10"/>
      <c r="K494" s="10"/>
      <c r="L494" s="10"/>
      <c r="M494" s="7">
        <f t="shared" ref="M494:M502" si="195">+N494+O494+P494</f>
        <v>0</v>
      </c>
      <c r="N494" s="10"/>
      <c r="O494" s="10"/>
      <c r="P494" s="10"/>
      <c r="Q494" s="10"/>
      <c r="R494" s="10"/>
      <c r="S494" s="10"/>
      <c r="T494" s="10"/>
      <c r="U494" s="7">
        <f t="shared" si="182"/>
        <v>0</v>
      </c>
      <c r="V494" s="10"/>
      <c r="W494" s="10"/>
      <c r="X494" s="10"/>
      <c r="Y494" s="10"/>
      <c r="Z494" s="10"/>
      <c r="AA494" s="10"/>
      <c r="AB494" s="10"/>
      <c r="AC494" s="10"/>
      <c r="AD494" s="7">
        <f t="shared" ref="AD494:AD502" si="196">SUM(AE494:AT494)</f>
        <v>0</v>
      </c>
      <c r="AE494" s="10"/>
      <c r="AF494" s="10"/>
      <c r="AG494" s="10"/>
      <c r="AH494" s="10"/>
      <c r="AI494" s="10"/>
      <c r="AJ494" s="10"/>
      <c r="AK494" s="10"/>
      <c r="AL494" s="10"/>
      <c r="AM494" s="10"/>
      <c r="AN494" s="10"/>
      <c r="AO494" s="25"/>
      <c r="AP494" s="10"/>
      <c r="AQ494" s="10"/>
      <c r="AR494" s="25"/>
      <c r="AS494" s="25"/>
      <c r="AT494" s="25"/>
      <c r="AU494" s="25"/>
      <c r="AV494" s="25"/>
      <c r="AW494" s="25"/>
      <c r="AX494" s="10"/>
      <c r="AY494" s="10"/>
      <c r="AZ494" s="10"/>
      <c r="BA494" s="25"/>
      <c r="BB494" s="25"/>
      <c r="BC494" s="25"/>
      <c r="BD494" s="10"/>
      <c r="BE494" s="25"/>
      <c r="BF494" s="25"/>
      <c r="BG494" s="7">
        <f t="shared" ref="BG494:BG502" si="197">BH494+BI494+BJ494</f>
        <v>0</v>
      </c>
      <c r="BH494" s="25"/>
      <c r="BI494" s="10"/>
      <c r="BJ494" s="10"/>
      <c r="BK494" s="25"/>
      <c r="BL494" s="10"/>
      <c r="BM494" s="25"/>
      <c r="BN494" s="10"/>
      <c r="BO494" s="25"/>
      <c r="BP494" s="10"/>
      <c r="BQ494" s="25"/>
      <c r="BR494" s="25"/>
      <c r="BS494" s="25"/>
      <c r="BT494" s="25"/>
      <c r="BU494" s="10"/>
      <c r="BV494" s="10"/>
      <c r="BW494" s="10"/>
      <c r="BX494" s="10"/>
      <c r="BY494" s="25"/>
      <c r="CA494" s="54">
        <f>VLOOKUP(B494,'[1]KH2025 IN'!$B$4:$X$243,23,0)</f>
        <v>1</v>
      </c>
      <c r="CB494" s="54">
        <v>1</v>
      </c>
      <c r="CC494" s="54" t="e">
        <f>VLOOKUP(B494,'[2]10QH'!$B$15:$BZ$665,77,0)</f>
        <v>#REF!</v>
      </c>
    </row>
    <row r="495" spans="1:88" s="54" customFormat="1" ht="37.5" x14ac:dyDescent="0.3">
      <c r="A495" s="20">
        <f>A490+1</f>
        <v>331</v>
      </c>
      <c r="B495" s="21" t="s">
        <v>800</v>
      </c>
      <c r="C495" s="22">
        <f t="shared" si="170"/>
        <v>2.5</v>
      </c>
      <c r="D495" s="23"/>
      <c r="E495" s="7">
        <f t="shared" si="192"/>
        <v>2.5</v>
      </c>
      <c r="F495" s="7">
        <f t="shared" si="193"/>
        <v>2.5</v>
      </c>
      <c r="G495" s="7">
        <f t="shared" si="194"/>
        <v>0</v>
      </c>
      <c r="H495" s="24"/>
      <c r="I495" s="24"/>
      <c r="J495" s="24"/>
      <c r="K495" s="24">
        <v>1</v>
      </c>
      <c r="L495" s="24">
        <v>1.5</v>
      </c>
      <c r="M495" s="7">
        <f t="shared" si="195"/>
        <v>0</v>
      </c>
      <c r="N495" s="24"/>
      <c r="O495" s="24"/>
      <c r="P495" s="24"/>
      <c r="Q495" s="24"/>
      <c r="R495" s="10"/>
      <c r="S495" s="24"/>
      <c r="T495" s="24"/>
      <c r="U495" s="7">
        <f t="shared" si="182"/>
        <v>0</v>
      </c>
      <c r="V495" s="24"/>
      <c r="W495" s="24"/>
      <c r="X495" s="24"/>
      <c r="Y495" s="24"/>
      <c r="Z495" s="24"/>
      <c r="AA495" s="24"/>
      <c r="AB495" s="24"/>
      <c r="AC495" s="24"/>
      <c r="AD495" s="7">
        <f t="shared" si="196"/>
        <v>0</v>
      </c>
      <c r="AE495" s="24"/>
      <c r="AF495" s="24"/>
      <c r="AG495" s="25"/>
      <c r="AH495" s="25"/>
      <c r="AI495" s="24"/>
      <c r="AJ495" s="20"/>
      <c r="AK495" s="24"/>
      <c r="AL495" s="20"/>
      <c r="AM495" s="20"/>
      <c r="AN495" s="20"/>
      <c r="AO495" s="25"/>
      <c r="AP495" s="20"/>
      <c r="AQ495" s="24"/>
      <c r="AR495" s="25"/>
      <c r="AS495" s="25"/>
      <c r="AT495" s="25"/>
      <c r="AU495" s="25"/>
      <c r="AV495" s="25"/>
      <c r="AW495" s="25"/>
      <c r="AX495" s="24"/>
      <c r="AY495" s="24"/>
      <c r="AZ495" s="24"/>
      <c r="BA495" s="25"/>
      <c r="BB495" s="25"/>
      <c r="BC495" s="25"/>
      <c r="BD495" s="24"/>
      <c r="BE495" s="25"/>
      <c r="BF495" s="25"/>
      <c r="BG495" s="7">
        <f t="shared" si="197"/>
        <v>0</v>
      </c>
      <c r="BH495" s="25"/>
      <c r="BI495" s="24"/>
      <c r="BJ495" s="24"/>
      <c r="BK495" s="25"/>
      <c r="BL495" s="20" t="s">
        <v>142</v>
      </c>
      <c r="BM495" s="25"/>
      <c r="BN495" s="20" t="s">
        <v>136</v>
      </c>
      <c r="BO495" s="25"/>
      <c r="BP495" s="20"/>
      <c r="BQ495" s="25"/>
      <c r="BR495" s="25"/>
      <c r="BS495" s="25"/>
      <c r="BT495" s="25"/>
      <c r="BU495" s="23" t="s">
        <v>131</v>
      </c>
      <c r="BV495" s="20"/>
      <c r="BW495" s="25"/>
      <c r="BX495" s="25"/>
      <c r="BY495" s="20" t="s">
        <v>801</v>
      </c>
      <c r="CA495" s="54" t="e">
        <f>VLOOKUP(B495,'[1]KH2025 IN'!$B$4:$X$243,23,0)</f>
        <v>#N/A</v>
      </c>
      <c r="CB495" s="54">
        <v>1</v>
      </c>
      <c r="CC495" s="54">
        <f>VLOOKUP(B495,'[2]10QH'!$B$15:$BZ$665,77,0)</f>
        <v>1</v>
      </c>
      <c r="CJ495" s="54">
        <v>1</v>
      </c>
    </row>
    <row r="496" spans="1:88" s="54" customFormat="1" ht="93.75" customHeight="1" x14ac:dyDescent="0.3">
      <c r="A496" s="20">
        <f>A495+1</f>
        <v>332</v>
      </c>
      <c r="B496" s="21" t="s">
        <v>802</v>
      </c>
      <c r="C496" s="22">
        <f t="shared" si="170"/>
        <v>0.4</v>
      </c>
      <c r="D496" s="23"/>
      <c r="E496" s="7">
        <f t="shared" si="192"/>
        <v>0.4</v>
      </c>
      <c r="F496" s="7">
        <f t="shared" si="193"/>
        <v>0.4</v>
      </c>
      <c r="G496" s="7">
        <f t="shared" si="194"/>
        <v>0</v>
      </c>
      <c r="H496" s="24"/>
      <c r="I496" s="24"/>
      <c r="J496" s="24"/>
      <c r="K496" s="24">
        <v>0.4</v>
      </c>
      <c r="L496" s="24"/>
      <c r="M496" s="7">
        <f t="shared" si="195"/>
        <v>0</v>
      </c>
      <c r="N496" s="24"/>
      <c r="O496" s="24"/>
      <c r="P496" s="24"/>
      <c r="Q496" s="24"/>
      <c r="R496" s="59"/>
      <c r="S496" s="24"/>
      <c r="T496" s="24"/>
      <c r="U496" s="7">
        <f t="shared" si="182"/>
        <v>0</v>
      </c>
      <c r="V496" s="24"/>
      <c r="W496" s="24"/>
      <c r="X496" s="24"/>
      <c r="Y496" s="24"/>
      <c r="Z496" s="24"/>
      <c r="AA496" s="24"/>
      <c r="AB496" s="24"/>
      <c r="AC496" s="24"/>
      <c r="AD496" s="7">
        <f t="shared" si="196"/>
        <v>0</v>
      </c>
      <c r="AE496" s="24"/>
      <c r="AF496" s="24"/>
      <c r="AG496" s="25"/>
      <c r="AH496" s="25"/>
      <c r="AI496" s="24"/>
      <c r="AJ496" s="20"/>
      <c r="AK496" s="24"/>
      <c r="AL496" s="20"/>
      <c r="AM496" s="20"/>
      <c r="AN496" s="20"/>
      <c r="AO496" s="25"/>
      <c r="AP496" s="20"/>
      <c r="AQ496" s="24"/>
      <c r="AR496" s="25"/>
      <c r="AS496" s="25"/>
      <c r="AT496" s="25"/>
      <c r="AU496" s="25"/>
      <c r="AV496" s="25"/>
      <c r="AW496" s="25"/>
      <c r="AX496" s="24"/>
      <c r="AY496" s="24"/>
      <c r="AZ496" s="24"/>
      <c r="BA496" s="25"/>
      <c r="BB496" s="25"/>
      <c r="BC496" s="25"/>
      <c r="BD496" s="24"/>
      <c r="BE496" s="25"/>
      <c r="BF496" s="25"/>
      <c r="BG496" s="7">
        <f t="shared" si="197"/>
        <v>0</v>
      </c>
      <c r="BH496" s="25"/>
      <c r="BI496" s="24"/>
      <c r="BJ496" s="24"/>
      <c r="BK496" s="25"/>
      <c r="BL496" s="20" t="s">
        <v>142</v>
      </c>
      <c r="BM496" s="25"/>
      <c r="BN496" s="20" t="s">
        <v>136</v>
      </c>
      <c r="BO496" s="25"/>
      <c r="BP496" s="20" t="s">
        <v>803</v>
      </c>
      <c r="BQ496" s="25"/>
      <c r="BR496" s="25"/>
      <c r="BS496" s="25"/>
      <c r="BT496" s="25"/>
      <c r="BU496" s="23" t="s">
        <v>95</v>
      </c>
      <c r="BV496" s="20"/>
      <c r="BW496" s="25"/>
      <c r="BX496" s="25"/>
      <c r="BY496" s="20"/>
      <c r="CA496" s="54" t="e">
        <f>VLOOKUP(B496,'[1]KH2025 IN'!$B$4:$X$243,23,0)</f>
        <v>#N/A</v>
      </c>
      <c r="CB496" s="54">
        <v>1</v>
      </c>
      <c r="CC496" s="54">
        <f>VLOOKUP(B496,'[2]10QH'!$B$15:$BZ$665,77,0)</f>
        <v>1</v>
      </c>
      <c r="CJ496" s="54">
        <v>1</v>
      </c>
    </row>
    <row r="497" spans="1:89" s="54" customFormat="1" ht="93.75" x14ac:dyDescent="0.3">
      <c r="A497" s="20">
        <f>A496+1</f>
        <v>333</v>
      </c>
      <c r="B497" s="21" t="s">
        <v>804</v>
      </c>
      <c r="C497" s="22">
        <f t="shared" si="170"/>
        <v>0.78</v>
      </c>
      <c r="D497" s="23"/>
      <c r="E497" s="7">
        <f t="shared" si="192"/>
        <v>0.78</v>
      </c>
      <c r="F497" s="7">
        <f t="shared" si="193"/>
        <v>0.78</v>
      </c>
      <c r="G497" s="7">
        <f t="shared" si="194"/>
        <v>0</v>
      </c>
      <c r="H497" s="24"/>
      <c r="I497" s="24"/>
      <c r="J497" s="24"/>
      <c r="K497" s="24">
        <v>0.68</v>
      </c>
      <c r="L497" s="24">
        <v>0.1</v>
      </c>
      <c r="M497" s="7">
        <f t="shared" si="195"/>
        <v>0</v>
      </c>
      <c r="N497" s="24"/>
      <c r="O497" s="24"/>
      <c r="P497" s="24"/>
      <c r="Q497" s="24"/>
      <c r="R497" s="10"/>
      <c r="S497" s="24"/>
      <c r="T497" s="24"/>
      <c r="U497" s="7">
        <f t="shared" si="182"/>
        <v>0</v>
      </c>
      <c r="V497" s="24"/>
      <c r="W497" s="24"/>
      <c r="X497" s="24"/>
      <c r="Y497" s="24"/>
      <c r="Z497" s="24"/>
      <c r="AA497" s="24"/>
      <c r="AB497" s="24"/>
      <c r="AC497" s="24"/>
      <c r="AD497" s="7">
        <f t="shared" si="196"/>
        <v>0</v>
      </c>
      <c r="AE497" s="24"/>
      <c r="AF497" s="24"/>
      <c r="AG497" s="25"/>
      <c r="AH497" s="25"/>
      <c r="AI497" s="24"/>
      <c r="AJ497" s="20"/>
      <c r="AK497" s="24"/>
      <c r="AL497" s="20"/>
      <c r="AM497" s="20"/>
      <c r="AN497" s="20"/>
      <c r="AO497" s="25"/>
      <c r="AP497" s="20"/>
      <c r="AQ497" s="24"/>
      <c r="AR497" s="25"/>
      <c r="AS497" s="25"/>
      <c r="AT497" s="25"/>
      <c r="AU497" s="25"/>
      <c r="AV497" s="25"/>
      <c r="AW497" s="25"/>
      <c r="AX497" s="24"/>
      <c r="AY497" s="24"/>
      <c r="AZ497" s="24"/>
      <c r="BA497" s="25"/>
      <c r="BB497" s="25"/>
      <c r="BC497" s="25"/>
      <c r="BD497" s="24"/>
      <c r="BE497" s="25"/>
      <c r="BF497" s="25"/>
      <c r="BG497" s="7">
        <f t="shared" si="197"/>
        <v>0</v>
      </c>
      <c r="BH497" s="25"/>
      <c r="BI497" s="24"/>
      <c r="BJ497" s="24"/>
      <c r="BK497" s="25"/>
      <c r="BL497" s="20" t="s">
        <v>105</v>
      </c>
      <c r="BM497" s="25"/>
      <c r="BN497" s="20" t="s">
        <v>136</v>
      </c>
      <c r="BO497" s="25"/>
      <c r="BP497" s="20" t="s">
        <v>106</v>
      </c>
      <c r="BQ497" s="25"/>
      <c r="BR497" s="25"/>
      <c r="BS497" s="25"/>
      <c r="BT497" s="25"/>
      <c r="BU497" s="23" t="s">
        <v>131</v>
      </c>
      <c r="BV497" s="20">
        <v>2022</v>
      </c>
      <c r="BW497" s="25" t="s">
        <v>805</v>
      </c>
      <c r="BX497" s="25"/>
      <c r="BY497" s="20" t="s">
        <v>806</v>
      </c>
      <c r="CA497" s="54" t="e">
        <f>VLOOKUP(B497,'[1]KH2025 IN'!$B$4:$X$243,23,0)</f>
        <v>#N/A</v>
      </c>
      <c r="CB497" s="54">
        <v>1</v>
      </c>
      <c r="CC497" s="54">
        <f>VLOOKUP(B497,'[2]10QH'!$B$15:$BZ$665,77,0)</f>
        <v>1</v>
      </c>
      <c r="CJ497" s="54">
        <v>1</v>
      </c>
    </row>
    <row r="498" spans="1:89" s="26" customFormat="1" ht="110.25" x14ac:dyDescent="0.3">
      <c r="A498" s="20">
        <f>A497+1</f>
        <v>334</v>
      </c>
      <c r="B498" s="40" t="s">
        <v>1023</v>
      </c>
      <c r="C498" s="22">
        <f t="shared" si="170"/>
        <v>0.30000000000000004</v>
      </c>
      <c r="D498" s="43"/>
      <c r="E498" s="17">
        <f t="shared" si="192"/>
        <v>0.30000000000000004</v>
      </c>
      <c r="F498" s="17">
        <f t="shared" si="193"/>
        <v>0.30000000000000004</v>
      </c>
      <c r="G498" s="17">
        <f t="shared" si="194"/>
        <v>0</v>
      </c>
      <c r="H498" s="24"/>
      <c r="I498" s="24"/>
      <c r="J498" s="24"/>
      <c r="K498" s="7">
        <v>0.2</v>
      </c>
      <c r="L498" s="7">
        <v>0.1</v>
      </c>
      <c r="M498" s="17">
        <f t="shared" si="195"/>
        <v>0</v>
      </c>
      <c r="N498" s="24"/>
      <c r="O498" s="24"/>
      <c r="P498" s="24"/>
      <c r="Q498" s="24"/>
      <c r="R498" s="10"/>
      <c r="S498" s="24"/>
      <c r="T498" s="24"/>
      <c r="U498" s="7">
        <f t="shared" si="182"/>
        <v>0</v>
      </c>
      <c r="V498" s="24"/>
      <c r="W498" s="24"/>
      <c r="X498" s="24"/>
      <c r="Y498" s="24"/>
      <c r="Z498" s="24"/>
      <c r="AA498" s="24"/>
      <c r="AB498" s="24"/>
      <c r="AC498" s="24"/>
      <c r="AD498" s="17">
        <f t="shared" si="196"/>
        <v>0</v>
      </c>
      <c r="AE498" s="24"/>
      <c r="AF498" s="24"/>
      <c r="AG498" s="25"/>
      <c r="AH498" s="25"/>
      <c r="AI498" s="24"/>
      <c r="AJ498" s="20"/>
      <c r="AK498" s="24"/>
      <c r="AL498" s="20"/>
      <c r="AM498" s="20"/>
      <c r="AN498" s="20"/>
      <c r="AO498" s="3"/>
      <c r="AP498" s="20"/>
      <c r="AQ498" s="24"/>
      <c r="AR498" s="3"/>
      <c r="AS498" s="3"/>
      <c r="AT498" s="3"/>
      <c r="AU498" s="3"/>
      <c r="AV498" s="3"/>
      <c r="AW498" s="3"/>
      <c r="AX498" s="24"/>
      <c r="AY498" s="24"/>
      <c r="AZ498" s="24"/>
      <c r="BA498" s="3"/>
      <c r="BB498" s="3"/>
      <c r="BC498" s="3"/>
      <c r="BD498" s="24"/>
      <c r="BE498" s="3"/>
      <c r="BF498" s="3"/>
      <c r="BG498" s="17">
        <f t="shared" si="197"/>
        <v>0</v>
      </c>
      <c r="BH498" s="3"/>
      <c r="BI498" s="24"/>
      <c r="BJ498" s="24"/>
      <c r="BK498" s="3"/>
      <c r="BL498" s="27" t="s">
        <v>142</v>
      </c>
      <c r="BM498" s="3"/>
      <c r="BN498" s="27" t="s">
        <v>136</v>
      </c>
      <c r="BO498" s="3">
        <v>2025</v>
      </c>
      <c r="BP498" s="27" t="s">
        <v>1159</v>
      </c>
      <c r="BQ498" s="3"/>
      <c r="BR498" s="3"/>
      <c r="BS498" s="3"/>
      <c r="BT498" s="3"/>
      <c r="BU498" s="46" t="s">
        <v>131</v>
      </c>
      <c r="BV498" s="20" t="s">
        <v>96</v>
      </c>
      <c r="BW498" s="25"/>
      <c r="BX498" s="25"/>
      <c r="BY498" s="50"/>
      <c r="CA498" s="26">
        <f>VLOOKUP(B498,'[1]KH2025 IN'!$B$4:$X$243,23,0)</f>
        <v>1</v>
      </c>
      <c r="CB498" s="26">
        <v>1</v>
      </c>
      <c r="CC498" s="26" t="e">
        <f>VLOOKUP(B498,'[2]10QH'!$B$15:$BZ$665,77,0)</f>
        <v>#N/A</v>
      </c>
      <c r="CJ498" s="26">
        <v>1</v>
      </c>
      <c r="CK498" s="26">
        <f>VLOOKUP(B498,'[3]KH2025 IN'!$B$8:$X$241,23,0)</f>
        <v>1</v>
      </c>
    </row>
    <row r="499" spans="1:89" s="39" customFormat="1" ht="65.25" customHeight="1" x14ac:dyDescent="0.3">
      <c r="A499" s="29">
        <f>A498+1</f>
        <v>335</v>
      </c>
      <c r="B499" s="40" t="s">
        <v>1036</v>
      </c>
      <c r="C499" s="30">
        <f t="shared" si="170"/>
        <v>7.0000000000000007E-2</v>
      </c>
      <c r="D499" s="43"/>
      <c r="E499" s="32">
        <f t="shared" si="192"/>
        <v>7.0000000000000007E-2</v>
      </c>
      <c r="F499" s="32">
        <f t="shared" si="193"/>
        <v>7.0000000000000007E-2</v>
      </c>
      <c r="G499" s="32">
        <f t="shared" si="194"/>
        <v>0</v>
      </c>
      <c r="H499" s="33"/>
      <c r="I499" s="33"/>
      <c r="J499" s="33"/>
      <c r="K499" s="33"/>
      <c r="L499" s="33"/>
      <c r="M499" s="32">
        <f t="shared" si="195"/>
        <v>7.0000000000000007E-2</v>
      </c>
      <c r="N499" s="33"/>
      <c r="O499" s="33"/>
      <c r="P499" s="7">
        <v>7.0000000000000007E-2</v>
      </c>
      <c r="Q499" s="33"/>
      <c r="R499" s="33"/>
      <c r="S499" s="33"/>
      <c r="T499" s="33"/>
      <c r="U499" s="35">
        <f t="shared" si="182"/>
        <v>0</v>
      </c>
      <c r="V499" s="33"/>
      <c r="W499" s="33"/>
      <c r="X499" s="33"/>
      <c r="Y499" s="33"/>
      <c r="Z499" s="33"/>
      <c r="AA499" s="33"/>
      <c r="AB499" s="33"/>
      <c r="AC499" s="33"/>
      <c r="AD499" s="32">
        <f t="shared" ref="AD499" si="198">SUM(AE499:AT499)</f>
        <v>0</v>
      </c>
      <c r="AE499" s="33"/>
      <c r="AF499" s="33"/>
      <c r="AG499" s="36"/>
      <c r="AH499" s="36"/>
      <c r="AI499" s="33"/>
      <c r="AJ499" s="29"/>
      <c r="AK499" s="33"/>
      <c r="AL499" s="29"/>
      <c r="AM499" s="29"/>
      <c r="AN499" s="29"/>
      <c r="AO499" s="38"/>
      <c r="AP499" s="29"/>
      <c r="AQ499" s="33"/>
      <c r="AR499" s="38"/>
      <c r="AS499" s="38"/>
      <c r="AT499" s="38"/>
      <c r="AU499" s="38"/>
      <c r="AV499" s="38"/>
      <c r="AW499" s="38"/>
      <c r="AX499" s="33"/>
      <c r="AY499" s="33"/>
      <c r="AZ499" s="33"/>
      <c r="BA499" s="38"/>
      <c r="BB499" s="38"/>
      <c r="BC499" s="38"/>
      <c r="BD499" s="33"/>
      <c r="BE499" s="38"/>
      <c r="BF499" s="38"/>
      <c r="BG499" s="32">
        <f t="shared" si="197"/>
        <v>0</v>
      </c>
      <c r="BH499" s="38"/>
      <c r="BI499" s="33"/>
      <c r="BJ499" s="33"/>
      <c r="BK499" s="38"/>
      <c r="BL499" s="27" t="s">
        <v>198</v>
      </c>
      <c r="BM499" s="38"/>
      <c r="BN499" s="27" t="s">
        <v>818</v>
      </c>
      <c r="BO499" s="38">
        <v>2025</v>
      </c>
      <c r="BP499" s="27" t="s">
        <v>1166</v>
      </c>
      <c r="BQ499" s="38"/>
      <c r="BR499" s="38"/>
      <c r="BS499" s="38"/>
      <c r="BT499" s="38"/>
      <c r="BU499" s="46" t="s">
        <v>201</v>
      </c>
      <c r="BV499" s="29"/>
      <c r="BW499" s="36"/>
      <c r="BX499" s="36"/>
      <c r="BY499" s="191" t="s">
        <v>1173</v>
      </c>
      <c r="CA499" s="39">
        <f>VLOOKUP(B499,'[1]KH2025 IN'!$B$4:$X$243,23,0)</f>
        <v>1</v>
      </c>
      <c r="CB499" s="39">
        <v>1</v>
      </c>
      <c r="CC499" s="39" t="e">
        <f>VLOOKUP(B499,'[2]10QH'!$B$15:$BZ$665,77,0)</f>
        <v>#N/A</v>
      </c>
      <c r="CJ499" s="39">
        <v>1</v>
      </c>
      <c r="CK499" s="39">
        <f>VLOOKUP(B499,'[3]KH2025 IN'!$B$8:$X$241,23,0)</f>
        <v>1</v>
      </c>
    </row>
    <row r="500" spans="1:89" s="54" customFormat="1" ht="168.75" customHeight="1" x14ac:dyDescent="0.3">
      <c r="A500" s="20">
        <f>A499+1</f>
        <v>336</v>
      </c>
      <c r="B500" s="21" t="s">
        <v>807</v>
      </c>
      <c r="C500" s="22">
        <f t="shared" si="170"/>
        <v>0.28000000000000003</v>
      </c>
      <c r="D500" s="23"/>
      <c r="E500" s="7">
        <f t="shared" si="192"/>
        <v>0.28000000000000003</v>
      </c>
      <c r="F500" s="7">
        <f t="shared" si="193"/>
        <v>0</v>
      </c>
      <c r="G500" s="7">
        <f t="shared" si="194"/>
        <v>0</v>
      </c>
      <c r="H500" s="25"/>
      <c r="I500" s="25"/>
      <c r="J500" s="25"/>
      <c r="K500" s="24"/>
      <c r="L500" s="24"/>
      <c r="M500" s="7">
        <f t="shared" si="195"/>
        <v>0</v>
      </c>
      <c r="N500" s="25"/>
      <c r="O500" s="25"/>
      <c r="P500" s="25"/>
      <c r="Q500" s="25"/>
      <c r="R500" s="24"/>
      <c r="S500" s="25"/>
      <c r="T500" s="25"/>
      <c r="U500" s="7">
        <f t="shared" si="182"/>
        <v>0</v>
      </c>
      <c r="V500" s="25"/>
      <c r="W500" s="25"/>
      <c r="X500" s="25"/>
      <c r="Y500" s="25"/>
      <c r="Z500" s="25"/>
      <c r="AA500" s="25"/>
      <c r="AB500" s="25"/>
      <c r="AC500" s="24"/>
      <c r="AD500" s="7">
        <f t="shared" si="196"/>
        <v>0</v>
      </c>
      <c r="AE500" s="25"/>
      <c r="AF500" s="25"/>
      <c r="AG500" s="25"/>
      <c r="AH500" s="25"/>
      <c r="AI500" s="25"/>
      <c r="AJ500" s="25"/>
      <c r="AK500" s="25"/>
      <c r="AL500" s="25"/>
      <c r="AM500" s="25"/>
      <c r="AN500" s="25"/>
      <c r="AO500" s="25"/>
      <c r="AP500" s="25"/>
      <c r="AQ500" s="25"/>
      <c r="AR500" s="25"/>
      <c r="AS500" s="25"/>
      <c r="AT500" s="25"/>
      <c r="AU500" s="25"/>
      <c r="AV500" s="25"/>
      <c r="AW500" s="25"/>
      <c r="AX500" s="25"/>
      <c r="AY500" s="25"/>
      <c r="AZ500" s="25"/>
      <c r="BA500" s="25"/>
      <c r="BB500" s="25"/>
      <c r="BC500" s="25"/>
      <c r="BD500" s="25"/>
      <c r="BE500" s="25"/>
      <c r="BF500" s="25"/>
      <c r="BG500" s="7">
        <f t="shared" si="197"/>
        <v>0.28000000000000003</v>
      </c>
      <c r="BH500" s="25"/>
      <c r="BI500" s="24">
        <v>0.28000000000000003</v>
      </c>
      <c r="BJ500" s="24"/>
      <c r="BK500" s="25"/>
      <c r="BL500" s="20" t="s">
        <v>142</v>
      </c>
      <c r="BM500" s="25"/>
      <c r="BN500" s="20" t="s">
        <v>136</v>
      </c>
      <c r="BO500" s="25"/>
      <c r="BP500" s="20" t="s">
        <v>808</v>
      </c>
      <c r="BQ500" s="25"/>
      <c r="BR500" s="25"/>
      <c r="BS500" s="25"/>
      <c r="BT500" s="25"/>
      <c r="BU500" s="23" t="s">
        <v>131</v>
      </c>
      <c r="BV500" s="20">
        <v>2024</v>
      </c>
      <c r="BW500" s="25"/>
      <c r="BX500" s="25" t="s">
        <v>809</v>
      </c>
      <c r="BY500" s="20"/>
      <c r="CA500" s="54" t="e">
        <f>VLOOKUP(B500,'[1]KH2025 IN'!$B$4:$X$243,23,0)</f>
        <v>#N/A</v>
      </c>
      <c r="CB500" s="54">
        <v>1</v>
      </c>
      <c r="CC500" s="54">
        <f>VLOOKUP(B500,'[2]10QH'!$B$15:$BZ$665,77,0)</f>
        <v>1</v>
      </c>
      <c r="CJ500" s="54">
        <v>1</v>
      </c>
    </row>
    <row r="501" spans="1:89" ht="37.5" x14ac:dyDescent="0.3">
      <c r="A501" s="10" t="s">
        <v>147</v>
      </c>
      <c r="B501" s="15" t="s">
        <v>148</v>
      </c>
      <c r="C501" s="16">
        <f t="shared" si="170"/>
        <v>0</v>
      </c>
      <c r="D501" s="24"/>
      <c r="E501" s="7">
        <f t="shared" si="192"/>
        <v>0</v>
      </c>
      <c r="F501" s="7">
        <f t="shared" si="193"/>
        <v>0</v>
      </c>
      <c r="G501" s="7">
        <f t="shared" si="194"/>
        <v>0</v>
      </c>
      <c r="H501" s="10"/>
      <c r="I501" s="10"/>
      <c r="J501" s="10"/>
      <c r="K501" s="10"/>
      <c r="L501" s="10"/>
      <c r="M501" s="7">
        <f t="shared" si="195"/>
        <v>0</v>
      </c>
      <c r="N501" s="10"/>
      <c r="O501" s="10"/>
      <c r="P501" s="10"/>
      <c r="Q501" s="10"/>
      <c r="R501" s="24"/>
      <c r="S501" s="10"/>
      <c r="T501" s="10"/>
      <c r="U501" s="7">
        <f t="shared" si="182"/>
        <v>0</v>
      </c>
      <c r="V501" s="10"/>
      <c r="W501" s="10"/>
      <c r="X501" s="10"/>
      <c r="Y501" s="10"/>
      <c r="Z501" s="10"/>
      <c r="AA501" s="10"/>
      <c r="AB501" s="10"/>
      <c r="AC501" s="10"/>
      <c r="AD501" s="7">
        <f t="shared" si="196"/>
        <v>0</v>
      </c>
      <c r="AE501" s="10"/>
      <c r="AF501" s="10"/>
      <c r="AG501" s="10"/>
      <c r="AH501" s="10"/>
      <c r="AI501" s="10"/>
      <c r="AJ501" s="10"/>
      <c r="AK501" s="10"/>
      <c r="AL501" s="10"/>
      <c r="AM501" s="10"/>
      <c r="AN501" s="10"/>
      <c r="AO501" s="25"/>
      <c r="AP501" s="10"/>
      <c r="AQ501" s="10"/>
      <c r="AR501" s="25"/>
      <c r="AS501" s="25"/>
      <c r="AT501" s="25"/>
      <c r="AU501" s="25"/>
      <c r="AV501" s="25"/>
      <c r="AW501" s="25"/>
      <c r="AX501" s="10"/>
      <c r="AY501" s="10"/>
      <c r="AZ501" s="10"/>
      <c r="BA501" s="25"/>
      <c r="BB501" s="25"/>
      <c r="BC501" s="25"/>
      <c r="BD501" s="10"/>
      <c r="BE501" s="25"/>
      <c r="BF501" s="25"/>
      <c r="BG501" s="7">
        <f t="shared" si="197"/>
        <v>0</v>
      </c>
      <c r="BH501" s="25"/>
      <c r="BI501" s="10"/>
      <c r="BJ501" s="10"/>
      <c r="BK501" s="25"/>
      <c r="BL501" s="10"/>
      <c r="BM501" s="25"/>
      <c r="BN501" s="25"/>
      <c r="BO501" s="25"/>
      <c r="BP501" s="10"/>
      <c r="BQ501" s="25"/>
      <c r="BR501" s="25"/>
      <c r="BS501" s="25"/>
      <c r="BT501" s="25"/>
      <c r="BU501" s="24"/>
      <c r="BV501" s="10"/>
      <c r="BW501" s="10"/>
      <c r="BX501" s="10"/>
      <c r="BY501" s="25"/>
      <c r="CA501" s="54" t="e">
        <f>VLOOKUP(B501,'[1]KH2025 IN'!$B$4:$X$243,23,0)</f>
        <v>#N/A</v>
      </c>
      <c r="CB501" s="54">
        <v>1</v>
      </c>
      <c r="CC501" s="54" t="e">
        <f>VLOOKUP(B501,'[2]10QH'!$B$15:$BZ$665,77,0)</f>
        <v>#REF!</v>
      </c>
    </row>
    <row r="502" spans="1:89" ht="37.5" x14ac:dyDescent="0.3">
      <c r="A502" s="10" t="s">
        <v>152</v>
      </c>
      <c r="B502" s="15" t="s">
        <v>153</v>
      </c>
      <c r="C502" s="16">
        <f t="shared" si="170"/>
        <v>0</v>
      </c>
      <c r="D502" s="10"/>
      <c r="E502" s="7">
        <f t="shared" si="192"/>
        <v>0</v>
      </c>
      <c r="F502" s="7">
        <f t="shared" si="193"/>
        <v>0</v>
      </c>
      <c r="G502" s="7">
        <f t="shared" si="194"/>
        <v>0</v>
      </c>
      <c r="H502" s="10"/>
      <c r="I502" s="10"/>
      <c r="J502" s="10"/>
      <c r="K502" s="10"/>
      <c r="L502" s="10"/>
      <c r="M502" s="7">
        <f t="shared" si="195"/>
        <v>0</v>
      </c>
      <c r="N502" s="10"/>
      <c r="O502" s="10"/>
      <c r="P502" s="10"/>
      <c r="Q502" s="10"/>
      <c r="R502" s="24"/>
      <c r="S502" s="10"/>
      <c r="T502" s="10"/>
      <c r="U502" s="7">
        <f t="shared" si="182"/>
        <v>0</v>
      </c>
      <c r="V502" s="10"/>
      <c r="W502" s="10"/>
      <c r="X502" s="10"/>
      <c r="Y502" s="10"/>
      <c r="Z502" s="10"/>
      <c r="AA502" s="10"/>
      <c r="AB502" s="10"/>
      <c r="AC502" s="10"/>
      <c r="AD502" s="7">
        <f t="shared" si="196"/>
        <v>0</v>
      </c>
      <c r="AE502" s="10"/>
      <c r="AF502" s="10"/>
      <c r="AG502" s="10"/>
      <c r="AH502" s="10"/>
      <c r="AI502" s="10"/>
      <c r="AJ502" s="10"/>
      <c r="AK502" s="10"/>
      <c r="AL502" s="10"/>
      <c r="AM502" s="10"/>
      <c r="AN502" s="10"/>
      <c r="AO502" s="25"/>
      <c r="AP502" s="10"/>
      <c r="AQ502" s="10"/>
      <c r="AR502" s="25"/>
      <c r="AS502" s="25"/>
      <c r="AT502" s="25"/>
      <c r="AU502" s="25"/>
      <c r="AV502" s="25"/>
      <c r="AW502" s="25"/>
      <c r="AX502" s="10"/>
      <c r="AY502" s="10"/>
      <c r="AZ502" s="10"/>
      <c r="BA502" s="25"/>
      <c r="BB502" s="25"/>
      <c r="BC502" s="25"/>
      <c r="BD502" s="10"/>
      <c r="BE502" s="25"/>
      <c r="BF502" s="25"/>
      <c r="BG502" s="7">
        <f t="shared" si="197"/>
        <v>0</v>
      </c>
      <c r="BH502" s="25"/>
      <c r="BI502" s="10"/>
      <c r="BJ502" s="10"/>
      <c r="BK502" s="25"/>
      <c r="BL502" s="10"/>
      <c r="BM502" s="25"/>
      <c r="BN502" s="10"/>
      <c r="BO502" s="25"/>
      <c r="BP502" s="10"/>
      <c r="BQ502" s="25"/>
      <c r="BR502" s="25"/>
      <c r="BS502" s="25"/>
      <c r="BT502" s="25"/>
      <c r="BU502" s="10"/>
      <c r="BV502" s="10"/>
      <c r="BW502" s="10"/>
      <c r="BX502" s="10"/>
      <c r="BY502" s="25"/>
      <c r="CA502" s="54">
        <f>VLOOKUP(B502,'[1]KH2025 IN'!$B$4:$X$243,23,0)</f>
        <v>1</v>
      </c>
      <c r="CB502" s="54">
        <v>1</v>
      </c>
      <c r="CC502" s="54" t="e">
        <f>VLOOKUP(B502,'[2]10QH'!$B$15:$BZ$665,77,0)</f>
        <v>#REF!</v>
      </c>
    </row>
    <row r="503" spans="1:89" s="11" customFormat="1" ht="37.5" x14ac:dyDescent="0.3">
      <c r="A503" s="4" t="s">
        <v>810</v>
      </c>
      <c r="B503" s="5" t="s">
        <v>811</v>
      </c>
      <c r="C503" s="6"/>
      <c r="D503" s="6"/>
      <c r="E503" s="6"/>
      <c r="F503" s="6"/>
      <c r="G503" s="6"/>
      <c r="H503" s="64"/>
      <c r="I503" s="64"/>
      <c r="J503" s="64"/>
      <c r="K503" s="6"/>
      <c r="L503" s="6"/>
      <c r="M503" s="64"/>
      <c r="N503" s="6"/>
      <c r="O503" s="6"/>
      <c r="P503" s="6"/>
      <c r="Q503" s="64"/>
      <c r="R503" s="64"/>
      <c r="S503" s="64"/>
      <c r="T503" s="64"/>
      <c r="U503" s="6"/>
      <c r="V503" s="64"/>
      <c r="W503" s="64"/>
      <c r="X503" s="64"/>
      <c r="Y503" s="64"/>
      <c r="Z503" s="64"/>
      <c r="AA503" s="64"/>
      <c r="AB503" s="64"/>
      <c r="AC503" s="64"/>
      <c r="AD503" s="64"/>
      <c r="AE503" s="64"/>
      <c r="AF503" s="64"/>
      <c r="AG503" s="64"/>
      <c r="AH503" s="64"/>
      <c r="AI503" s="64"/>
      <c r="AJ503" s="64"/>
      <c r="AK503" s="64"/>
      <c r="AL503" s="64"/>
      <c r="AM503" s="64"/>
      <c r="AN503" s="64"/>
      <c r="AO503" s="64"/>
      <c r="AP503" s="64"/>
      <c r="AQ503" s="64"/>
      <c r="AR503" s="64"/>
      <c r="AS503" s="64"/>
      <c r="AT503" s="64"/>
      <c r="AU503" s="64"/>
      <c r="AV503" s="64"/>
      <c r="AW503" s="64"/>
      <c r="AX503" s="64"/>
      <c r="AY503" s="64"/>
      <c r="AZ503" s="64"/>
      <c r="BA503" s="64"/>
      <c r="BB503" s="64"/>
      <c r="BC503" s="64"/>
      <c r="BD503" s="64"/>
      <c r="BE503" s="64"/>
      <c r="BF503" s="64"/>
      <c r="BG503" s="6"/>
      <c r="BH503" s="64"/>
      <c r="BI503" s="64"/>
      <c r="BJ503" s="64"/>
      <c r="BK503" s="4"/>
      <c r="BL503" s="4"/>
      <c r="BM503" s="62"/>
      <c r="BN503" s="4"/>
      <c r="BO503" s="4"/>
      <c r="BP503" s="10"/>
      <c r="BQ503" s="10"/>
      <c r="BR503" s="10"/>
      <c r="BS503" s="10"/>
      <c r="BT503" s="10"/>
      <c r="BU503" s="10"/>
      <c r="BV503" s="10"/>
      <c r="BW503" s="10"/>
      <c r="BX503" s="10"/>
      <c r="BY503" s="10"/>
      <c r="CA503" s="54" t="e">
        <f>VLOOKUP(B503,'[1]KH2025 IN'!$B$4:$X$243,23,0)</f>
        <v>#N/A</v>
      </c>
      <c r="CB503" s="54">
        <v>1</v>
      </c>
      <c r="CC503" s="54" t="e">
        <f>VLOOKUP(B503,'[2]10QH'!$B$15:$BZ$665,77,0)</f>
        <v>#REF!</v>
      </c>
    </row>
    <row r="504" spans="1:89" s="11" customFormat="1" ht="37.5" x14ac:dyDescent="0.3">
      <c r="A504" s="4" t="s">
        <v>812</v>
      </c>
      <c r="B504" s="5" t="s">
        <v>48</v>
      </c>
      <c r="C504" s="6">
        <f t="shared" si="170"/>
        <v>0</v>
      </c>
      <c r="D504" s="6"/>
      <c r="E504" s="6">
        <f>BG504+U504+F504</f>
        <v>0</v>
      </c>
      <c r="F504" s="6">
        <f>G504+K504+L504+M504+R504+S504+T504</f>
        <v>0</v>
      </c>
      <c r="G504" s="6">
        <f>H504+I504+J504</f>
        <v>0</v>
      </c>
      <c r="H504" s="63"/>
      <c r="I504" s="63"/>
      <c r="J504" s="63"/>
      <c r="K504" s="6"/>
      <c r="L504" s="6"/>
      <c r="M504" s="7">
        <f>N504+O504+P504</f>
        <v>0</v>
      </c>
      <c r="N504" s="6"/>
      <c r="O504" s="6"/>
      <c r="P504" s="6"/>
      <c r="Q504" s="63"/>
      <c r="R504" s="63"/>
      <c r="S504" s="63"/>
      <c r="T504" s="63"/>
      <c r="U504" s="6">
        <f t="shared" si="182"/>
        <v>0</v>
      </c>
      <c r="V504" s="63"/>
      <c r="W504" s="63"/>
      <c r="X504" s="63"/>
      <c r="Y504" s="63"/>
      <c r="Z504" s="63"/>
      <c r="AA504" s="63"/>
      <c r="AB504" s="63"/>
      <c r="AC504" s="63"/>
      <c r="AD504" s="7">
        <f>SUM(AE504:AT504)</f>
        <v>0</v>
      </c>
      <c r="AE504" s="63"/>
      <c r="AF504" s="63"/>
      <c r="AG504" s="63"/>
      <c r="AH504" s="63"/>
      <c r="AI504" s="63"/>
      <c r="AJ504" s="63"/>
      <c r="AK504" s="63"/>
      <c r="AL504" s="63"/>
      <c r="AM504" s="63"/>
      <c r="AN504" s="63"/>
      <c r="AO504" s="63"/>
      <c r="AP504" s="63"/>
      <c r="AQ504" s="63"/>
      <c r="AR504" s="63"/>
      <c r="AS504" s="63">
        <v>0</v>
      </c>
      <c r="AT504" s="63"/>
      <c r="AU504" s="63"/>
      <c r="AV504" s="63"/>
      <c r="AW504" s="63"/>
      <c r="AX504" s="63"/>
      <c r="AY504" s="63"/>
      <c r="AZ504" s="63"/>
      <c r="BA504" s="63"/>
      <c r="BB504" s="63"/>
      <c r="BC504" s="63"/>
      <c r="BD504" s="63"/>
      <c r="BE504" s="63"/>
      <c r="BF504" s="63"/>
      <c r="BG504" s="6">
        <f>BH504+BI504+BJ504</f>
        <v>0</v>
      </c>
      <c r="BH504" s="63"/>
      <c r="BI504" s="63"/>
      <c r="BJ504" s="63"/>
      <c r="BK504" s="60"/>
      <c r="BL504" s="4"/>
      <c r="BM504" s="61"/>
      <c r="BN504" s="4"/>
      <c r="BO504" s="88"/>
      <c r="BP504" s="10"/>
      <c r="BQ504" s="10"/>
      <c r="BR504" s="10"/>
      <c r="BS504" s="10"/>
      <c r="BT504" s="10"/>
      <c r="BU504" s="10"/>
      <c r="BV504" s="10"/>
      <c r="BW504" s="10"/>
      <c r="BX504" s="10"/>
      <c r="BY504" s="10"/>
      <c r="CA504" s="54" t="e">
        <f>VLOOKUP(B504,'[1]KH2025 IN'!$B$4:$X$243,23,0)</f>
        <v>#N/A</v>
      </c>
      <c r="CB504" s="54">
        <v>1</v>
      </c>
      <c r="CC504" s="54" t="e">
        <f>VLOOKUP(B504,'[2]10QH'!$B$15:$BZ$665,77,0)</f>
        <v>#REF!</v>
      </c>
    </row>
    <row r="505" spans="1:89" s="11" customFormat="1" ht="19.5" x14ac:dyDescent="0.3">
      <c r="A505" s="4" t="s">
        <v>813</v>
      </c>
      <c r="B505" s="5" t="s">
        <v>49</v>
      </c>
      <c r="C505" s="6">
        <f t="shared" si="170"/>
        <v>0</v>
      </c>
      <c r="D505" s="6"/>
      <c r="E505" s="6">
        <f>BG505+U505+F505</f>
        <v>0</v>
      </c>
      <c r="F505" s="6">
        <f>G505+K505+L505+M505+R505+S505+T505</f>
        <v>0</v>
      </c>
      <c r="G505" s="6">
        <f>H505+I505+J505</f>
        <v>0</v>
      </c>
      <c r="H505" s="63"/>
      <c r="I505" s="63"/>
      <c r="J505" s="63"/>
      <c r="K505" s="6"/>
      <c r="L505" s="6"/>
      <c r="M505" s="7">
        <f>N505+O505+P505</f>
        <v>0</v>
      </c>
      <c r="N505" s="6"/>
      <c r="O505" s="6"/>
      <c r="P505" s="6"/>
      <c r="Q505" s="63"/>
      <c r="R505" s="63"/>
      <c r="S505" s="63"/>
      <c r="T505" s="63"/>
      <c r="U505" s="6">
        <f t="shared" si="182"/>
        <v>0</v>
      </c>
      <c r="V505" s="63"/>
      <c r="W505" s="63"/>
      <c r="X505" s="63"/>
      <c r="Y505" s="63"/>
      <c r="Z505" s="63"/>
      <c r="AA505" s="63"/>
      <c r="AB505" s="63"/>
      <c r="AC505" s="63"/>
      <c r="AD505" s="7">
        <f>SUM(AE505:AT505)</f>
        <v>0</v>
      </c>
      <c r="AE505" s="63"/>
      <c r="AF505" s="63"/>
      <c r="AG505" s="63"/>
      <c r="AH505" s="63"/>
      <c r="AI505" s="63"/>
      <c r="AJ505" s="63"/>
      <c r="AK505" s="63"/>
      <c r="AL505" s="63"/>
      <c r="AM505" s="63"/>
      <c r="AN505" s="63"/>
      <c r="AO505" s="63"/>
      <c r="AP505" s="63"/>
      <c r="AQ505" s="63"/>
      <c r="AR505" s="63"/>
      <c r="AS505" s="63">
        <v>0</v>
      </c>
      <c r="AT505" s="63"/>
      <c r="AU505" s="63"/>
      <c r="AV505" s="63"/>
      <c r="AW505" s="63"/>
      <c r="AX505" s="63"/>
      <c r="AY505" s="63"/>
      <c r="AZ505" s="63"/>
      <c r="BA505" s="63"/>
      <c r="BB505" s="63"/>
      <c r="BC505" s="63"/>
      <c r="BD505" s="63"/>
      <c r="BE505" s="63"/>
      <c r="BF505" s="63"/>
      <c r="BG505" s="6">
        <f>BH505+BI505+BJ505</f>
        <v>0</v>
      </c>
      <c r="BH505" s="63"/>
      <c r="BI505" s="63"/>
      <c r="BJ505" s="63"/>
      <c r="BK505" s="60"/>
      <c r="BL505" s="4"/>
      <c r="BM505" s="61"/>
      <c r="BN505" s="4"/>
      <c r="BO505" s="88"/>
      <c r="BP505" s="10"/>
      <c r="BQ505" s="10"/>
      <c r="BR505" s="10"/>
      <c r="BS505" s="10"/>
      <c r="BT505" s="10"/>
      <c r="BU505" s="10"/>
      <c r="BV505" s="10"/>
      <c r="BW505" s="10"/>
      <c r="BX505" s="10"/>
      <c r="BY505" s="10"/>
      <c r="CA505" s="54" t="e">
        <f>VLOOKUP(B505,'[1]KH2025 IN'!$B$4:$X$243,23,0)</f>
        <v>#N/A</v>
      </c>
      <c r="CB505" s="54">
        <v>1</v>
      </c>
      <c r="CC505" s="54" t="e">
        <f>VLOOKUP(B505,'[2]10QH'!$B$15:$BZ$665,77,0)</f>
        <v>#REF!</v>
      </c>
    </row>
    <row r="506" spans="1:89" s="11" customFormat="1" ht="37.5" x14ac:dyDescent="0.3">
      <c r="A506" s="4" t="s">
        <v>814</v>
      </c>
      <c r="B506" s="5" t="s">
        <v>50</v>
      </c>
      <c r="C506" s="6">
        <f t="shared" si="170"/>
        <v>0</v>
      </c>
      <c r="D506" s="6"/>
      <c r="E506" s="6">
        <f>BG506+U506+F506</f>
        <v>0</v>
      </c>
      <c r="F506" s="6">
        <f>G506+K506+L506+M506+R506+S506+T506</f>
        <v>0</v>
      </c>
      <c r="G506" s="6">
        <f>H506+I506+J506</f>
        <v>0</v>
      </c>
      <c r="H506" s="6"/>
      <c r="I506" s="6"/>
      <c r="J506" s="6"/>
      <c r="K506" s="6"/>
      <c r="L506" s="6"/>
      <c r="M506" s="7">
        <f>N506+O506+P506</f>
        <v>0</v>
      </c>
      <c r="N506" s="6"/>
      <c r="O506" s="6"/>
      <c r="P506" s="6"/>
      <c r="Q506" s="6"/>
      <c r="R506" s="6"/>
      <c r="S506" s="6"/>
      <c r="T506" s="6"/>
      <c r="U506" s="6">
        <f t="shared" si="182"/>
        <v>0</v>
      </c>
      <c r="V506" s="6"/>
      <c r="W506" s="6"/>
      <c r="X506" s="6"/>
      <c r="Y506" s="6"/>
      <c r="Z506" s="6"/>
      <c r="AA506" s="6"/>
      <c r="AB506" s="6"/>
      <c r="AC506" s="6"/>
      <c r="AD506" s="7">
        <f>SUM(AE506:AT506)</f>
        <v>0</v>
      </c>
      <c r="AE506" s="6"/>
      <c r="AF506" s="6"/>
      <c r="AG506" s="6"/>
      <c r="AH506" s="6"/>
      <c r="AI506" s="6"/>
      <c r="AJ506" s="6"/>
      <c r="AK506" s="6"/>
      <c r="AL506" s="6"/>
      <c r="AM506" s="6"/>
      <c r="AN506" s="6"/>
      <c r="AO506" s="6"/>
      <c r="AP506" s="6"/>
      <c r="AQ506" s="6"/>
      <c r="AR506" s="6"/>
      <c r="AS506" s="6">
        <v>0</v>
      </c>
      <c r="AT506" s="6"/>
      <c r="AU506" s="6"/>
      <c r="AV506" s="6"/>
      <c r="AW506" s="6"/>
      <c r="AX506" s="6"/>
      <c r="AY506" s="6"/>
      <c r="AZ506" s="6"/>
      <c r="BA506" s="6"/>
      <c r="BB506" s="6"/>
      <c r="BC506" s="6"/>
      <c r="BD506" s="6"/>
      <c r="BE506" s="6"/>
      <c r="BF506" s="6"/>
      <c r="BG506" s="6">
        <f>BH506+BI506+BJ506</f>
        <v>0</v>
      </c>
      <c r="BH506" s="6"/>
      <c r="BI506" s="6"/>
      <c r="BJ506" s="6"/>
      <c r="BK506" s="4"/>
      <c r="BL506" s="4"/>
      <c r="BM506" s="62"/>
      <c r="BN506" s="4"/>
      <c r="BO506" s="88"/>
      <c r="BP506" s="10"/>
      <c r="BQ506" s="10"/>
      <c r="BR506" s="10"/>
      <c r="BS506" s="10"/>
      <c r="BT506" s="10"/>
      <c r="BU506" s="10"/>
      <c r="BV506" s="10"/>
      <c r="BW506" s="10"/>
      <c r="BX506" s="10"/>
      <c r="BY506" s="10"/>
      <c r="CA506" s="54" t="e">
        <f>VLOOKUP(B506,'[1]KH2025 IN'!$B$4:$X$243,23,0)</f>
        <v>#N/A</v>
      </c>
      <c r="CB506" s="54">
        <v>1</v>
      </c>
      <c r="CC506" s="54" t="e">
        <f>VLOOKUP(B506,'[2]10QH'!$B$15:$BZ$665,77,0)</f>
        <v>#REF!</v>
      </c>
    </row>
    <row r="507" spans="1:89" s="11" customFormat="1" x14ac:dyDescent="0.3">
      <c r="A507" s="62" t="s">
        <v>815</v>
      </c>
      <c r="B507" s="5" t="s">
        <v>52</v>
      </c>
      <c r="C507" s="6">
        <f t="shared" si="170"/>
        <v>43.429999999999993</v>
      </c>
      <c r="D507" s="6">
        <f t="shared" ref="D507:T507" si="199">SUM(D508:D534)</f>
        <v>0</v>
      </c>
      <c r="E507" s="6">
        <f t="shared" si="199"/>
        <v>43.429999999999993</v>
      </c>
      <c r="F507" s="6">
        <f t="shared" si="199"/>
        <v>42.02999999999998</v>
      </c>
      <c r="G507" s="6">
        <f t="shared" si="199"/>
        <v>0</v>
      </c>
      <c r="H507" s="6">
        <f t="shared" si="199"/>
        <v>0</v>
      </c>
      <c r="I507" s="6">
        <f t="shared" si="199"/>
        <v>0</v>
      </c>
      <c r="J507" s="6">
        <f t="shared" si="199"/>
        <v>0</v>
      </c>
      <c r="K507" s="6">
        <f t="shared" si="199"/>
        <v>20.270000000000003</v>
      </c>
      <c r="L507" s="6">
        <f t="shared" si="199"/>
        <v>21.299999999999997</v>
      </c>
      <c r="M507" s="6">
        <f t="shared" si="199"/>
        <v>0.46</v>
      </c>
      <c r="N507" s="6">
        <f t="shared" si="199"/>
        <v>0.46</v>
      </c>
      <c r="O507" s="6">
        <f t="shared" si="199"/>
        <v>0</v>
      </c>
      <c r="P507" s="6">
        <f t="shared" si="199"/>
        <v>0</v>
      </c>
      <c r="Q507" s="6">
        <f t="shared" si="199"/>
        <v>0</v>
      </c>
      <c r="R507" s="6">
        <f t="shared" si="199"/>
        <v>0</v>
      </c>
      <c r="S507" s="6">
        <f t="shared" si="199"/>
        <v>0</v>
      </c>
      <c r="T507" s="6">
        <f t="shared" si="199"/>
        <v>0</v>
      </c>
      <c r="U507" s="6">
        <f t="shared" si="182"/>
        <v>0</v>
      </c>
      <c r="V507" s="6">
        <f t="shared" ref="V507:BJ507" si="200">SUM(V508:V534)</f>
        <v>0</v>
      </c>
      <c r="W507" s="6">
        <f t="shared" si="200"/>
        <v>0</v>
      </c>
      <c r="X507" s="6">
        <f t="shared" si="200"/>
        <v>0</v>
      </c>
      <c r="Y507" s="6">
        <f t="shared" si="200"/>
        <v>0</v>
      </c>
      <c r="Z507" s="6">
        <f t="shared" si="200"/>
        <v>0</v>
      </c>
      <c r="AA507" s="6">
        <f t="shared" si="200"/>
        <v>0</v>
      </c>
      <c r="AB507" s="6">
        <f t="shared" si="200"/>
        <v>0</v>
      </c>
      <c r="AC507" s="6">
        <f t="shared" si="200"/>
        <v>0</v>
      </c>
      <c r="AD507" s="6">
        <f t="shared" si="200"/>
        <v>0</v>
      </c>
      <c r="AE507" s="6">
        <f t="shared" si="200"/>
        <v>0</v>
      </c>
      <c r="AF507" s="6">
        <f t="shared" si="200"/>
        <v>0</v>
      </c>
      <c r="AG507" s="6">
        <f t="shared" si="200"/>
        <v>0</v>
      </c>
      <c r="AH507" s="6">
        <f t="shared" si="200"/>
        <v>0</v>
      </c>
      <c r="AI507" s="6">
        <f t="shared" si="200"/>
        <v>0</v>
      </c>
      <c r="AJ507" s="6">
        <f t="shared" si="200"/>
        <v>0</v>
      </c>
      <c r="AK507" s="6">
        <f t="shared" si="200"/>
        <v>0</v>
      </c>
      <c r="AL507" s="6">
        <f t="shared" si="200"/>
        <v>0</v>
      </c>
      <c r="AM507" s="6">
        <f t="shared" si="200"/>
        <v>0</v>
      </c>
      <c r="AN507" s="6">
        <f t="shared" si="200"/>
        <v>0</v>
      </c>
      <c r="AO507" s="6">
        <f t="shared" si="200"/>
        <v>0</v>
      </c>
      <c r="AP507" s="6">
        <f t="shared" si="200"/>
        <v>0</v>
      </c>
      <c r="AQ507" s="6">
        <f t="shared" si="200"/>
        <v>0</v>
      </c>
      <c r="AR507" s="6">
        <f t="shared" si="200"/>
        <v>0</v>
      </c>
      <c r="AS507" s="6">
        <f t="shared" si="200"/>
        <v>0</v>
      </c>
      <c r="AT507" s="6">
        <f t="shared" si="200"/>
        <v>0</v>
      </c>
      <c r="AU507" s="6">
        <f t="shared" si="200"/>
        <v>0</v>
      </c>
      <c r="AV507" s="6">
        <f t="shared" si="200"/>
        <v>0</v>
      </c>
      <c r="AW507" s="6">
        <f t="shared" si="200"/>
        <v>0</v>
      </c>
      <c r="AX507" s="6">
        <f t="shared" si="200"/>
        <v>0</v>
      </c>
      <c r="AY507" s="6">
        <f t="shared" si="200"/>
        <v>0</v>
      </c>
      <c r="AZ507" s="6">
        <f t="shared" si="200"/>
        <v>0</v>
      </c>
      <c r="BA507" s="6">
        <f t="shared" si="200"/>
        <v>0</v>
      </c>
      <c r="BB507" s="6">
        <f t="shared" si="200"/>
        <v>0</v>
      </c>
      <c r="BC507" s="6">
        <f t="shared" si="200"/>
        <v>0</v>
      </c>
      <c r="BD507" s="6">
        <f t="shared" si="200"/>
        <v>0</v>
      </c>
      <c r="BE507" s="6">
        <f t="shared" si="200"/>
        <v>0</v>
      </c>
      <c r="BF507" s="6">
        <f t="shared" si="200"/>
        <v>0</v>
      </c>
      <c r="BG507" s="6">
        <f t="shared" si="200"/>
        <v>1</v>
      </c>
      <c r="BH507" s="6">
        <f t="shared" si="200"/>
        <v>0</v>
      </c>
      <c r="BI507" s="6">
        <f t="shared" si="200"/>
        <v>1</v>
      </c>
      <c r="BJ507" s="6">
        <f t="shared" si="200"/>
        <v>0</v>
      </c>
      <c r="BK507" s="4"/>
      <c r="BL507" s="4"/>
      <c r="BM507" s="62"/>
      <c r="BN507" s="4"/>
      <c r="BO507" s="25"/>
      <c r="BP507" s="10"/>
      <c r="BQ507" s="10"/>
      <c r="BR507" s="10"/>
      <c r="BS507" s="10"/>
      <c r="BT507" s="10"/>
      <c r="BU507" s="10"/>
      <c r="BV507" s="10"/>
      <c r="BW507" s="10"/>
      <c r="BX507" s="10"/>
      <c r="BY507" s="10"/>
      <c r="CA507" s="54">
        <f>VLOOKUP(B507,'[1]KH2025 IN'!$B$4:$X$243,23,0)</f>
        <v>1</v>
      </c>
      <c r="CB507" s="54">
        <v>1</v>
      </c>
      <c r="CC507" s="54" t="e">
        <f>VLOOKUP(B507,'[2]10QH'!$B$15:$BZ$665,77,0)</f>
        <v>#REF!</v>
      </c>
    </row>
    <row r="508" spans="1:89" ht="37.5" x14ac:dyDescent="0.3">
      <c r="A508" s="10" t="s">
        <v>84</v>
      </c>
      <c r="B508" s="15" t="s">
        <v>148</v>
      </c>
      <c r="C508" s="16">
        <f t="shared" si="170"/>
        <v>0</v>
      </c>
      <c r="D508" s="10"/>
      <c r="E508" s="7">
        <f t="shared" ref="E508:E534" si="201">F508+U508+BG508</f>
        <v>0</v>
      </c>
      <c r="F508" s="7">
        <f t="shared" ref="F508:F534" si="202">G508+K508+L508+M508+R508+S508+T508</f>
        <v>0</v>
      </c>
      <c r="G508" s="7">
        <f t="shared" ref="G508:G534" si="203">H508+I508+J508</f>
        <v>0</v>
      </c>
      <c r="H508" s="10"/>
      <c r="I508" s="10"/>
      <c r="J508" s="10"/>
      <c r="K508" s="10"/>
      <c r="L508" s="10"/>
      <c r="M508" s="7">
        <f t="shared" ref="M508:M534" si="204">+N508+O508+P508</f>
        <v>0</v>
      </c>
      <c r="N508" s="10"/>
      <c r="O508" s="10"/>
      <c r="P508" s="10"/>
      <c r="Q508" s="10"/>
      <c r="R508" s="10"/>
      <c r="S508" s="10"/>
      <c r="T508" s="10"/>
      <c r="U508" s="7">
        <f t="shared" si="182"/>
        <v>0</v>
      </c>
      <c r="V508" s="10"/>
      <c r="W508" s="10"/>
      <c r="X508" s="10"/>
      <c r="Y508" s="10"/>
      <c r="Z508" s="10"/>
      <c r="AA508" s="10"/>
      <c r="AB508" s="10"/>
      <c r="AC508" s="10"/>
      <c r="AD508" s="7">
        <f t="shared" ref="AD508:AD526" si="205">SUM(AE508:AT508)</f>
        <v>0</v>
      </c>
      <c r="AE508" s="10"/>
      <c r="AF508" s="10"/>
      <c r="AG508" s="10"/>
      <c r="AH508" s="10"/>
      <c r="AI508" s="10"/>
      <c r="AJ508" s="10"/>
      <c r="AK508" s="10"/>
      <c r="AL508" s="10"/>
      <c r="AM508" s="10"/>
      <c r="AN508" s="10"/>
      <c r="AO508" s="25"/>
      <c r="AP508" s="10"/>
      <c r="AQ508" s="10"/>
      <c r="AR508" s="25"/>
      <c r="AS508" s="25"/>
      <c r="AT508" s="25"/>
      <c r="AU508" s="25"/>
      <c r="AV508" s="25"/>
      <c r="AW508" s="25"/>
      <c r="AX508" s="10"/>
      <c r="AY508" s="10"/>
      <c r="AZ508" s="10"/>
      <c r="BA508" s="25"/>
      <c r="BB508" s="25"/>
      <c r="BC508" s="25"/>
      <c r="BD508" s="10"/>
      <c r="BE508" s="25"/>
      <c r="BF508" s="25"/>
      <c r="BG508" s="7">
        <f t="shared" ref="BG508:BG534" si="206">BH508+BI508+BJ508</f>
        <v>0</v>
      </c>
      <c r="BH508" s="25"/>
      <c r="BI508" s="10"/>
      <c r="BJ508" s="10"/>
      <c r="BK508" s="25"/>
      <c r="BL508" s="10"/>
      <c r="BM508" s="25"/>
      <c r="BN508" s="10"/>
      <c r="BO508" s="25"/>
      <c r="BP508" s="10"/>
      <c r="BQ508" s="25"/>
      <c r="BR508" s="25"/>
      <c r="BS508" s="25"/>
      <c r="BT508" s="25"/>
      <c r="BU508" s="10"/>
      <c r="BV508" s="10"/>
      <c r="BW508" s="10"/>
      <c r="BX508" s="10"/>
      <c r="BY508" s="25"/>
      <c r="CA508" s="54" t="e">
        <f>VLOOKUP(B508,'[1]KH2025 IN'!$B$4:$X$243,23,0)</f>
        <v>#N/A</v>
      </c>
      <c r="CB508" s="54">
        <v>1</v>
      </c>
      <c r="CC508" s="54" t="e">
        <f>VLOOKUP(B508,'[2]10QH'!$B$15:$BZ$665,77,0)</f>
        <v>#REF!</v>
      </c>
    </row>
    <row r="509" spans="1:89" s="54" customFormat="1" ht="75" x14ac:dyDescent="0.3">
      <c r="A509" s="20">
        <f>A500+1</f>
        <v>337</v>
      </c>
      <c r="B509" s="21" t="s">
        <v>816</v>
      </c>
      <c r="C509" s="22">
        <f t="shared" si="170"/>
        <v>0.05</v>
      </c>
      <c r="D509" s="20"/>
      <c r="E509" s="7">
        <v>0.05</v>
      </c>
      <c r="F509" s="7">
        <f t="shared" si="202"/>
        <v>0</v>
      </c>
      <c r="G509" s="7">
        <f t="shared" si="203"/>
        <v>0</v>
      </c>
      <c r="H509" s="25"/>
      <c r="I509" s="25"/>
      <c r="J509" s="25"/>
      <c r="K509" s="25"/>
      <c r="L509" s="25"/>
      <c r="M509" s="7">
        <f t="shared" si="204"/>
        <v>0</v>
      </c>
      <c r="N509" s="25"/>
      <c r="O509" s="25"/>
      <c r="P509" s="25"/>
      <c r="Q509" s="25"/>
      <c r="R509" s="59"/>
      <c r="S509" s="25"/>
      <c r="T509" s="25"/>
      <c r="U509" s="7">
        <f t="shared" si="182"/>
        <v>0</v>
      </c>
      <c r="V509" s="25"/>
      <c r="W509" s="25"/>
      <c r="X509" s="25"/>
      <c r="Y509" s="25"/>
      <c r="Z509" s="25"/>
      <c r="AA509" s="25"/>
      <c r="AB509" s="25"/>
      <c r="AC509" s="25"/>
      <c r="AD509" s="7">
        <f t="shared" si="205"/>
        <v>0</v>
      </c>
      <c r="AE509" s="25"/>
      <c r="AF509" s="25"/>
      <c r="AG509" s="25"/>
      <c r="AH509" s="25"/>
      <c r="AI509" s="25"/>
      <c r="AJ509" s="25"/>
      <c r="AK509" s="25"/>
      <c r="AL509" s="25"/>
      <c r="AM509" s="25"/>
      <c r="AN509" s="25"/>
      <c r="AO509" s="25"/>
      <c r="AP509" s="25"/>
      <c r="AQ509" s="25"/>
      <c r="AR509" s="25"/>
      <c r="AS509" s="25"/>
      <c r="AT509" s="25"/>
      <c r="AU509" s="25"/>
      <c r="AV509" s="25"/>
      <c r="AW509" s="25"/>
      <c r="AX509" s="25"/>
      <c r="AY509" s="25"/>
      <c r="AZ509" s="25"/>
      <c r="BA509" s="25"/>
      <c r="BB509" s="25"/>
      <c r="BC509" s="25"/>
      <c r="BD509" s="25"/>
      <c r="BE509" s="25"/>
      <c r="BF509" s="25"/>
      <c r="BG509" s="7">
        <f t="shared" si="206"/>
        <v>0</v>
      </c>
      <c r="BH509" s="25"/>
      <c r="BI509" s="25"/>
      <c r="BJ509" s="25"/>
      <c r="BK509" s="25"/>
      <c r="BL509" s="20" t="s">
        <v>817</v>
      </c>
      <c r="BM509" s="25"/>
      <c r="BN509" s="20" t="s">
        <v>818</v>
      </c>
      <c r="BO509" s="25"/>
      <c r="BP509" s="144" t="s">
        <v>819</v>
      </c>
      <c r="BQ509" s="25"/>
      <c r="BR509" s="25"/>
      <c r="BS509" s="25"/>
      <c r="BT509" s="25"/>
      <c r="BU509" s="20"/>
      <c r="BV509" s="25"/>
      <c r="BW509" s="25"/>
      <c r="BX509" s="25"/>
      <c r="BY509" s="20"/>
      <c r="CA509" s="54" t="e">
        <f>VLOOKUP(B509,'[1]KH2025 IN'!$B$4:$X$243,23,0)</f>
        <v>#N/A</v>
      </c>
      <c r="CB509" s="54">
        <v>1</v>
      </c>
      <c r="CC509" s="54">
        <f>VLOOKUP(B509,'[2]10QH'!$B$15:$BZ$665,77,0)</f>
        <v>1</v>
      </c>
      <c r="CJ509" s="54">
        <v>1</v>
      </c>
    </row>
    <row r="510" spans="1:89" s="54" customFormat="1" ht="75" x14ac:dyDescent="0.3">
      <c r="A510" s="20">
        <f>A509+1</f>
        <v>338</v>
      </c>
      <c r="B510" s="21" t="s">
        <v>820</v>
      </c>
      <c r="C510" s="22">
        <f t="shared" si="170"/>
        <v>0.05</v>
      </c>
      <c r="D510" s="20"/>
      <c r="E510" s="7">
        <v>0.05</v>
      </c>
      <c r="F510" s="7">
        <f t="shared" si="202"/>
        <v>0</v>
      </c>
      <c r="G510" s="7">
        <f t="shared" si="203"/>
        <v>0</v>
      </c>
      <c r="H510" s="25"/>
      <c r="I510" s="25"/>
      <c r="J510" s="25"/>
      <c r="K510" s="25"/>
      <c r="L510" s="25"/>
      <c r="M510" s="7">
        <f t="shared" si="204"/>
        <v>0</v>
      </c>
      <c r="N510" s="25"/>
      <c r="O510" s="25"/>
      <c r="P510" s="25"/>
      <c r="Q510" s="25"/>
      <c r="R510" s="10"/>
      <c r="S510" s="25"/>
      <c r="T510" s="25"/>
      <c r="U510" s="7">
        <f t="shared" si="182"/>
        <v>0</v>
      </c>
      <c r="V510" s="25"/>
      <c r="W510" s="25"/>
      <c r="X510" s="25"/>
      <c r="Y510" s="25"/>
      <c r="Z510" s="25"/>
      <c r="AA510" s="25"/>
      <c r="AB510" s="25"/>
      <c r="AC510" s="25"/>
      <c r="AD510" s="7">
        <f t="shared" si="205"/>
        <v>0</v>
      </c>
      <c r="AE510" s="25"/>
      <c r="AF510" s="25"/>
      <c r="AG510" s="25"/>
      <c r="AH510" s="25"/>
      <c r="AI510" s="25"/>
      <c r="AJ510" s="25"/>
      <c r="AK510" s="25"/>
      <c r="AL510" s="25"/>
      <c r="AM510" s="25"/>
      <c r="AN510" s="25"/>
      <c r="AO510" s="25"/>
      <c r="AP510" s="25"/>
      <c r="AQ510" s="25"/>
      <c r="AR510" s="25"/>
      <c r="AS510" s="25"/>
      <c r="AT510" s="25"/>
      <c r="AU510" s="25"/>
      <c r="AV510" s="25"/>
      <c r="AW510" s="25"/>
      <c r="AX510" s="25"/>
      <c r="AY510" s="25"/>
      <c r="AZ510" s="25"/>
      <c r="BA510" s="25"/>
      <c r="BB510" s="25"/>
      <c r="BC510" s="25"/>
      <c r="BD510" s="25"/>
      <c r="BE510" s="25"/>
      <c r="BF510" s="25"/>
      <c r="BG510" s="7">
        <f t="shared" si="206"/>
        <v>0</v>
      </c>
      <c r="BH510" s="25"/>
      <c r="BI510" s="25"/>
      <c r="BJ510" s="25"/>
      <c r="BK510" s="25"/>
      <c r="BL510" s="20" t="s">
        <v>105</v>
      </c>
      <c r="BM510" s="25"/>
      <c r="BN510" s="20" t="s">
        <v>818</v>
      </c>
      <c r="BO510" s="25"/>
      <c r="BP510" s="144"/>
      <c r="BQ510" s="25"/>
      <c r="BR510" s="25"/>
      <c r="BS510" s="25"/>
      <c r="BT510" s="25"/>
      <c r="BU510" s="20"/>
      <c r="BV510" s="25"/>
      <c r="BW510" s="25"/>
      <c r="BX510" s="25"/>
      <c r="BY510" s="20"/>
      <c r="CA510" s="54" t="e">
        <f>VLOOKUP(B510,'[1]KH2025 IN'!$B$4:$X$243,23,0)</f>
        <v>#N/A</v>
      </c>
      <c r="CB510" s="54">
        <v>1</v>
      </c>
      <c r="CC510" s="54">
        <f>VLOOKUP(B510,'[2]10QH'!$B$15:$BZ$665,77,0)</f>
        <v>1</v>
      </c>
      <c r="CJ510" s="54">
        <v>1</v>
      </c>
    </row>
    <row r="511" spans="1:89" s="54" customFormat="1" ht="75" x14ac:dyDescent="0.3">
      <c r="A511" s="20">
        <f>A510+1</f>
        <v>339</v>
      </c>
      <c r="B511" s="21" t="s">
        <v>821</v>
      </c>
      <c r="C511" s="22">
        <f t="shared" si="170"/>
        <v>0.05</v>
      </c>
      <c r="D511" s="23"/>
      <c r="E511" s="7">
        <f t="shared" si="201"/>
        <v>0.05</v>
      </c>
      <c r="F511" s="7">
        <f t="shared" si="202"/>
        <v>0.05</v>
      </c>
      <c r="G511" s="7">
        <f t="shared" si="203"/>
        <v>0</v>
      </c>
      <c r="H511" s="25"/>
      <c r="I511" s="25"/>
      <c r="J511" s="25"/>
      <c r="K511" s="25">
        <v>0.05</v>
      </c>
      <c r="L511" s="25"/>
      <c r="M511" s="7">
        <f t="shared" si="204"/>
        <v>0</v>
      </c>
      <c r="N511" s="25"/>
      <c r="O511" s="25"/>
      <c r="P511" s="25"/>
      <c r="Q511" s="25"/>
      <c r="R511" s="10"/>
      <c r="S511" s="25"/>
      <c r="T511" s="25"/>
      <c r="U511" s="7">
        <f t="shared" si="182"/>
        <v>0</v>
      </c>
      <c r="V511" s="25"/>
      <c r="W511" s="25"/>
      <c r="X511" s="25"/>
      <c r="Y511" s="25"/>
      <c r="Z511" s="25"/>
      <c r="AA511" s="25"/>
      <c r="AB511" s="25"/>
      <c r="AC511" s="25"/>
      <c r="AD511" s="7">
        <f t="shared" si="205"/>
        <v>0</v>
      </c>
      <c r="AE511" s="25"/>
      <c r="AF511" s="25"/>
      <c r="AG511" s="25"/>
      <c r="AH511" s="25"/>
      <c r="AI511" s="25"/>
      <c r="AJ511" s="25"/>
      <c r="AK511" s="25"/>
      <c r="AL511" s="25"/>
      <c r="AM511" s="25"/>
      <c r="AN511" s="25"/>
      <c r="AO511" s="25"/>
      <c r="AP511" s="25"/>
      <c r="AQ511" s="25"/>
      <c r="AR511" s="25"/>
      <c r="AS511" s="25"/>
      <c r="AT511" s="25"/>
      <c r="AU511" s="25"/>
      <c r="AV511" s="25"/>
      <c r="AW511" s="25"/>
      <c r="AX511" s="25"/>
      <c r="AY511" s="25"/>
      <c r="AZ511" s="25"/>
      <c r="BA511" s="25"/>
      <c r="BB511" s="25"/>
      <c r="BC511" s="25"/>
      <c r="BD511" s="25"/>
      <c r="BE511" s="25"/>
      <c r="BF511" s="25"/>
      <c r="BG511" s="7">
        <f t="shared" si="206"/>
        <v>0</v>
      </c>
      <c r="BH511" s="25"/>
      <c r="BI511" s="25"/>
      <c r="BJ511" s="25"/>
      <c r="BK511" s="25"/>
      <c r="BL511" s="20" t="s">
        <v>105</v>
      </c>
      <c r="BM511" s="25"/>
      <c r="BN511" s="20" t="s">
        <v>818</v>
      </c>
      <c r="BO511" s="25"/>
      <c r="BP511" s="144"/>
      <c r="BQ511" s="25"/>
      <c r="BR511" s="25"/>
      <c r="BS511" s="25"/>
      <c r="BT511" s="25"/>
      <c r="BU511" s="20" t="s">
        <v>222</v>
      </c>
      <c r="BV511" s="25"/>
      <c r="BW511" s="25"/>
      <c r="BX511" s="25"/>
      <c r="BY511" s="20"/>
      <c r="CA511" s="54" t="e">
        <f>VLOOKUP(B511,'[1]KH2025 IN'!$B$4:$X$243,23,0)</f>
        <v>#N/A</v>
      </c>
      <c r="CB511" s="54">
        <v>1</v>
      </c>
      <c r="CC511" s="54">
        <f>VLOOKUP(B511,'[2]10QH'!$B$15:$BZ$665,77,0)</f>
        <v>1</v>
      </c>
      <c r="CJ511" s="54">
        <v>1</v>
      </c>
    </row>
    <row r="512" spans="1:89" s="54" customFormat="1" ht="75" x14ac:dyDescent="0.3">
      <c r="A512" s="20">
        <f t="shared" ref="A512:A519" si="207">A511+1</f>
        <v>340</v>
      </c>
      <c r="B512" s="21" t="s">
        <v>822</v>
      </c>
      <c r="C512" s="22">
        <f t="shared" si="170"/>
        <v>0.05</v>
      </c>
      <c r="D512" s="23"/>
      <c r="E512" s="7">
        <f t="shared" si="201"/>
        <v>0.05</v>
      </c>
      <c r="F512" s="7">
        <f t="shared" si="202"/>
        <v>0.05</v>
      </c>
      <c r="G512" s="7">
        <f t="shared" si="203"/>
        <v>0</v>
      </c>
      <c r="H512" s="25"/>
      <c r="I512" s="25"/>
      <c r="J512" s="25"/>
      <c r="K512" s="25">
        <v>0.05</v>
      </c>
      <c r="L512" s="25"/>
      <c r="M512" s="7">
        <f t="shared" si="204"/>
        <v>0</v>
      </c>
      <c r="N512" s="25"/>
      <c r="O512" s="25"/>
      <c r="P512" s="25"/>
      <c r="Q512" s="25"/>
      <c r="R512" s="25"/>
      <c r="S512" s="25"/>
      <c r="T512" s="25"/>
      <c r="U512" s="7">
        <f t="shared" si="182"/>
        <v>0</v>
      </c>
      <c r="V512" s="25"/>
      <c r="W512" s="25"/>
      <c r="X512" s="25"/>
      <c r="Y512" s="25"/>
      <c r="Z512" s="25"/>
      <c r="AA512" s="25"/>
      <c r="AB512" s="25"/>
      <c r="AC512" s="25"/>
      <c r="AD512" s="7">
        <f t="shared" si="205"/>
        <v>0</v>
      </c>
      <c r="AE512" s="25"/>
      <c r="AF512" s="25"/>
      <c r="AG512" s="25"/>
      <c r="AH512" s="25"/>
      <c r="AI512" s="25"/>
      <c r="AJ512" s="25"/>
      <c r="AK512" s="25"/>
      <c r="AL512" s="25"/>
      <c r="AM512" s="25"/>
      <c r="AN512" s="25"/>
      <c r="AO512" s="25"/>
      <c r="AP512" s="25"/>
      <c r="AQ512" s="25"/>
      <c r="AR512" s="25"/>
      <c r="AS512" s="25"/>
      <c r="AT512" s="25"/>
      <c r="AU512" s="25"/>
      <c r="AV512" s="25"/>
      <c r="AW512" s="25"/>
      <c r="AX512" s="25"/>
      <c r="AY512" s="25"/>
      <c r="AZ512" s="25"/>
      <c r="BA512" s="25"/>
      <c r="BB512" s="25"/>
      <c r="BC512" s="25"/>
      <c r="BD512" s="25"/>
      <c r="BE512" s="25"/>
      <c r="BF512" s="25"/>
      <c r="BG512" s="7">
        <f t="shared" si="206"/>
        <v>0</v>
      </c>
      <c r="BH512" s="25"/>
      <c r="BI512" s="25"/>
      <c r="BJ512" s="25"/>
      <c r="BK512" s="25"/>
      <c r="BL512" s="20" t="s">
        <v>105</v>
      </c>
      <c r="BM512" s="25"/>
      <c r="BN512" s="20" t="s">
        <v>818</v>
      </c>
      <c r="BO512" s="25"/>
      <c r="BP512" s="144"/>
      <c r="BQ512" s="25"/>
      <c r="BR512" s="25"/>
      <c r="BS512" s="25"/>
      <c r="BT512" s="25"/>
      <c r="BU512" s="20" t="s">
        <v>222</v>
      </c>
      <c r="BV512" s="25"/>
      <c r="BW512" s="25"/>
      <c r="BX512" s="25"/>
      <c r="BY512" s="20"/>
      <c r="CA512" s="54" t="e">
        <f>VLOOKUP(B512,'[1]KH2025 IN'!$B$4:$X$243,23,0)</f>
        <v>#N/A</v>
      </c>
      <c r="CB512" s="54">
        <v>1</v>
      </c>
      <c r="CC512" s="54">
        <f>VLOOKUP(B512,'[2]10QH'!$B$15:$BZ$665,77,0)</f>
        <v>1</v>
      </c>
      <c r="CJ512" s="54">
        <v>1</v>
      </c>
    </row>
    <row r="513" spans="1:88" s="54" customFormat="1" ht="93.75" x14ac:dyDescent="0.3">
      <c r="A513" s="20">
        <f t="shared" si="207"/>
        <v>341</v>
      </c>
      <c r="B513" s="21" t="s">
        <v>823</v>
      </c>
      <c r="C513" s="22">
        <f t="shared" si="170"/>
        <v>0.32</v>
      </c>
      <c r="D513" s="23"/>
      <c r="E513" s="7">
        <f t="shared" si="201"/>
        <v>0.32</v>
      </c>
      <c r="F513" s="7">
        <f t="shared" si="202"/>
        <v>0.32</v>
      </c>
      <c r="G513" s="7">
        <f t="shared" si="203"/>
        <v>0</v>
      </c>
      <c r="H513" s="24"/>
      <c r="I513" s="24"/>
      <c r="J513" s="24"/>
      <c r="K513" s="24">
        <v>0.32</v>
      </c>
      <c r="L513" s="24"/>
      <c r="M513" s="7">
        <f t="shared" si="204"/>
        <v>0</v>
      </c>
      <c r="N513" s="24"/>
      <c r="O513" s="24"/>
      <c r="P513" s="24"/>
      <c r="Q513" s="24"/>
      <c r="R513" s="10"/>
      <c r="S513" s="24"/>
      <c r="T513" s="24"/>
      <c r="U513" s="7">
        <f t="shared" si="182"/>
        <v>0</v>
      </c>
      <c r="V513" s="24"/>
      <c r="W513" s="24"/>
      <c r="X513" s="24"/>
      <c r="Y513" s="24"/>
      <c r="Z513" s="24"/>
      <c r="AA513" s="24"/>
      <c r="AB513" s="24"/>
      <c r="AC513" s="24"/>
      <c r="AD513" s="7">
        <f t="shared" si="205"/>
        <v>0</v>
      </c>
      <c r="AE513" s="24"/>
      <c r="AF513" s="24"/>
      <c r="AG513" s="25"/>
      <c r="AH513" s="25"/>
      <c r="AI513" s="24"/>
      <c r="AJ513" s="20"/>
      <c r="AK513" s="24"/>
      <c r="AL513" s="20"/>
      <c r="AM513" s="20"/>
      <c r="AN513" s="20"/>
      <c r="AO513" s="25"/>
      <c r="AP513" s="20"/>
      <c r="AQ513" s="24"/>
      <c r="AR513" s="25"/>
      <c r="AS513" s="25"/>
      <c r="AT513" s="25"/>
      <c r="AU513" s="25"/>
      <c r="AV513" s="25"/>
      <c r="AW513" s="25"/>
      <c r="AX513" s="24"/>
      <c r="AY513" s="24"/>
      <c r="AZ513" s="24"/>
      <c r="BA513" s="25"/>
      <c r="BB513" s="25"/>
      <c r="BC513" s="25"/>
      <c r="BD513" s="24"/>
      <c r="BE513" s="25"/>
      <c r="BF513" s="25"/>
      <c r="BG513" s="7">
        <f t="shared" si="206"/>
        <v>0</v>
      </c>
      <c r="BH513" s="25"/>
      <c r="BI513" s="24"/>
      <c r="BJ513" s="24"/>
      <c r="BK513" s="25"/>
      <c r="BL513" s="20" t="s">
        <v>142</v>
      </c>
      <c r="BM513" s="25"/>
      <c r="BN513" s="20" t="s">
        <v>824</v>
      </c>
      <c r="BO513" s="25"/>
      <c r="BP513" s="20" t="s">
        <v>106</v>
      </c>
      <c r="BQ513" s="25"/>
      <c r="BR513" s="25"/>
      <c r="BS513" s="25"/>
      <c r="BT513" s="25"/>
      <c r="BU513" s="23" t="s">
        <v>95</v>
      </c>
      <c r="BV513" s="20">
        <v>2022</v>
      </c>
      <c r="BW513" s="25" t="s">
        <v>825</v>
      </c>
      <c r="BX513" s="25"/>
      <c r="BY513" s="20"/>
      <c r="CA513" s="54" t="e">
        <f>VLOOKUP(B513,'[1]KH2025 IN'!$B$4:$X$243,23,0)</f>
        <v>#N/A</v>
      </c>
      <c r="CB513" s="54">
        <v>1</v>
      </c>
      <c r="CC513" s="54">
        <f>VLOOKUP(B513,'[2]10QH'!$B$15:$BZ$665,77,0)</f>
        <v>1</v>
      </c>
      <c r="CJ513" s="54">
        <v>1</v>
      </c>
    </row>
    <row r="514" spans="1:88" s="54" customFormat="1" ht="93.75" x14ac:dyDescent="0.3">
      <c r="A514" s="20">
        <f t="shared" si="207"/>
        <v>342</v>
      </c>
      <c r="B514" s="21" t="s">
        <v>823</v>
      </c>
      <c r="C514" s="22">
        <f t="shared" si="170"/>
        <v>0.9</v>
      </c>
      <c r="D514" s="23"/>
      <c r="E514" s="7">
        <f t="shared" si="201"/>
        <v>0.9</v>
      </c>
      <c r="F514" s="7">
        <f t="shared" si="202"/>
        <v>0.9</v>
      </c>
      <c r="G514" s="7">
        <f t="shared" si="203"/>
        <v>0</v>
      </c>
      <c r="H514" s="24"/>
      <c r="I514" s="24"/>
      <c r="J514" s="24"/>
      <c r="K514" s="24"/>
      <c r="L514" s="24">
        <v>0.9</v>
      </c>
      <c r="M514" s="7">
        <f t="shared" si="204"/>
        <v>0</v>
      </c>
      <c r="N514" s="24"/>
      <c r="O514" s="24"/>
      <c r="P514" s="24"/>
      <c r="Q514" s="24"/>
      <c r="R514" s="59"/>
      <c r="S514" s="24"/>
      <c r="T514" s="24"/>
      <c r="U514" s="7">
        <f t="shared" si="182"/>
        <v>0</v>
      </c>
      <c r="V514" s="24"/>
      <c r="W514" s="24"/>
      <c r="X514" s="24"/>
      <c r="Y514" s="24"/>
      <c r="Z514" s="24"/>
      <c r="AA514" s="24"/>
      <c r="AB514" s="24"/>
      <c r="AC514" s="24"/>
      <c r="AD514" s="7">
        <f t="shared" si="205"/>
        <v>0</v>
      </c>
      <c r="AE514" s="24"/>
      <c r="AF514" s="24"/>
      <c r="AG514" s="25"/>
      <c r="AH514" s="25"/>
      <c r="AI514" s="24"/>
      <c r="AJ514" s="20"/>
      <c r="AK514" s="24"/>
      <c r="AL514" s="20"/>
      <c r="AM514" s="20"/>
      <c r="AN514" s="20"/>
      <c r="AO514" s="25"/>
      <c r="AP514" s="20"/>
      <c r="AQ514" s="24"/>
      <c r="AR514" s="25"/>
      <c r="AS514" s="25"/>
      <c r="AT514" s="25"/>
      <c r="AU514" s="25"/>
      <c r="AV514" s="25"/>
      <c r="AW514" s="25"/>
      <c r="AX514" s="24"/>
      <c r="AY514" s="24"/>
      <c r="AZ514" s="24"/>
      <c r="BA514" s="25"/>
      <c r="BB514" s="25"/>
      <c r="BC514" s="25"/>
      <c r="BD514" s="24"/>
      <c r="BE514" s="25"/>
      <c r="BF514" s="25"/>
      <c r="BG514" s="7">
        <f t="shared" si="206"/>
        <v>0</v>
      </c>
      <c r="BH514" s="25"/>
      <c r="BI514" s="24"/>
      <c r="BJ514" s="24"/>
      <c r="BK514" s="25"/>
      <c r="BL514" s="20" t="s">
        <v>105</v>
      </c>
      <c r="BM514" s="25"/>
      <c r="BN514" s="20" t="s">
        <v>824</v>
      </c>
      <c r="BO514" s="25"/>
      <c r="BP514" s="20" t="s">
        <v>106</v>
      </c>
      <c r="BQ514" s="25"/>
      <c r="BR514" s="25"/>
      <c r="BS514" s="25"/>
      <c r="BT514" s="25"/>
      <c r="BU514" s="23" t="s">
        <v>90</v>
      </c>
      <c r="BV514" s="20">
        <v>2022</v>
      </c>
      <c r="BW514" s="25" t="s">
        <v>825</v>
      </c>
      <c r="BX514" s="25"/>
      <c r="BY514" s="20"/>
      <c r="CA514" s="54" t="e">
        <f>VLOOKUP(B514,'[1]KH2025 IN'!$B$4:$X$243,23,0)</f>
        <v>#N/A</v>
      </c>
      <c r="CB514" s="54">
        <v>1</v>
      </c>
      <c r="CC514" s="54">
        <f>VLOOKUP(B514,'[2]10QH'!$B$15:$BZ$665,77,0)</f>
        <v>1</v>
      </c>
      <c r="CJ514" s="54">
        <v>1</v>
      </c>
    </row>
    <row r="515" spans="1:88" s="54" customFormat="1" ht="75" customHeight="1" x14ac:dyDescent="0.3">
      <c r="A515" s="20">
        <f t="shared" si="207"/>
        <v>343</v>
      </c>
      <c r="B515" s="21" t="s">
        <v>826</v>
      </c>
      <c r="C515" s="22">
        <f t="shared" si="170"/>
        <v>0.09</v>
      </c>
      <c r="D515" s="23"/>
      <c r="E515" s="7">
        <f t="shared" si="201"/>
        <v>0.09</v>
      </c>
      <c r="F515" s="7">
        <f t="shared" si="202"/>
        <v>0.09</v>
      </c>
      <c r="G515" s="7">
        <f t="shared" si="203"/>
        <v>0</v>
      </c>
      <c r="H515" s="24"/>
      <c r="I515" s="24"/>
      <c r="J515" s="24"/>
      <c r="K515" s="24">
        <v>0.09</v>
      </c>
      <c r="L515" s="24"/>
      <c r="M515" s="7">
        <f t="shared" si="204"/>
        <v>0</v>
      </c>
      <c r="N515" s="24"/>
      <c r="O515" s="24"/>
      <c r="P515" s="24"/>
      <c r="Q515" s="24"/>
      <c r="R515" s="10"/>
      <c r="S515" s="24"/>
      <c r="T515" s="24"/>
      <c r="U515" s="7">
        <f t="shared" si="182"/>
        <v>0</v>
      </c>
      <c r="V515" s="24"/>
      <c r="W515" s="24"/>
      <c r="X515" s="24"/>
      <c r="Y515" s="24"/>
      <c r="Z515" s="24"/>
      <c r="AA515" s="24"/>
      <c r="AB515" s="24"/>
      <c r="AC515" s="24"/>
      <c r="AD515" s="7">
        <f>SUM(AE515:AT515)</f>
        <v>0</v>
      </c>
      <c r="AE515" s="24"/>
      <c r="AF515" s="24"/>
      <c r="AG515" s="25"/>
      <c r="AH515" s="25"/>
      <c r="AI515" s="24"/>
      <c r="AJ515" s="20"/>
      <c r="AK515" s="24"/>
      <c r="AL515" s="20"/>
      <c r="AM515" s="20"/>
      <c r="AN515" s="20"/>
      <c r="AO515" s="25"/>
      <c r="AP515" s="20"/>
      <c r="AQ515" s="24"/>
      <c r="AR515" s="25"/>
      <c r="AS515" s="25"/>
      <c r="AT515" s="25"/>
      <c r="AU515" s="25"/>
      <c r="AV515" s="25"/>
      <c r="AW515" s="25"/>
      <c r="AX515" s="24"/>
      <c r="AY515" s="24"/>
      <c r="AZ515" s="24"/>
      <c r="BA515" s="25"/>
      <c r="BB515" s="25"/>
      <c r="BC515" s="25"/>
      <c r="BD515" s="24"/>
      <c r="BE515" s="25"/>
      <c r="BF515" s="25"/>
      <c r="BG515" s="7">
        <f t="shared" si="206"/>
        <v>0</v>
      </c>
      <c r="BH515" s="25"/>
      <c r="BI515" s="24"/>
      <c r="BJ515" s="24"/>
      <c r="BK515" s="25"/>
      <c r="BL515" s="20" t="s">
        <v>87</v>
      </c>
      <c r="BM515" s="25"/>
      <c r="BN515" s="20" t="s">
        <v>818</v>
      </c>
      <c r="BO515" s="25"/>
      <c r="BP515" s="20" t="s">
        <v>106</v>
      </c>
      <c r="BQ515" s="25"/>
      <c r="BR515" s="25"/>
      <c r="BS515" s="25"/>
      <c r="BT515" s="25"/>
      <c r="BU515" s="23" t="s">
        <v>222</v>
      </c>
      <c r="BV515" s="20"/>
      <c r="BW515" s="25"/>
      <c r="BX515" s="25"/>
      <c r="BY515" s="20"/>
      <c r="CA515" s="54" t="e">
        <f>VLOOKUP(B515,'[1]KH2025 IN'!$B$4:$X$243,23,0)</f>
        <v>#N/A</v>
      </c>
      <c r="CB515" s="54">
        <v>1</v>
      </c>
      <c r="CC515" s="54">
        <f>VLOOKUP(B515,'[2]10QH'!$B$15:$BZ$665,77,0)</f>
        <v>1</v>
      </c>
      <c r="CJ515" s="54">
        <v>1</v>
      </c>
    </row>
    <row r="516" spans="1:88" s="54" customFormat="1" ht="75" customHeight="1" x14ac:dyDescent="0.3">
      <c r="A516" s="20">
        <f t="shared" si="207"/>
        <v>344</v>
      </c>
      <c r="B516" s="21" t="s">
        <v>827</v>
      </c>
      <c r="C516" s="22">
        <f t="shared" si="170"/>
        <v>6.55</v>
      </c>
      <c r="D516" s="23"/>
      <c r="E516" s="7">
        <f t="shared" si="201"/>
        <v>6.55</v>
      </c>
      <c r="F516" s="7">
        <f t="shared" si="202"/>
        <v>6.55</v>
      </c>
      <c r="G516" s="7">
        <f t="shared" si="203"/>
        <v>0</v>
      </c>
      <c r="H516" s="24"/>
      <c r="I516" s="24"/>
      <c r="J516" s="24"/>
      <c r="K516" s="24">
        <v>3.55</v>
      </c>
      <c r="L516" s="24">
        <v>3</v>
      </c>
      <c r="M516" s="7">
        <f t="shared" si="204"/>
        <v>0</v>
      </c>
      <c r="N516" s="24"/>
      <c r="O516" s="24"/>
      <c r="P516" s="24"/>
      <c r="Q516" s="24"/>
      <c r="R516" s="59"/>
      <c r="S516" s="24"/>
      <c r="T516" s="24"/>
      <c r="U516" s="7">
        <f t="shared" si="182"/>
        <v>0</v>
      </c>
      <c r="V516" s="24"/>
      <c r="W516" s="24"/>
      <c r="X516" s="24"/>
      <c r="Y516" s="24"/>
      <c r="Z516" s="24"/>
      <c r="AA516" s="24"/>
      <c r="AB516" s="24"/>
      <c r="AC516" s="24"/>
      <c r="AD516" s="7">
        <f>SUM(AE516:AT516)</f>
        <v>0</v>
      </c>
      <c r="AE516" s="24"/>
      <c r="AF516" s="24"/>
      <c r="AG516" s="25"/>
      <c r="AH516" s="25"/>
      <c r="AI516" s="24"/>
      <c r="AJ516" s="20"/>
      <c r="AK516" s="24"/>
      <c r="AL516" s="20"/>
      <c r="AM516" s="20"/>
      <c r="AN516" s="20"/>
      <c r="AO516" s="25"/>
      <c r="AP516" s="20"/>
      <c r="AQ516" s="24"/>
      <c r="AR516" s="25"/>
      <c r="AS516" s="25"/>
      <c r="AT516" s="25"/>
      <c r="AU516" s="25"/>
      <c r="AV516" s="25"/>
      <c r="AW516" s="25"/>
      <c r="AX516" s="24"/>
      <c r="AY516" s="24"/>
      <c r="AZ516" s="24"/>
      <c r="BA516" s="25"/>
      <c r="BB516" s="25"/>
      <c r="BC516" s="25"/>
      <c r="BD516" s="24"/>
      <c r="BE516" s="25"/>
      <c r="BF516" s="25"/>
      <c r="BG516" s="7">
        <f t="shared" si="206"/>
        <v>0</v>
      </c>
      <c r="BH516" s="25"/>
      <c r="BI516" s="24"/>
      <c r="BJ516" s="24"/>
      <c r="BK516" s="25"/>
      <c r="BL516" s="20" t="s">
        <v>142</v>
      </c>
      <c r="BM516" s="25"/>
      <c r="BN516" s="20" t="s">
        <v>818</v>
      </c>
      <c r="BO516" s="25"/>
      <c r="BP516" s="20" t="s">
        <v>106</v>
      </c>
      <c r="BQ516" s="25"/>
      <c r="BR516" s="25"/>
      <c r="BS516" s="25"/>
      <c r="BT516" s="25"/>
      <c r="BU516" s="23" t="s">
        <v>131</v>
      </c>
      <c r="BV516" s="20"/>
      <c r="BW516" s="25"/>
      <c r="BX516" s="25"/>
      <c r="BY516" s="20"/>
      <c r="CA516" s="54" t="e">
        <f>VLOOKUP(B516,'[1]KH2025 IN'!$B$4:$X$243,23,0)</f>
        <v>#N/A</v>
      </c>
      <c r="CB516" s="54">
        <v>1</v>
      </c>
      <c r="CC516" s="54">
        <f>VLOOKUP(B516,'[2]10QH'!$B$15:$BZ$665,77,0)</f>
        <v>1</v>
      </c>
      <c r="CJ516" s="54">
        <v>1</v>
      </c>
    </row>
    <row r="517" spans="1:88" s="54" customFormat="1" ht="75" customHeight="1" x14ac:dyDescent="0.3">
      <c r="A517" s="20">
        <f t="shared" si="207"/>
        <v>345</v>
      </c>
      <c r="B517" s="21" t="s">
        <v>828</v>
      </c>
      <c r="C517" s="22">
        <f t="shared" si="170"/>
        <v>17.2</v>
      </c>
      <c r="D517" s="23"/>
      <c r="E517" s="7">
        <f t="shared" si="201"/>
        <v>17.2</v>
      </c>
      <c r="F517" s="7">
        <f t="shared" si="202"/>
        <v>17.2</v>
      </c>
      <c r="G517" s="7">
        <f t="shared" si="203"/>
        <v>0</v>
      </c>
      <c r="H517" s="24"/>
      <c r="I517" s="24"/>
      <c r="J517" s="24"/>
      <c r="K517" s="24">
        <v>10</v>
      </c>
      <c r="L517" s="24">
        <v>7.2</v>
      </c>
      <c r="M517" s="7">
        <f t="shared" si="204"/>
        <v>0</v>
      </c>
      <c r="N517" s="24"/>
      <c r="O517" s="24"/>
      <c r="P517" s="24"/>
      <c r="Q517" s="24"/>
      <c r="R517" s="10"/>
      <c r="S517" s="24"/>
      <c r="T517" s="24"/>
      <c r="U517" s="7">
        <f t="shared" si="182"/>
        <v>0</v>
      </c>
      <c r="V517" s="24"/>
      <c r="W517" s="24"/>
      <c r="X517" s="24"/>
      <c r="Y517" s="24"/>
      <c r="Z517" s="24"/>
      <c r="AA517" s="24"/>
      <c r="AB517" s="24"/>
      <c r="AC517" s="24"/>
      <c r="AD517" s="7">
        <f>SUM(AE517:AT517)</f>
        <v>0</v>
      </c>
      <c r="AE517" s="24"/>
      <c r="AF517" s="24"/>
      <c r="AG517" s="25"/>
      <c r="AH517" s="25"/>
      <c r="AI517" s="24"/>
      <c r="AJ517" s="20"/>
      <c r="AK517" s="24"/>
      <c r="AL517" s="20"/>
      <c r="AM517" s="20"/>
      <c r="AN517" s="20"/>
      <c r="AO517" s="25"/>
      <c r="AP517" s="20"/>
      <c r="AQ517" s="24"/>
      <c r="AR517" s="25"/>
      <c r="AS517" s="25"/>
      <c r="AT517" s="25"/>
      <c r="AU517" s="25"/>
      <c r="AV517" s="25"/>
      <c r="AW517" s="25"/>
      <c r="AX517" s="24"/>
      <c r="AY517" s="24"/>
      <c r="AZ517" s="24"/>
      <c r="BA517" s="25"/>
      <c r="BB517" s="25"/>
      <c r="BC517" s="25"/>
      <c r="BD517" s="24"/>
      <c r="BE517" s="25"/>
      <c r="BF517" s="25"/>
      <c r="BG517" s="7">
        <f t="shared" si="206"/>
        <v>0</v>
      </c>
      <c r="BH517" s="25"/>
      <c r="BI517" s="24"/>
      <c r="BJ517" s="24"/>
      <c r="BK517" s="25"/>
      <c r="BL517" s="20" t="s">
        <v>105</v>
      </c>
      <c r="BM517" s="25"/>
      <c r="BN517" s="20" t="s">
        <v>818</v>
      </c>
      <c r="BO517" s="25"/>
      <c r="BP517" s="20" t="s">
        <v>106</v>
      </c>
      <c r="BQ517" s="25"/>
      <c r="BR517" s="25"/>
      <c r="BS517" s="25"/>
      <c r="BT517" s="25"/>
      <c r="BU517" s="23" t="s">
        <v>131</v>
      </c>
      <c r="BV517" s="20"/>
      <c r="BW517" s="25"/>
      <c r="BX517" s="25"/>
      <c r="BY517" s="20"/>
      <c r="CA517" s="54" t="e">
        <f>VLOOKUP(B517,'[1]KH2025 IN'!$B$4:$X$243,23,0)</f>
        <v>#N/A</v>
      </c>
      <c r="CB517" s="54">
        <v>1</v>
      </c>
      <c r="CC517" s="54">
        <f>VLOOKUP(B517,'[2]10QH'!$B$15:$BZ$665,77,0)</f>
        <v>1</v>
      </c>
      <c r="CJ517" s="54">
        <v>1</v>
      </c>
    </row>
    <row r="518" spans="1:88" s="54" customFormat="1" ht="75" customHeight="1" x14ac:dyDescent="0.3">
      <c r="A518" s="20">
        <f t="shared" si="207"/>
        <v>346</v>
      </c>
      <c r="B518" s="21" t="s">
        <v>829</v>
      </c>
      <c r="C518" s="22">
        <f t="shared" si="170"/>
        <v>15.899999999999999</v>
      </c>
      <c r="D518" s="23"/>
      <c r="E518" s="7">
        <f t="shared" si="201"/>
        <v>15.899999999999999</v>
      </c>
      <c r="F518" s="7">
        <f t="shared" si="202"/>
        <v>15.899999999999999</v>
      </c>
      <c r="G518" s="7">
        <f t="shared" si="203"/>
        <v>0</v>
      </c>
      <c r="H518" s="24"/>
      <c r="I518" s="24"/>
      <c r="J518" s="24"/>
      <c r="K518" s="24">
        <v>5.7</v>
      </c>
      <c r="L518" s="24">
        <v>10.199999999999999</v>
      </c>
      <c r="M518" s="7">
        <f t="shared" si="204"/>
        <v>0</v>
      </c>
      <c r="N518" s="24"/>
      <c r="O518" s="24"/>
      <c r="P518" s="24"/>
      <c r="Q518" s="24"/>
      <c r="R518" s="24"/>
      <c r="S518" s="24"/>
      <c r="T518" s="24"/>
      <c r="U518" s="7">
        <f t="shared" si="182"/>
        <v>0</v>
      </c>
      <c r="V518" s="24"/>
      <c r="W518" s="24"/>
      <c r="X518" s="24"/>
      <c r="Y518" s="24"/>
      <c r="Z518" s="24"/>
      <c r="AA518" s="24"/>
      <c r="AB518" s="24"/>
      <c r="AC518" s="24"/>
      <c r="AD518" s="7">
        <f>SUM(AE518:AT518)</f>
        <v>0</v>
      </c>
      <c r="AE518" s="24"/>
      <c r="AF518" s="24"/>
      <c r="AG518" s="25"/>
      <c r="AH518" s="25"/>
      <c r="AI518" s="24"/>
      <c r="AJ518" s="20"/>
      <c r="AK518" s="24"/>
      <c r="AL518" s="20"/>
      <c r="AM518" s="20"/>
      <c r="AN518" s="20"/>
      <c r="AO518" s="25"/>
      <c r="AP518" s="20"/>
      <c r="AQ518" s="24"/>
      <c r="AR518" s="25"/>
      <c r="AS518" s="25"/>
      <c r="AT518" s="25"/>
      <c r="AU518" s="25"/>
      <c r="AV518" s="25"/>
      <c r="AW518" s="25"/>
      <c r="AX518" s="24"/>
      <c r="AY518" s="24"/>
      <c r="AZ518" s="24"/>
      <c r="BA518" s="25"/>
      <c r="BB518" s="25"/>
      <c r="BC518" s="25"/>
      <c r="BD518" s="24"/>
      <c r="BE518" s="25"/>
      <c r="BF518" s="25"/>
      <c r="BG518" s="7">
        <f t="shared" si="206"/>
        <v>0</v>
      </c>
      <c r="BH518" s="25"/>
      <c r="BI518" s="24"/>
      <c r="BJ518" s="24"/>
      <c r="BK518" s="25"/>
      <c r="BL518" s="20" t="s">
        <v>105</v>
      </c>
      <c r="BM518" s="25"/>
      <c r="BN518" s="20" t="s">
        <v>818</v>
      </c>
      <c r="BO518" s="25"/>
      <c r="BP518" s="20" t="s">
        <v>106</v>
      </c>
      <c r="BQ518" s="25"/>
      <c r="BR518" s="25"/>
      <c r="BS518" s="25"/>
      <c r="BT518" s="25"/>
      <c r="BU518" s="23" t="s">
        <v>131</v>
      </c>
      <c r="BV518" s="20"/>
      <c r="BW518" s="25"/>
      <c r="BX518" s="25"/>
      <c r="BY518" s="20"/>
      <c r="CA518" s="54" t="e">
        <f>VLOOKUP(B518,'[1]KH2025 IN'!$B$4:$X$243,23,0)</f>
        <v>#N/A</v>
      </c>
      <c r="CB518" s="54">
        <v>1</v>
      </c>
      <c r="CC518" s="54">
        <f>VLOOKUP(B518,'[2]10QH'!$B$15:$BZ$665,77,0)</f>
        <v>1</v>
      </c>
      <c r="CJ518" s="54">
        <v>1</v>
      </c>
    </row>
    <row r="519" spans="1:88" s="54" customFormat="1" ht="56.25" x14ac:dyDescent="0.3">
      <c r="A519" s="20">
        <f t="shared" si="207"/>
        <v>347</v>
      </c>
      <c r="B519" s="21" t="s">
        <v>830</v>
      </c>
      <c r="C519" s="22">
        <f t="shared" si="170"/>
        <v>0.01</v>
      </c>
      <c r="D519" s="23"/>
      <c r="E519" s="7">
        <f t="shared" si="201"/>
        <v>0.01</v>
      </c>
      <c r="F519" s="7">
        <f t="shared" si="202"/>
        <v>0.01</v>
      </c>
      <c r="G519" s="7">
        <f t="shared" si="203"/>
        <v>0</v>
      </c>
      <c r="H519" s="24"/>
      <c r="I519" s="24"/>
      <c r="J519" s="24"/>
      <c r="K519" s="24">
        <v>0.01</v>
      </c>
      <c r="L519" s="24"/>
      <c r="M519" s="7">
        <f t="shared" si="204"/>
        <v>0</v>
      </c>
      <c r="N519" s="24"/>
      <c r="O519" s="24"/>
      <c r="P519" s="24"/>
      <c r="Q519" s="24"/>
      <c r="R519" s="24"/>
      <c r="S519" s="24"/>
      <c r="T519" s="24"/>
      <c r="U519" s="7">
        <f t="shared" si="182"/>
        <v>0</v>
      </c>
      <c r="V519" s="24"/>
      <c r="W519" s="24"/>
      <c r="X519" s="24"/>
      <c r="Y519" s="24"/>
      <c r="Z519" s="24"/>
      <c r="AA519" s="24"/>
      <c r="AB519" s="24"/>
      <c r="AC519" s="24"/>
      <c r="AD519" s="7">
        <f>SUM(AE519:AT519)</f>
        <v>0</v>
      </c>
      <c r="AE519" s="24"/>
      <c r="AF519" s="24"/>
      <c r="AG519" s="25"/>
      <c r="AH519" s="25"/>
      <c r="AI519" s="24"/>
      <c r="AJ519" s="20"/>
      <c r="AK519" s="24"/>
      <c r="AL519" s="20"/>
      <c r="AM519" s="20"/>
      <c r="AN519" s="20"/>
      <c r="AO519" s="25"/>
      <c r="AP519" s="20"/>
      <c r="AQ519" s="24"/>
      <c r="AR519" s="25"/>
      <c r="AS519" s="25"/>
      <c r="AT519" s="25"/>
      <c r="AU519" s="25"/>
      <c r="AV519" s="25"/>
      <c r="AW519" s="25"/>
      <c r="AX519" s="24"/>
      <c r="AY519" s="24"/>
      <c r="AZ519" s="24"/>
      <c r="BA519" s="25"/>
      <c r="BB519" s="25"/>
      <c r="BC519" s="25"/>
      <c r="BD519" s="24"/>
      <c r="BE519" s="25"/>
      <c r="BF519" s="25"/>
      <c r="BG519" s="7">
        <f t="shared" si="206"/>
        <v>0</v>
      </c>
      <c r="BH519" s="25"/>
      <c r="BI519" s="24"/>
      <c r="BJ519" s="24"/>
      <c r="BK519" s="25"/>
      <c r="BL519" s="20" t="s">
        <v>142</v>
      </c>
      <c r="BM519" s="25"/>
      <c r="BN519" s="20" t="s">
        <v>818</v>
      </c>
      <c r="BO519" s="25">
        <v>2025</v>
      </c>
      <c r="BP519" s="20" t="s">
        <v>831</v>
      </c>
      <c r="BQ519" s="25"/>
      <c r="BR519" s="25"/>
      <c r="BS519" s="25"/>
      <c r="BT519" s="25"/>
      <c r="BU519" s="23" t="s">
        <v>95</v>
      </c>
      <c r="BV519" s="20" t="s">
        <v>96</v>
      </c>
      <c r="BW519" s="25"/>
      <c r="BX519" s="25"/>
      <c r="BY519" s="20"/>
      <c r="CA519" s="54">
        <f>VLOOKUP(B519,'[1]KH2025 IN'!$B$4:$X$243,23,0)</f>
        <v>1</v>
      </c>
      <c r="CB519" s="54">
        <v>1</v>
      </c>
      <c r="CC519" s="54">
        <f>VLOOKUP(B519,'[2]10QH'!$B$15:$BZ$665,77,0)</f>
        <v>1</v>
      </c>
      <c r="CJ519" s="54">
        <v>1</v>
      </c>
    </row>
    <row r="520" spans="1:88" ht="37.5" x14ac:dyDescent="0.3">
      <c r="A520" s="10" t="s">
        <v>84</v>
      </c>
      <c r="B520" s="15" t="s">
        <v>148</v>
      </c>
      <c r="C520" s="16">
        <f t="shared" si="170"/>
        <v>0</v>
      </c>
      <c r="D520" s="24"/>
      <c r="E520" s="7">
        <f t="shared" si="201"/>
        <v>0</v>
      </c>
      <c r="F520" s="7">
        <f t="shared" si="202"/>
        <v>0</v>
      </c>
      <c r="G520" s="7">
        <f t="shared" si="203"/>
        <v>0</v>
      </c>
      <c r="H520" s="10"/>
      <c r="I520" s="10"/>
      <c r="J520" s="10"/>
      <c r="K520" s="10"/>
      <c r="L520" s="10"/>
      <c r="M520" s="7">
        <f t="shared" si="204"/>
        <v>0</v>
      </c>
      <c r="N520" s="10"/>
      <c r="O520" s="10"/>
      <c r="P520" s="10"/>
      <c r="Q520" s="10"/>
      <c r="R520" s="10"/>
      <c r="S520" s="10"/>
      <c r="T520" s="10"/>
      <c r="U520" s="7">
        <f t="shared" si="182"/>
        <v>0</v>
      </c>
      <c r="V520" s="10"/>
      <c r="W520" s="10"/>
      <c r="X520" s="10"/>
      <c r="Y520" s="10"/>
      <c r="Z520" s="10"/>
      <c r="AA520" s="10"/>
      <c r="AB520" s="10"/>
      <c r="AC520" s="10"/>
      <c r="AD520" s="7">
        <f t="shared" si="205"/>
        <v>0</v>
      </c>
      <c r="AE520" s="10"/>
      <c r="AF520" s="10"/>
      <c r="AG520" s="10"/>
      <c r="AH520" s="10"/>
      <c r="AI520" s="10"/>
      <c r="AJ520" s="10"/>
      <c r="AK520" s="10"/>
      <c r="AL520" s="10"/>
      <c r="AM520" s="10"/>
      <c r="AN520" s="10"/>
      <c r="AO520" s="25"/>
      <c r="AP520" s="10"/>
      <c r="AQ520" s="10"/>
      <c r="AR520" s="25"/>
      <c r="AS520" s="25"/>
      <c r="AT520" s="25"/>
      <c r="AU520" s="25"/>
      <c r="AV520" s="25"/>
      <c r="AW520" s="25"/>
      <c r="AX520" s="10"/>
      <c r="AY520" s="10"/>
      <c r="AZ520" s="10"/>
      <c r="BA520" s="25"/>
      <c r="BB520" s="25"/>
      <c r="BC520" s="25"/>
      <c r="BD520" s="10"/>
      <c r="BE520" s="25"/>
      <c r="BF520" s="25"/>
      <c r="BG520" s="7">
        <f t="shared" si="206"/>
        <v>0</v>
      </c>
      <c r="BH520" s="25"/>
      <c r="BI520" s="10"/>
      <c r="BJ520" s="10"/>
      <c r="BK520" s="25"/>
      <c r="BL520" s="10"/>
      <c r="BM520" s="25"/>
      <c r="BN520" s="25"/>
      <c r="BO520" s="25"/>
      <c r="BP520" s="10"/>
      <c r="BQ520" s="25"/>
      <c r="BR520" s="25"/>
      <c r="BS520" s="25"/>
      <c r="BT520" s="25"/>
      <c r="BU520" s="10"/>
      <c r="BV520" s="10"/>
      <c r="BW520" s="10"/>
      <c r="BX520" s="10"/>
      <c r="BY520" s="25"/>
      <c r="CA520" s="54" t="e">
        <f>VLOOKUP(B520,'[1]KH2025 IN'!$B$4:$X$243,23,0)</f>
        <v>#N/A</v>
      </c>
      <c r="CB520" s="54">
        <v>1</v>
      </c>
      <c r="CC520" s="54" t="e">
        <f>VLOOKUP(B520,'[2]10QH'!$B$15:$BZ$665,77,0)</f>
        <v>#REF!</v>
      </c>
    </row>
    <row r="521" spans="1:88" s="54" customFormat="1" ht="37.5" customHeight="1" x14ac:dyDescent="0.3">
      <c r="A521" s="144">
        <f>A519+1</f>
        <v>348</v>
      </c>
      <c r="B521" s="145" t="s">
        <v>832</v>
      </c>
      <c r="C521" s="22">
        <f t="shared" si="170"/>
        <v>0.15</v>
      </c>
      <c r="D521" s="23"/>
      <c r="E521" s="7">
        <v>0.15</v>
      </c>
      <c r="F521" s="7">
        <f t="shared" si="202"/>
        <v>0.05</v>
      </c>
      <c r="G521" s="7">
        <f t="shared" si="203"/>
        <v>0</v>
      </c>
      <c r="H521" s="25"/>
      <c r="I521" s="25"/>
      <c r="J521" s="25"/>
      <c r="K521" s="25">
        <v>0.05</v>
      </c>
      <c r="L521" s="25"/>
      <c r="M521" s="7">
        <f t="shared" si="204"/>
        <v>0</v>
      </c>
      <c r="N521" s="25"/>
      <c r="O521" s="25"/>
      <c r="P521" s="25"/>
      <c r="Q521" s="25"/>
      <c r="R521" s="24"/>
      <c r="S521" s="25"/>
      <c r="T521" s="25"/>
      <c r="U521" s="7">
        <f t="shared" si="182"/>
        <v>0</v>
      </c>
      <c r="V521" s="25"/>
      <c r="W521" s="25"/>
      <c r="X521" s="25"/>
      <c r="Y521" s="25"/>
      <c r="Z521" s="25"/>
      <c r="AA521" s="25"/>
      <c r="AB521" s="25"/>
      <c r="AC521" s="25"/>
      <c r="AD521" s="7">
        <f t="shared" si="205"/>
        <v>0</v>
      </c>
      <c r="AE521" s="25"/>
      <c r="AF521" s="25"/>
      <c r="AG521" s="25"/>
      <c r="AH521" s="25"/>
      <c r="AI521" s="25"/>
      <c r="AJ521" s="25"/>
      <c r="AK521" s="25"/>
      <c r="AL521" s="25"/>
      <c r="AM521" s="25"/>
      <c r="AN521" s="25"/>
      <c r="AO521" s="25"/>
      <c r="AP521" s="25"/>
      <c r="AQ521" s="25"/>
      <c r="AR521" s="25"/>
      <c r="AS521" s="25"/>
      <c r="AT521" s="25"/>
      <c r="AU521" s="25"/>
      <c r="AV521" s="25"/>
      <c r="AW521" s="25"/>
      <c r="AX521" s="25"/>
      <c r="AY521" s="25"/>
      <c r="AZ521" s="25"/>
      <c r="BA521" s="25"/>
      <c r="BB521" s="25"/>
      <c r="BC521" s="25"/>
      <c r="BD521" s="25"/>
      <c r="BE521" s="25"/>
      <c r="BF521" s="25"/>
      <c r="BG521" s="7">
        <f t="shared" si="206"/>
        <v>0</v>
      </c>
      <c r="BH521" s="25"/>
      <c r="BI521" s="25"/>
      <c r="BJ521" s="25"/>
      <c r="BK521" s="25"/>
      <c r="BL521" s="20" t="s">
        <v>87</v>
      </c>
      <c r="BM521" s="25"/>
      <c r="BN521" s="20" t="s">
        <v>818</v>
      </c>
      <c r="BO521" s="25"/>
      <c r="BP521" s="144" t="s">
        <v>833</v>
      </c>
      <c r="BQ521" s="25"/>
      <c r="BR521" s="25"/>
      <c r="BS521" s="25"/>
      <c r="BT521" s="25"/>
      <c r="BU521" s="20" t="s">
        <v>222</v>
      </c>
      <c r="BV521" s="25"/>
      <c r="BW521" s="25"/>
      <c r="BX521" s="25"/>
      <c r="BY521" s="20"/>
      <c r="CA521" s="54" t="e">
        <f>VLOOKUP(B521,'[1]KH2025 IN'!$B$4:$X$243,23,0)</f>
        <v>#N/A</v>
      </c>
      <c r="CB521" s="54">
        <v>1</v>
      </c>
      <c r="CC521" s="54">
        <f>VLOOKUP(B521,'[2]10QH'!$B$15:$BZ$665,77,0)</f>
        <v>1</v>
      </c>
      <c r="CJ521" s="54">
        <v>1</v>
      </c>
    </row>
    <row r="522" spans="1:88" s="54" customFormat="1" ht="37.5" x14ac:dyDescent="0.3">
      <c r="A522" s="144"/>
      <c r="B522" s="145"/>
      <c r="C522" s="22">
        <f t="shared" si="170"/>
        <v>0.1</v>
      </c>
      <c r="D522" s="23"/>
      <c r="E522" s="7">
        <v>0.1</v>
      </c>
      <c r="F522" s="7">
        <f t="shared" si="202"/>
        <v>0.05</v>
      </c>
      <c r="G522" s="7">
        <f t="shared" si="203"/>
        <v>0</v>
      </c>
      <c r="H522" s="25"/>
      <c r="I522" s="25"/>
      <c r="J522" s="25"/>
      <c r="K522" s="25">
        <v>0.05</v>
      </c>
      <c r="L522" s="25"/>
      <c r="M522" s="7">
        <f t="shared" si="204"/>
        <v>0</v>
      </c>
      <c r="N522" s="25"/>
      <c r="O522" s="25"/>
      <c r="P522" s="25"/>
      <c r="Q522" s="25"/>
      <c r="R522" s="24"/>
      <c r="S522" s="25"/>
      <c r="T522" s="25"/>
      <c r="U522" s="7">
        <f t="shared" si="182"/>
        <v>0</v>
      </c>
      <c r="V522" s="25"/>
      <c r="W522" s="25"/>
      <c r="X522" s="25"/>
      <c r="Y522" s="25"/>
      <c r="Z522" s="25"/>
      <c r="AA522" s="25"/>
      <c r="AB522" s="25"/>
      <c r="AC522" s="25"/>
      <c r="AD522" s="7">
        <f t="shared" si="205"/>
        <v>0</v>
      </c>
      <c r="AE522" s="25"/>
      <c r="AF522" s="25"/>
      <c r="AG522" s="25"/>
      <c r="AH522" s="25"/>
      <c r="AI522" s="25"/>
      <c r="AJ522" s="25"/>
      <c r="AK522" s="25"/>
      <c r="AL522" s="25"/>
      <c r="AM522" s="25"/>
      <c r="AN522" s="25"/>
      <c r="AO522" s="25"/>
      <c r="AP522" s="25"/>
      <c r="AQ522" s="25"/>
      <c r="AR522" s="25"/>
      <c r="AS522" s="25"/>
      <c r="AT522" s="25"/>
      <c r="AU522" s="25"/>
      <c r="AV522" s="25"/>
      <c r="AW522" s="25"/>
      <c r="AX522" s="25"/>
      <c r="AY522" s="25"/>
      <c r="AZ522" s="25"/>
      <c r="BA522" s="25"/>
      <c r="BB522" s="25"/>
      <c r="BC522" s="25"/>
      <c r="BD522" s="25"/>
      <c r="BE522" s="25"/>
      <c r="BF522" s="25"/>
      <c r="BG522" s="7">
        <f t="shared" si="206"/>
        <v>0</v>
      </c>
      <c r="BH522" s="25"/>
      <c r="BI522" s="25"/>
      <c r="BJ522" s="25"/>
      <c r="BK522" s="25"/>
      <c r="BL522" s="20" t="s">
        <v>99</v>
      </c>
      <c r="BM522" s="25"/>
      <c r="BN522" s="20" t="s">
        <v>818</v>
      </c>
      <c r="BO522" s="25"/>
      <c r="BP522" s="144"/>
      <c r="BQ522" s="25"/>
      <c r="BR522" s="25"/>
      <c r="BS522" s="25"/>
      <c r="BT522" s="25"/>
      <c r="BU522" s="20" t="s">
        <v>222</v>
      </c>
      <c r="BV522" s="25"/>
      <c r="BW522" s="25"/>
      <c r="BX522" s="25"/>
      <c r="BY522" s="20"/>
      <c r="CA522" s="54">
        <f>VLOOKUP(B522,'[1]KH2025 IN'!$B$4:$X$243,23,0)</f>
        <v>1</v>
      </c>
      <c r="CB522" s="54">
        <v>1</v>
      </c>
      <c r="CC522" s="54" t="e">
        <f>VLOOKUP(B522,'[2]10QH'!$B$15:$BZ$665,77,0)</f>
        <v>#N/A</v>
      </c>
      <c r="CJ522" s="54">
        <v>1</v>
      </c>
    </row>
    <row r="523" spans="1:88" s="54" customFormat="1" ht="37.5" x14ac:dyDescent="0.3">
      <c r="A523" s="144"/>
      <c r="B523" s="145"/>
      <c r="C523" s="22">
        <f t="shared" si="170"/>
        <v>0.1</v>
      </c>
      <c r="D523" s="23"/>
      <c r="E523" s="7">
        <v>0.1</v>
      </c>
      <c r="F523" s="7">
        <f t="shared" si="202"/>
        <v>0.05</v>
      </c>
      <c r="G523" s="7">
        <f t="shared" si="203"/>
        <v>0</v>
      </c>
      <c r="H523" s="25"/>
      <c r="I523" s="25"/>
      <c r="J523" s="25"/>
      <c r="K523" s="25">
        <v>0.05</v>
      </c>
      <c r="L523" s="25"/>
      <c r="M523" s="7">
        <f t="shared" si="204"/>
        <v>0</v>
      </c>
      <c r="N523" s="25"/>
      <c r="O523" s="25"/>
      <c r="P523" s="25"/>
      <c r="Q523" s="25"/>
      <c r="R523" s="10"/>
      <c r="S523" s="25"/>
      <c r="T523" s="25"/>
      <c r="U523" s="7">
        <f t="shared" si="182"/>
        <v>0</v>
      </c>
      <c r="V523" s="25"/>
      <c r="W523" s="25"/>
      <c r="X523" s="25"/>
      <c r="Y523" s="25"/>
      <c r="Z523" s="25"/>
      <c r="AA523" s="25"/>
      <c r="AB523" s="25"/>
      <c r="AC523" s="25"/>
      <c r="AD523" s="7">
        <f t="shared" si="205"/>
        <v>0</v>
      </c>
      <c r="AE523" s="25"/>
      <c r="AF523" s="25"/>
      <c r="AG523" s="25"/>
      <c r="AH523" s="25"/>
      <c r="AI523" s="25"/>
      <c r="AJ523" s="25"/>
      <c r="AK523" s="25"/>
      <c r="AL523" s="25"/>
      <c r="AM523" s="25"/>
      <c r="AN523" s="25"/>
      <c r="AO523" s="25"/>
      <c r="AP523" s="25"/>
      <c r="AQ523" s="25"/>
      <c r="AR523" s="25"/>
      <c r="AS523" s="25"/>
      <c r="AT523" s="25"/>
      <c r="AU523" s="25"/>
      <c r="AV523" s="25"/>
      <c r="AW523" s="25"/>
      <c r="AX523" s="25"/>
      <c r="AY523" s="25"/>
      <c r="AZ523" s="25"/>
      <c r="BA523" s="25"/>
      <c r="BB523" s="25"/>
      <c r="BC523" s="25"/>
      <c r="BD523" s="25"/>
      <c r="BE523" s="25"/>
      <c r="BF523" s="25"/>
      <c r="BG523" s="7">
        <f t="shared" si="206"/>
        <v>0</v>
      </c>
      <c r="BH523" s="25"/>
      <c r="BI523" s="25"/>
      <c r="BJ523" s="25"/>
      <c r="BK523" s="25"/>
      <c r="BL523" s="20" t="s">
        <v>105</v>
      </c>
      <c r="BM523" s="25"/>
      <c r="BN523" s="20" t="s">
        <v>818</v>
      </c>
      <c r="BO523" s="25"/>
      <c r="BP523" s="144"/>
      <c r="BQ523" s="25"/>
      <c r="BR523" s="25"/>
      <c r="BS523" s="25"/>
      <c r="BT523" s="25"/>
      <c r="BU523" s="20" t="s">
        <v>222</v>
      </c>
      <c r="BV523" s="25"/>
      <c r="BW523" s="25"/>
      <c r="BX523" s="25"/>
      <c r="BY523" s="20"/>
      <c r="CA523" s="54">
        <f>VLOOKUP(B523,'[1]KH2025 IN'!$B$4:$X$243,23,0)</f>
        <v>1</v>
      </c>
      <c r="CB523" s="54">
        <v>1</v>
      </c>
      <c r="CC523" s="54" t="e">
        <f>VLOOKUP(B523,'[2]10QH'!$B$15:$BZ$665,77,0)</f>
        <v>#N/A</v>
      </c>
      <c r="CJ523" s="54">
        <v>1</v>
      </c>
    </row>
    <row r="524" spans="1:88" s="54" customFormat="1" ht="37.5" x14ac:dyDescent="0.3">
      <c r="A524" s="144"/>
      <c r="B524" s="145"/>
      <c r="C524" s="22">
        <f t="shared" si="170"/>
        <v>0.05</v>
      </c>
      <c r="D524" s="23"/>
      <c r="E524" s="7">
        <f t="shared" si="201"/>
        <v>0.05</v>
      </c>
      <c r="F524" s="7">
        <f t="shared" si="202"/>
        <v>0.05</v>
      </c>
      <c r="G524" s="7">
        <f t="shared" si="203"/>
        <v>0</v>
      </c>
      <c r="H524" s="25"/>
      <c r="I524" s="25"/>
      <c r="J524" s="25"/>
      <c r="K524" s="25">
        <v>0.05</v>
      </c>
      <c r="L524" s="25"/>
      <c r="M524" s="7">
        <f t="shared" si="204"/>
        <v>0</v>
      </c>
      <c r="N524" s="25"/>
      <c r="O524" s="25"/>
      <c r="P524" s="25"/>
      <c r="Q524" s="25"/>
      <c r="R524" s="25"/>
      <c r="S524" s="25"/>
      <c r="T524" s="25"/>
      <c r="U524" s="7">
        <f t="shared" si="182"/>
        <v>0</v>
      </c>
      <c r="V524" s="25"/>
      <c r="W524" s="25"/>
      <c r="X524" s="25"/>
      <c r="Y524" s="25"/>
      <c r="Z524" s="25"/>
      <c r="AA524" s="25"/>
      <c r="AB524" s="25"/>
      <c r="AC524" s="25"/>
      <c r="AD524" s="7">
        <f t="shared" si="205"/>
        <v>0</v>
      </c>
      <c r="AE524" s="25"/>
      <c r="AF524" s="25"/>
      <c r="AG524" s="25"/>
      <c r="AH524" s="25"/>
      <c r="AI524" s="25"/>
      <c r="AJ524" s="25"/>
      <c r="AK524" s="25"/>
      <c r="AL524" s="25"/>
      <c r="AM524" s="25"/>
      <c r="AN524" s="25"/>
      <c r="AO524" s="25"/>
      <c r="AP524" s="25"/>
      <c r="AQ524" s="25"/>
      <c r="AR524" s="25"/>
      <c r="AS524" s="25"/>
      <c r="AT524" s="25"/>
      <c r="AU524" s="25"/>
      <c r="AV524" s="25"/>
      <c r="AW524" s="25"/>
      <c r="AX524" s="25"/>
      <c r="AY524" s="25"/>
      <c r="AZ524" s="25"/>
      <c r="BA524" s="25"/>
      <c r="BB524" s="25"/>
      <c r="BC524" s="25"/>
      <c r="BD524" s="25"/>
      <c r="BE524" s="25"/>
      <c r="BF524" s="25"/>
      <c r="BG524" s="7">
        <f t="shared" si="206"/>
        <v>0</v>
      </c>
      <c r="BH524" s="25"/>
      <c r="BI524" s="25"/>
      <c r="BJ524" s="25"/>
      <c r="BK524" s="25"/>
      <c r="BL524" s="20" t="s">
        <v>112</v>
      </c>
      <c r="BM524" s="25"/>
      <c r="BN524" s="20" t="s">
        <v>818</v>
      </c>
      <c r="BO524" s="25"/>
      <c r="BP524" s="144"/>
      <c r="BQ524" s="25"/>
      <c r="BR524" s="25"/>
      <c r="BS524" s="25"/>
      <c r="BT524" s="25"/>
      <c r="BU524" s="20" t="s">
        <v>222</v>
      </c>
      <c r="BV524" s="25"/>
      <c r="BW524" s="25"/>
      <c r="BX524" s="25"/>
      <c r="BY524" s="20"/>
      <c r="CA524" s="54">
        <f>VLOOKUP(B524,'[1]KH2025 IN'!$B$4:$X$243,23,0)</f>
        <v>1</v>
      </c>
      <c r="CB524" s="54">
        <v>1</v>
      </c>
      <c r="CC524" s="54" t="e">
        <f>VLOOKUP(B524,'[2]10QH'!$B$15:$BZ$665,77,0)</f>
        <v>#N/A</v>
      </c>
      <c r="CJ524" s="54">
        <v>1</v>
      </c>
    </row>
    <row r="525" spans="1:88" s="54" customFormat="1" ht="37.5" x14ac:dyDescent="0.3">
      <c r="A525" s="144"/>
      <c r="B525" s="145"/>
      <c r="C525" s="22">
        <f t="shared" si="170"/>
        <v>0.1</v>
      </c>
      <c r="D525" s="23"/>
      <c r="E525" s="7">
        <v>0.1</v>
      </c>
      <c r="F525" s="7">
        <f t="shared" si="202"/>
        <v>0.05</v>
      </c>
      <c r="G525" s="7">
        <f t="shared" si="203"/>
        <v>0</v>
      </c>
      <c r="H525" s="25"/>
      <c r="I525" s="25"/>
      <c r="J525" s="25"/>
      <c r="K525" s="25">
        <v>0.05</v>
      </c>
      <c r="L525" s="25"/>
      <c r="M525" s="7">
        <f t="shared" si="204"/>
        <v>0</v>
      </c>
      <c r="N525" s="25"/>
      <c r="O525" s="25"/>
      <c r="P525" s="25"/>
      <c r="Q525" s="25"/>
      <c r="R525" s="25"/>
      <c r="S525" s="25"/>
      <c r="T525" s="25"/>
      <c r="U525" s="7">
        <f t="shared" si="182"/>
        <v>0</v>
      </c>
      <c r="V525" s="25"/>
      <c r="W525" s="25"/>
      <c r="X525" s="25"/>
      <c r="Y525" s="25"/>
      <c r="Z525" s="25"/>
      <c r="AA525" s="25"/>
      <c r="AB525" s="25"/>
      <c r="AC525" s="25"/>
      <c r="AD525" s="7">
        <f t="shared" si="205"/>
        <v>0</v>
      </c>
      <c r="AE525" s="25"/>
      <c r="AF525" s="25"/>
      <c r="AG525" s="25"/>
      <c r="AH525" s="25"/>
      <c r="AI525" s="25"/>
      <c r="AJ525" s="25"/>
      <c r="AK525" s="25"/>
      <c r="AL525" s="25"/>
      <c r="AM525" s="25"/>
      <c r="AN525" s="25"/>
      <c r="AO525" s="25"/>
      <c r="AP525" s="25"/>
      <c r="AQ525" s="25"/>
      <c r="AR525" s="25"/>
      <c r="AS525" s="25"/>
      <c r="AT525" s="25"/>
      <c r="AU525" s="25"/>
      <c r="AV525" s="25"/>
      <c r="AW525" s="25"/>
      <c r="AX525" s="25"/>
      <c r="AY525" s="25"/>
      <c r="AZ525" s="25"/>
      <c r="BA525" s="25"/>
      <c r="BB525" s="25"/>
      <c r="BC525" s="25"/>
      <c r="BD525" s="25"/>
      <c r="BE525" s="25"/>
      <c r="BF525" s="25"/>
      <c r="BG525" s="7">
        <f t="shared" si="206"/>
        <v>0</v>
      </c>
      <c r="BH525" s="25"/>
      <c r="BI525" s="25"/>
      <c r="BJ525" s="25"/>
      <c r="BK525" s="25"/>
      <c r="BL525" s="20" t="s">
        <v>123</v>
      </c>
      <c r="BM525" s="25"/>
      <c r="BN525" s="20" t="s">
        <v>818</v>
      </c>
      <c r="BO525" s="25"/>
      <c r="BP525" s="144"/>
      <c r="BQ525" s="25"/>
      <c r="BR525" s="25"/>
      <c r="BS525" s="25"/>
      <c r="BT525" s="25"/>
      <c r="BU525" s="20" t="s">
        <v>222</v>
      </c>
      <c r="BV525" s="25"/>
      <c r="BW525" s="25"/>
      <c r="BX525" s="25"/>
      <c r="BY525" s="20"/>
      <c r="CA525" s="54">
        <f>VLOOKUP(B525,'[1]KH2025 IN'!$B$4:$X$243,23,0)</f>
        <v>1</v>
      </c>
      <c r="CB525" s="54">
        <v>1</v>
      </c>
      <c r="CC525" s="54" t="e">
        <f>VLOOKUP(B525,'[2]10QH'!$B$15:$BZ$665,77,0)</f>
        <v>#N/A</v>
      </c>
      <c r="CJ525" s="54">
        <v>1</v>
      </c>
    </row>
    <row r="526" spans="1:88" s="54" customFormat="1" ht="37.5" x14ac:dyDescent="0.3">
      <c r="A526" s="144"/>
      <c r="B526" s="145"/>
      <c r="C526" s="22">
        <f t="shared" si="170"/>
        <v>0.1</v>
      </c>
      <c r="D526" s="23"/>
      <c r="E526" s="7">
        <v>0.1</v>
      </c>
      <c r="F526" s="7">
        <f t="shared" si="202"/>
        <v>0.05</v>
      </c>
      <c r="G526" s="7">
        <f t="shared" si="203"/>
        <v>0</v>
      </c>
      <c r="H526" s="25"/>
      <c r="I526" s="25"/>
      <c r="J526" s="25"/>
      <c r="K526" s="25">
        <v>0.05</v>
      </c>
      <c r="L526" s="25"/>
      <c r="M526" s="7">
        <f t="shared" si="204"/>
        <v>0</v>
      </c>
      <c r="N526" s="25"/>
      <c r="O526" s="25"/>
      <c r="P526" s="25"/>
      <c r="Q526" s="25"/>
      <c r="R526" s="25"/>
      <c r="S526" s="25"/>
      <c r="T526" s="25"/>
      <c r="U526" s="7">
        <f t="shared" si="182"/>
        <v>0</v>
      </c>
      <c r="V526" s="25"/>
      <c r="W526" s="25"/>
      <c r="X526" s="25"/>
      <c r="Y526" s="25"/>
      <c r="Z526" s="25"/>
      <c r="AA526" s="25"/>
      <c r="AB526" s="25"/>
      <c r="AC526" s="25"/>
      <c r="AD526" s="7">
        <f t="shared" si="205"/>
        <v>0</v>
      </c>
      <c r="AE526" s="25"/>
      <c r="AF526" s="25"/>
      <c r="AG526" s="25"/>
      <c r="AH526" s="25"/>
      <c r="AI526" s="25"/>
      <c r="AJ526" s="25"/>
      <c r="AK526" s="25"/>
      <c r="AL526" s="25"/>
      <c r="AM526" s="25"/>
      <c r="AN526" s="25"/>
      <c r="AO526" s="25"/>
      <c r="AP526" s="25"/>
      <c r="AQ526" s="25"/>
      <c r="AR526" s="25"/>
      <c r="AS526" s="25"/>
      <c r="AT526" s="25"/>
      <c r="AU526" s="25"/>
      <c r="AV526" s="25"/>
      <c r="AW526" s="25"/>
      <c r="AX526" s="25"/>
      <c r="AY526" s="25"/>
      <c r="AZ526" s="25"/>
      <c r="BA526" s="25"/>
      <c r="BB526" s="25"/>
      <c r="BC526" s="25"/>
      <c r="BD526" s="25"/>
      <c r="BE526" s="25"/>
      <c r="BF526" s="25"/>
      <c r="BG526" s="7">
        <f t="shared" si="206"/>
        <v>0</v>
      </c>
      <c r="BH526" s="25"/>
      <c r="BI526" s="25"/>
      <c r="BJ526" s="25"/>
      <c r="BK526" s="25"/>
      <c r="BL526" s="20" t="s">
        <v>142</v>
      </c>
      <c r="BM526" s="25"/>
      <c r="BN526" s="20" t="s">
        <v>818</v>
      </c>
      <c r="BO526" s="25"/>
      <c r="BP526" s="144"/>
      <c r="BQ526" s="25"/>
      <c r="BR526" s="25"/>
      <c r="BS526" s="25"/>
      <c r="BT526" s="25"/>
      <c r="BU526" s="20" t="s">
        <v>222</v>
      </c>
      <c r="BV526" s="25"/>
      <c r="BW526" s="25"/>
      <c r="BX526" s="25"/>
      <c r="BY526" s="20"/>
      <c r="CA526" s="54">
        <f>VLOOKUP(B526,'[1]KH2025 IN'!$B$4:$X$243,23,0)</f>
        <v>1</v>
      </c>
      <c r="CB526" s="54">
        <v>1</v>
      </c>
      <c r="CC526" s="54" t="e">
        <f>VLOOKUP(B526,'[2]10QH'!$B$15:$BZ$665,77,0)</f>
        <v>#N/A</v>
      </c>
      <c r="CJ526" s="54">
        <v>1</v>
      </c>
    </row>
    <row r="527" spans="1:88" s="54" customFormat="1" ht="93.75" customHeight="1" x14ac:dyDescent="0.3">
      <c r="A527" s="20">
        <f>A521+1</f>
        <v>349</v>
      </c>
      <c r="B527" s="21" t="s">
        <v>834</v>
      </c>
      <c r="C527" s="22">
        <f t="shared" si="170"/>
        <v>0.2</v>
      </c>
      <c r="D527" s="23"/>
      <c r="E527" s="7">
        <f t="shared" si="201"/>
        <v>0.2</v>
      </c>
      <c r="F527" s="7">
        <f t="shared" si="202"/>
        <v>0.2</v>
      </c>
      <c r="G527" s="7">
        <f t="shared" si="203"/>
        <v>0</v>
      </c>
      <c r="H527" s="25"/>
      <c r="I527" s="25"/>
      <c r="J527" s="25"/>
      <c r="K527" s="25">
        <v>0.2</v>
      </c>
      <c r="L527" s="25"/>
      <c r="M527" s="7">
        <f t="shared" si="204"/>
        <v>0</v>
      </c>
      <c r="N527" s="25"/>
      <c r="O527" s="25"/>
      <c r="P527" s="25"/>
      <c r="Q527" s="25"/>
      <c r="R527" s="24"/>
      <c r="S527" s="25"/>
      <c r="T527" s="25"/>
      <c r="U527" s="7">
        <f t="shared" si="182"/>
        <v>0</v>
      </c>
      <c r="V527" s="25"/>
      <c r="W527" s="25"/>
      <c r="X527" s="25"/>
      <c r="Y527" s="25"/>
      <c r="Z527" s="25"/>
      <c r="AA527" s="25"/>
      <c r="AB527" s="25"/>
      <c r="AC527" s="25"/>
      <c r="AD527" s="7">
        <f t="shared" ref="AD527:AD534" si="208">SUM(AE527:AT527)</f>
        <v>0</v>
      </c>
      <c r="AE527" s="25"/>
      <c r="AF527" s="25"/>
      <c r="AG527" s="25"/>
      <c r="AH527" s="25"/>
      <c r="AI527" s="25"/>
      <c r="AJ527" s="25"/>
      <c r="AK527" s="25"/>
      <c r="AL527" s="25"/>
      <c r="AM527" s="25"/>
      <c r="AN527" s="25"/>
      <c r="AO527" s="25"/>
      <c r="AP527" s="25"/>
      <c r="AQ527" s="25"/>
      <c r="AR527" s="25"/>
      <c r="AS527" s="25"/>
      <c r="AT527" s="25"/>
      <c r="AU527" s="25"/>
      <c r="AV527" s="25"/>
      <c r="AW527" s="25"/>
      <c r="AX527" s="25"/>
      <c r="AY527" s="25"/>
      <c r="AZ527" s="25"/>
      <c r="BA527" s="25"/>
      <c r="BB527" s="25"/>
      <c r="BC527" s="25"/>
      <c r="BD527" s="25"/>
      <c r="BE527" s="25"/>
      <c r="BF527" s="25"/>
      <c r="BG527" s="7">
        <f t="shared" si="206"/>
        <v>0</v>
      </c>
      <c r="BH527" s="25"/>
      <c r="BI527" s="25"/>
      <c r="BJ527" s="25"/>
      <c r="BK527" s="25"/>
      <c r="BL527" s="20" t="s">
        <v>142</v>
      </c>
      <c r="BM527" s="25"/>
      <c r="BN527" s="20" t="s">
        <v>818</v>
      </c>
      <c r="BO527" s="25"/>
      <c r="BP527" s="20" t="s">
        <v>100</v>
      </c>
      <c r="BQ527" s="25"/>
      <c r="BR527" s="25"/>
      <c r="BS527" s="25"/>
      <c r="BT527" s="25"/>
      <c r="BU527" s="23" t="s">
        <v>222</v>
      </c>
      <c r="BV527" s="25"/>
      <c r="BW527" s="25"/>
      <c r="BX527" s="25"/>
      <c r="BY527" s="20" t="s">
        <v>835</v>
      </c>
      <c r="CA527" s="54" t="e">
        <f>VLOOKUP(B527,'[1]KH2025 IN'!$B$4:$X$243,23,0)</f>
        <v>#N/A</v>
      </c>
      <c r="CB527" s="54">
        <v>1</v>
      </c>
      <c r="CC527" s="54">
        <f>VLOOKUP(B527,'[2]10QH'!$B$15:$BZ$665,77,0)</f>
        <v>1</v>
      </c>
      <c r="CJ527" s="54">
        <v>1</v>
      </c>
    </row>
    <row r="528" spans="1:88" s="54" customFormat="1" ht="56.25" x14ac:dyDescent="0.3">
      <c r="A528" s="20">
        <f>A527+1</f>
        <v>350</v>
      </c>
      <c r="B528" s="21" t="s">
        <v>836</v>
      </c>
      <c r="C528" s="22">
        <f t="shared" si="170"/>
        <v>0.15</v>
      </c>
      <c r="D528" s="23"/>
      <c r="E528" s="7">
        <f t="shared" si="201"/>
        <v>0.15</v>
      </c>
      <c r="F528" s="7">
        <f t="shared" si="202"/>
        <v>0.15</v>
      </c>
      <c r="G528" s="7">
        <f t="shared" si="203"/>
        <v>0</v>
      </c>
      <c r="H528" s="25"/>
      <c r="I528" s="25"/>
      <c r="J528" s="25"/>
      <c r="K528" s="25"/>
      <c r="L528" s="25"/>
      <c r="M528" s="7">
        <f t="shared" si="204"/>
        <v>0.15</v>
      </c>
      <c r="N528" s="24">
        <v>0.15</v>
      </c>
      <c r="O528" s="25"/>
      <c r="P528" s="25"/>
      <c r="Q528" s="25"/>
      <c r="R528" s="24"/>
      <c r="S528" s="25"/>
      <c r="T528" s="25"/>
      <c r="U528" s="7">
        <f t="shared" si="182"/>
        <v>0</v>
      </c>
      <c r="V528" s="25"/>
      <c r="W528" s="25"/>
      <c r="X528" s="25"/>
      <c r="Y528" s="25"/>
      <c r="Z528" s="25"/>
      <c r="AA528" s="25"/>
      <c r="AB528" s="25"/>
      <c r="AC528" s="25"/>
      <c r="AD528" s="7">
        <f t="shared" si="208"/>
        <v>0</v>
      </c>
      <c r="AE528" s="25"/>
      <c r="AF528" s="25"/>
      <c r="AG528" s="25"/>
      <c r="AH528" s="25"/>
      <c r="AI528" s="25"/>
      <c r="AJ528" s="25"/>
      <c r="AK528" s="25"/>
      <c r="AL528" s="25"/>
      <c r="AM528" s="25"/>
      <c r="AN528" s="25"/>
      <c r="AO528" s="25"/>
      <c r="AP528" s="25"/>
      <c r="AQ528" s="25"/>
      <c r="AR528" s="25"/>
      <c r="AS528" s="25"/>
      <c r="AT528" s="25"/>
      <c r="AU528" s="25"/>
      <c r="AV528" s="25"/>
      <c r="AW528" s="25"/>
      <c r="AX528" s="25"/>
      <c r="AY528" s="25"/>
      <c r="AZ528" s="25"/>
      <c r="BA528" s="25"/>
      <c r="BB528" s="25"/>
      <c r="BC528" s="25"/>
      <c r="BD528" s="25"/>
      <c r="BE528" s="25"/>
      <c r="BF528" s="25"/>
      <c r="BG528" s="7">
        <f t="shared" si="206"/>
        <v>0</v>
      </c>
      <c r="BH528" s="25"/>
      <c r="BI528" s="25"/>
      <c r="BJ528" s="25"/>
      <c r="BK528" s="25"/>
      <c r="BL528" s="20" t="s">
        <v>198</v>
      </c>
      <c r="BM528" s="25"/>
      <c r="BN528" s="20" t="s">
        <v>818</v>
      </c>
      <c r="BO528" s="25"/>
      <c r="BP528" s="20" t="s">
        <v>837</v>
      </c>
      <c r="BQ528" s="25"/>
      <c r="BR528" s="25"/>
      <c r="BS528" s="25"/>
      <c r="BT528" s="25"/>
      <c r="BU528" s="23" t="s">
        <v>838</v>
      </c>
      <c r="BV528" s="25">
        <v>2025</v>
      </c>
      <c r="BW528" s="25"/>
      <c r="BX528" s="25"/>
      <c r="BY528" s="20"/>
      <c r="CA528" s="54" t="e">
        <f>VLOOKUP(B528,'[1]KH2025 IN'!$B$4:$X$243,23,0)</f>
        <v>#N/A</v>
      </c>
      <c r="CB528" s="54">
        <v>1</v>
      </c>
      <c r="CC528" s="54">
        <f>VLOOKUP(B528,'[2]10QH'!$B$15:$BZ$665,77,0)</f>
        <v>1</v>
      </c>
      <c r="CJ528" s="54">
        <v>1</v>
      </c>
    </row>
    <row r="529" spans="1:88" s="54" customFormat="1" ht="56.25" x14ac:dyDescent="0.3">
      <c r="A529" s="20">
        <f>A528+1</f>
        <v>351</v>
      </c>
      <c r="B529" s="21" t="s">
        <v>839</v>
      </c>
      <c r="C529" s="22">
        <f t="shared" ref="C529:C592" si="209">D529+E529</f>
        <v>0.08</v>
      </c>
      <c r="D529" s="23"/>
      <c r="E529" s="7">
        <f t="shared" si="201"/>
        <v>0.08</v>
      </c>
      <c r="F529" s="7">
        <f t="shared" si="202"/>
        <v>0.08</v>
      </c>
      <c r="G529" s="7">
        <f t="shared" si="203"/>
        <v>0</v>
      </c>
      <c r="H529" s="25"/>
      <c r="I529" s="25"/>
      <c r="J529" s="25"/>
      <c r="K529" s="25"/>
      <c r="L529" s="25"/>
      <c r="M529" s="7">
        <f t="shared" si="204"/>
        <v>0.08</v>
      </c>
      <c r="N529" s="24">
        <v>0.08</v>
      </c>
      <c r="O529" s="25"/>
      <c r="P529" s="25"/>
      <c r="Q529" s="25"/>
      <c r="R529" s="10"/>
      <c r="S529" s="25"/>
      <c r="T529" s="25"/>
      <c r="U529" s="7">
        <f t="shared" si="182"/>
        <v>0</v>
      </c>
      <c r="V529" s="25"/>
      <c r="W529" s="25"/>
      <c r="X529" s="25"/>
      <c r="Y529" s="25"/>
      <c r="Z529" s="25"/>
      <c r="AA529" s="25"/>
      <c r="AB529" s="25"/>
      <c r="AC529" s="25"/>
      <c r="AD529" s="7">
        <f t="shared" si="208"/>
        <v>0</v>
      </c>
      <c r="AE529" s="25"/>
      <c r="AF529" s="25"/>
      <c r="AG529" s="25"/>
      <c r="AH529" s="25"/>
      <c r="AI529" s="25"/>
      <c r="AJ529" s="25"/>
      <c r="AK529" s="25"/>
      <c r="AL529" s="25"/>
      <c r="AM529" s="25"/>
      <c r="AN529" s="25"/>
      <c r="AO529" s="25"/>
      <c r="AP529" s="25"/>
      <c r="AQ529" s="25"/>
      <c r="AR529" s="25"/>
      <c r="AS529" s="25"/>
      <c r="AT529" s="25"/>
      <c r="AU529" s="25"/>
      <c r="AV529" s="25"/>
      <c r="AW529" s="25"/>
      <c r="AX529" s="25"/>
      <c r="AY529" s="25"/>
      <c r="AZ529" s="25"/>
      <c r="BA529" s="25"/>
      <c r="BB529" s="25"/>
      <c r="BC529" s="25"/>
      <c r="BD529" s="25"/>
      <c r="BE529" s="25"/>
      <c r="BF529" s="25"/>
      <c r="BG529" s="7">
        <f t="shared" si="206"/>
        <v>0</v>
      </c>
      <c r="BH529" s="25"/>
      <c r="BI529" s="25"/>
      <c r="BJ529" s="25"/>
      <c r="BK529" s="25"/>
      <c r="BL529" s="20" t="s">
        <v>87</v>
      </c>
      <c r="BM529" s="25"/>
      <c r="BN529" s="20" t="s">
        <v>818</v>
      </c>
      <c r="BO529" s="25"/>
      <c r="BP529" s="20" t="s">
        <v>840</v>
      </c>
      <c r="BQ529" s="25"/>
      <c r="BR529" s="25"/>
      <c r="BS529" s="25"/>
      <c r="BT529" s="25"/>
      <c r="BU529" s="23" t="s">
        <v>838</v>
      </c>
      <c r="BV529" s="25">
        <v>2025</v>
      </c>
      <c r="BW529" s="25"/>
      <c r="BX529" s="25"/>
      <c r="BY529" s="20"/>
      <c r="CA529" s="54" t="e">
        <f>VLOOKUP(B529,'[1]KH2025 IN'!$B$4:$X$243,23,0)</f>
        <v>#N/A</v>
      </c>
      <c r="CB529" s="54">
        <v>1</v>
      </c>
      <c r="CC529" s="54">
        <f>VLOOKUP(B529,'[2]10QH'!$B$15:$BZ$665,77,0)</f>
        <v>1</v>
      </c>
      <c r="CJ529" s="54">
        <v>1</v>
      </c>
    </row>
    <row r="530" spans="1:88" s="54" customFormat="1" ht="56.25" x14ac:dyDescent="0.3">
      <c r="A530" s="20">
        <f>A529+1</f>
        <v>352</v>
      </c>
      <c r="B530" s="21" t="s">
        <v>841</v>
      </c>
      <c r="C530" s="22">
        <f>D530+E530</f>
        <v>0.15</v>
      </c>
      <c r="D530" s="23"/>
      <c r="E530" s="7">
        <f>F530+U530+BG530</f>
        <v>0.15</v>
      </c>
      <c r="F530" s="7">
        <f>G530+K530+L530+M530+R530+S530+T530</f>
        <v>0.15</v>
      </c>
      <c r="G530" s="7">
        <f>H530+I530+J530</f>
        <v>0</v>
      </c>
      <c r="H530" s="25"/>
      <c r="I530" s="25"/>
      <c r="J530" s="25"/>
      <c r="K530" s="25"/>
      <c r="L530" s="25"/>
      <c r="M530" s="7">
        <f>+N530+O530+P530</f>
        <v>0.15</v>
      </c>
      <c r="N530" s="24">
        <v>0.15</v>
      </c>
      <c r="O530" s="25"/>
      <c r="P530" s="25"/>
      <c r="Q530" s="25"/>
      <c r="R530" s="24"/>
      <c r="S530" s="25"/>
      <c r="T530" s="25"/>
      <c r="U530" s="7">
        <f>V530+W530+X530+Y530+Z530+AA530+AB530+AC530+AD530+AU530+AV530+AW530+AX530+AY530+AZ530+BA530+BB530+BC530+BD530+BE530+BF530</f>
        <v>0</v>
      </c>
      <c r="V530" s="25"/>
      <c r="W530" s="25"/>
      <c r="X530" s="25"/>
      <c r="Y530" s="25"/>
      <c r="Z530" s="25"/>
      <c r="AA530" s="25"/>
      <c r="AB530" s="25"/>
      <c r="AC530" s="25"/>
      <c r="AD530" s="7">
        <f>SUM(AE530:AT530)</f>
        <v>0</v>
      </c>
      <c r="AE530" s="25"/>
      <c r="AF530" s="25"/>
      <c r="AG530" s="25"/>
      <c r="AH530" s="25"/>
      <c r="AI530" s="25"/>
      <c r="AJ530" s="25"/>
      <c r="AK530" s="25"/>
      <c r="AL530" s="25"/>
      <c r="AM530" s="25"/>
      <c r="AN530" s="25"/>
      <c r="AO530" s="25"/>
      <c r="AP530" s="25"/>
      <c r="AQ530" s="25"/>
      <c r="AR530" s="25"/>
      <c r="AS530" s="25"/>
      <c r="AT530" s="25"/>
      <c r="AU530" s="25"/>
      <c r="AV530" s="25"/>
      <c r="AW530" s="25"/>
      <c r="AX530" s="25"/>
      <c r="AY530" s="25"/>
      <c r="AZ530" s="25"/>
      <c r="BA530" s="25"/>
      <c r="BB530" s="25"/>
      <c r="BC530" s="25"/>
      <c r="BD530" s="25"/>
      <c r="BE530" s="25"/>
      <c r="BF530" s="25"/>
      <c r="BG530" s="7">
        <f>BH530+BI530+BJ530</f>
        <v>0</v>
      </c>
      <c r="BH530" s="25"/>
      <c r="BI530" s="25"/>
      <c r="BJ530" s="25"/>
      <c r="BK530" s="25"/>
      <c r="BL530" s="20" t="s">
        <v>198</v>
      </c>
      <c r="BM530" s="25"/>
      <c r="BN530" s="20" t="s">
        <v>818</v>
      </c>
      <c r="BO530" s="25"/>
      <c r="BP530" s="20" t="s">
        <v>842</v>
      </c>
      <c r="BQ530" s="25"/>
      <c r="BR530" s="25"/>
      <c r="BS530" s="25"/>
      <c r="BT530" s="25"/>
      <c r="BU530" s="23" t="s">
        <v>838</v>
      </c>
      <c r="BV530" s="25">
        <v>2025</v>
      </c>
      <c r="BW530" s="25"/>
      <c r="BX530" s="25"/>
      <c r="BY530" s="20"/>
      <c r="CA530" s="54" t="e">
        <f>VLOOKUP(B530,'[1]KH2025 IN'!$B$4:$X$243,23,0)</f>
        <v>#N/A</v>
      </c>
      <c r="CB530" s="54">
        <v>1</v>
      </c>
      <c r="CC530" s="54">
        <f>VLOOKUP(B530,'[2]10QH'!$B$15:$BZ$665,77,0)</f>
        <v>1</v>
      </c>
      <c r="CJ530" s="54">
        <v>1</v>
      </c>
    </row>
    <row r="531" spans="1:88" s="54" customFormat="1" ht="56.25" x14ac:dyDescent="0.3">
      <c r="A531" s="20">
        <f>A530+1</f>
        <v>353</v>
      </c>
      <c r="B531" s="21" t="s">
        <v>843</v>
      </c>
      <c r="C531" s="22">
        <f>D531+E531</f>
        <v>0.08</v>
      </c>
      <c r="D531" s="23"/>
      <c r="E531" s="7">
        <f>F531+U531+BG531</f>
        <v>0.08</v>
      </c>
      <c r="F531" s="7">
        <f>G531+K531+L531+M531+R531+S531+T531</f>
        <v>0.08</v>
      </c>
      <c r="G531" s="7">
        <f>H531+I531+J531</f>
        <v>0</v>
      </c>
      <c r="H531" s="25"/>
      <c r="I531" s="25"/>
      <c r="J531" s="25"/>
      <c r="K531" s="25"/>
      <c r="L531" s="25"/>
      <c r="M531" s="7">
        <f>+N531+O531+P531</f>
        <v>0.08</v>
      </c>
      <c r="N531" s="24">
        <v>0.08</v>
      </c>
      <c r="O531" s="25"/>
      <c r="P531" s="25"/>
      <c r="Q531" s="25"/>
      <c r="R531" s="10"/>
      <c r="S531" s="25"/>
      <c r="T531" s="25"/>
      <c r="U531" s="7">
        <f>V531+W531+X531+Y531+Z531+AA531+AB531+AC531+AD531+AU531+AV531+AW531+AX531+AY531+AZ531+BA531+BB531+BC531+BD531+BE531+BF531</f>
        <v>0</v>
      </c>
      <c r="V531" s="25"/>
      <c r="W531" s="25"/>
      <c r="X531" s="25"/>
      <c r="Y531" s="25"/>
      <c r="Z531" s="25"/>
      <c r="AA531" s="25"/>
      <c r="AB531" s="25"/>
      <c r="AC531" s="25"/>
      <c r="AD531" s="7">
        <f>SUM(AE531:AT531)</f>
        <v>0</v>
      </c>
      <c r="AE531" s="25"/>
      <c r="AF531" s="25"/>
      <c r="AG531" s="25"/>
      <c r="AH531" s="25"/>
      <c r="AI531" s="25"/>
      <c r="AJ531" s="25"/>
      <c r="AK531" s="25"/>
      <c r="AL531" s="25"/>
      <c r="AM531" s="25"/>
      <c r="AN531" s="25"/>
      <c r="AO531" s="25"/>
      <c r="AP531" s="25"/>
      <c r="AQ531" s="25"/>
      <c r="AR531" s="25"/>
      <c r="AS531" s="25"/>
      <c r="AT531" s="25"/>
      <c r="AU531" s="25"/>
      <c r="AV531" s="25"/>
      <c r="AW531" s="25"/>
      <c r="AX531" s="25"/>
      <c r="AY531" s="25"/>
      <c r="AZ531" s="25"/>
      <c r="BA531" s="25"/>
      <c r="BB531" s="25"/>
      <c r="BC531" s="25"/>
      <c r="BD531" s="25"/>
      <c r="BE531" s="25"/>
      <c r="BF531" s="25"/>
      <c r="BG531" s="7">
        <f>BH531+BI531+BJ531</f>
        <v>0</v>
      </c>
      <c r="BH531" s="25"/>
      <c r="BI531" s="25"/>
      <c r="BJ531" s="25"/>
      <c r="BK531" s="25"/>
      <c r="BL531" s="20" t="s">
        <v>87</v>
      </c>
      <c r="BM531" s="25"/>
      <c r="BN531" s="20" t="s">
        <v>818</v>
      </c>
      <c r="BO531" s="25"/>
      <c r="BP531" s="20" t="s">
        <v>844</v>
      </c>
      <c r="BQ531" s="25"/>
      <c r="BR531" s="25"/>
      <c r="BS531" s="25"/>
      <c r="BT531" s="25"/>
      <c r="BU531" s="23" t="s">
        <v>838</v>
      </c>
      <c r="BV531" s="25">
        <v>2025</v>
      </c>
      <c r="BW531" s="25"/>
      <c r="BX531" s="25"/>
      <c r="BY531" s="20"/>
      <c r="CA531" s="54" t="e">
        <f>VLOOKUP(B531,'[1]KH2025 IN'!$B$4:$X$243,23,0)</f>
        <v>#N/A</v>
      </c>
      <c r="CB531" s="54">
        <v>1</v>
      </c>
      <c r="CC531" s="54">
        <f>VLOOKUP(B531,'[2]10QH'!$B$15:$BZ$665,77,0)</f>
        <v>1</v>
      </c>
      <c r="CJ531" s="54">
        <v>1</v>
      </c>
    </row>
    <row r="532" spans="1:88" ht="37.5" x14ac:dyDescent="0.3">
      <c r="A532" s="10" t="s">
        <v>147</v>
      </c>
      <c r="B532" s="15" t="s">
        <v>153</v>
      </c>
      <c r="C532" s="16">
        <f t="shared" si="209"/>
        <v>0</v>
      </c>
      <c r="D532" s="24"/>
      <c r="E532" s="7">
        <f t="shared" si="201"/>
        <v>0</v>
      </c>
      <c r="F532" s="7">
        <f t="shared" si="202"/>
        <v>0</v>
      </c>
      <c r="G532" s="7">
        <f t="shared" si="203"/>
        <v>0</v>
      </c>
      <c r="H532" s="10"/>
      <c r="I532" s="10"/>
      <c r="J532" s="10"/>
      <c r="K532" s="10"/>
      <c r="L532" s="10"/>
      <c r="M532" s="7">
        <f t="shared" si="204"/>
        <v>0</v>
      </c>
      <c r="N532" s="10"/>
      <c r="O532" s="10"/>
      <c r="P532" s="10"/>
      <c r="Q532" s="10"/>
      <c r="R532" s="25"/>
      <c r="S532" s="10"/>
      <c r="T532" s="10"/>
      <c r="U532" s="7">
        <f t="shared" si="182"/>
        <v>0</v>
      </c>
      <c r="V532" s="10"/>
      <c r="W532" s="10"/>
      <c r="X532" s="10"/>
      <c r="Y532" s="10"/>
      <c r="Z532" s="10"/>
      <c r="AA532" s="10"/>
      <c r="AB532" s="10"/>
      <c r="AC532" s="10"/>
      <c r="AD532" s="7">
        <f t="shared" si="208"/>
        <v>0</v>
      </c>
      <c r="AE532" s="10"/>
      <c r="AF532" s="10"/>
      <c r="AG532" s="10"/>
      <c r="AH532" s="10"/>
      <c r="AI532" s="10"/>
      <c r="AJ532" s="10"/>
      <c r="AK532" s="10"/>
      <c r="AL532" s="10"/>
      <c r="AM532" s="10"/>
      <c r="AN532" s="10"/>
      <c r="AO532" s="25"/>
      <c r="AP532" s="10"/>
      <c r="AQ532" s="10"/>
      <c r="AR532" s="25"/>
      <c r="AS532" s="25"/>
      <c r="AT532" s="25"/>
      <c r="AU532" s="25"/>
      <c r="AV532" s="25"/>
      <c r="AW532" s="25"/>
      <c r="AX532" s="10"/>
      <c r="AY532" s="10"/>
      <c r="AZ532" s="10"/>
      <c r="BA532" s="25"/>
      <c r="BB532" s="25"/>
      <c r="BC532" s="25"/>
      <c r="BD532" s="10"/>
      <c r="BE532" s="25"/>
      <c r="BF532" s="25"/>
      <c r="BG532" s="7">
        <f t="shared" si="206"/>
        <v>0</v>
      </c>
      <c r="BH532" s="25"/>
      <c r="BI532" s="10"/>
      <c r="BJ532" s="10"/>
      <c r="BK532" s="25"/>
      <c r="BL532" s="10"/>
      <c r="BM532" s="25"/>
      <c r="BN532" s="10"/>
      <c r="BO532" s="25"/>
      <c r="BP532" s="10"/>
      <c r="BQ532" s="25"/>
      <c r="BR532" s="25"/>
      <c r="BS532" s="25"/>
      <c r="BT532" s="25"/>
      <c r="BU532" s="24"/>
      <c r="BV532" s="10"/>
      <c r="BW532" s="10"/>
      <c r="BX532" s="10"/>
      <c r="BY532" s="25"/>
      <c r="CA532" s="54">
        <f>VLOOKUP(B532,'[1]KH2025 IN'!$B$4:$X$243,23,0)</f>
        <v>1</v>
      </c>
      <c r="CB532" s="54">
        <v>1</v>
      </c>
      <c r="CC532" s="54" t="e">
        <f>VLOOKUP(B532,'[2]10QH'!$B$15:$BZ$665,77,0)</f>
        <v>#REF!</v>
      </c>
    </row>
    <row r="533" spans="1:88" s="54" customFormat="1" ht="37.5" x14ac:dyDescent="0.3">
      <c r="A533" s="20">
        <f>A531+1</f>
        <v>354</v>
      </c>
      <c r="B533" s="21" t="s">
        <v>845</v>
      </c>
      <c r="C533" s="22">
        <f t="shared" si="209"/>
        <v>0.5</v>
      </c>
      <c r="D533" s="23"/>
      <c r="E533" s="7">
        <f t="shared" si="201"/>
        <v>0.5</v>
      </c>
      <c r="F533" s="7">
        <f t="shared" si="202"/>
        <v>0</v>
      </c>
      <c r="G533" s="7">
        <f t="shared" si="203"/>
        <v>0</v>
      </c>
      <c r="H533" s="25"/>
      <c r="I533" s="25"/>
      <c r="J533" s="25"/>
      <c r="K533" s="25"/>
      <c r="L533" s="25"/>
      <c r="M533" s="7">
        <f t="shared" si="204"/>
        <v>0</v>
      </c>
      <c r="N533" s="24"/>
      <c r="O533" s="25"/>
      <c r="P533" s="25"/>
      <c r="Q533" s="25"/>
      <c r="R533" s="25"/>
      <c r="S533" s="25"/>
      <c r="T533" s="25"/>
      <c r="U533" s="7">
        <f t="shared" si="182"/>
        <v>0</v>
      </c>
      <c r="V533" s="25"/>
      <c r="W533" s="25"/>
      <c r="X533" s="25"/>
      <c r="Y533" s="25"/>
      <c r="Z533" s="25"/>
      <c r="AA533" s="25"/>
      <c r="AB533" s="25"/>
      <c r="AC533" s="25"/>
      <c r="AD533" s="7">
        <f t="shared" si="208"/>
        <v>0</v>
      </c>
      <c r="AE533" s="25"/>
      <c r="AF533" s="25"/>
      <c r="AG533" s="25"/>
      <c r="AH533" s="25"/>
      <c r="AI533" s="25"/>
      <c r="AJ533" s="25"/>
      <c r="AK533" s="25"/>
      <c r="AL533" s="25"/>
      <c r="AM533" s="25"/>
      <c r="AN533" s="25"/>
      <c r="AO533" s="25"/>
      <c r="AP533" s="25"/>
      <c r="AQ533" s="25"/>
      <c r="AR533" s="25"/>
      <c r="AS533" s="25"/>
      <c r="AT533" s="25"/>
      <c r="AU533" s="25"/>
      <c r="AV533" s="25"/>
      <c r="AW533" s="25"/>
      <c r="AX533" s="25"/>
      <c r="AY533" s="25"/>
      <c r="AZ533" s="25"/>
      <c r="BA533" s="25"/>
      <c r="BB533" s="25"/>
      <c r="BC533" s="25"/>
      <c r="BD533" s="25"/>
      <c r="BE533" s="25"/>
      <c r="BF533" s="25"/>
      <c r="BG533" s="7">
        <f t="shared" si="206"/>
        <v>0.5</v>
      </c>
      <c r="BH533" s="25"/>
      <c r="BI533" s="25">
        <v>0.5</v>
      </c>
      <c r="BJ533" s="25"/>
      <c r="BK533" s="25"/>
      <c r="BL533" s="20" t="s">
        <v>99</v>
      </c>
      <c r="BM533" s="25"/>
      <c r="BN533" s="20" t="s">
        <v>818</v>
      </c>
      <c r="BO533" s="25"/>
      <c r="BP533" s="144" t="s">
        <v>846</v>
      </c>
      <c r="BQ533" s="25"/>
      <c r="BR533" s="25"/>
      <c r="BS533" s="25"/>
      <c r="BT533" s="25"/>
      <c r="BU533" s="23" t="s">
        <v>838</v>
      </c>
      <c r="BV533" s="25"/>
      <c r="BW533" s="25"/>
      <c r="BX533" s="25"/>
      <c r="BY533" s="20"/>
      <c r="CA533" s="54" t="e">
        <f>VLOOKUP(B533,'[1]KH2025 IN'!$B$4:$X$243,23,0)</f>
        <v>#N/A</v>
      </c>
      <c r="CB533" s="54">
        <v>1</v>
      </c>
      <c r="CC533" s="54">
        <f>VLOOKUP(B533,'[2]10QH'!$B$15:$BZ$665,77,0)</f>
        <v>1</v>
      </c>
      <c r="CJ533" s="54">
        <v>1</v>
      </c>
    </row>
    <row r="534" spans="1:88" s="54" customFormat="1" ht="37.5" x14ac:dyDescent="0.3">
      <c r="A534" s="20">
        <f>A533+1</f>
        <v>355</v>
      </c>
      <c r="B534" s="21" t="s">
        <v>847</v>
      </c>
      <c r="C534" s="22">
        <f t="shared" si="209"/>
        <v>0.5</v>
      </c>
      <c r="D534" s="23"/>
      <c r="E534" s="7">
        <f t="shared" si="201"/>
        <v>0.5</v>
      </c>
      <c r="F534" s="7">
        <f t="shared" si="202"/>
        <v>0</v>
      </c>
      <c r="G534" s="7">
        <f t="shared" si="203"/>
        <v>0</v>
      </c>
      <c r="H534" s="25"/>
      <c r="I534" s="25"/>
      <c r="J534" s="25"/>
      <c r="K534" s="25"/>
      <c r="L534" s="25"/>
      <c r="M534" s="7">
        <f t="shared" si="204"/>
        <v>0</v>
      </c>
      <c r="N534" s="24"/>
      <c r="O534" s="25"/>
      <c r="P534" s="25"/>
      <c r="Q534" s="25"/>
      <c r="R534" s="25"/>
      <c r="S534" s="25"/>
      <c r="T534" s="25"/>
      <c r="U534" s="7">
        <f t="shared" si="182"/>
        <v>0</v>
      </c>
      <c r="V534" s="25"/>
      <c r="W534" s="25"/>
      <c r="X534" s="25"/>
      <c r="Y534" s="25"/>
      <c r="Z534" s="25"/>
      <c r="AA534" s="25"/>
      <c r="AB534" s="25"/>
      <c r="AC534" s="25"/>
      <c r="AD534" s="7">
        <f t="shared" si="208"/>
        <v>0</v>
      </c>
      <c r="AE534" s="25"/>
      <c r="AF534" s="25"/>
      <c r="AG534" s="25"/>
      <c r="AH534" s="25"/>
      <c r="AI534" s="25"/>
      <c r="AJ534" s="25"/>
      <c r="AK534" s="25"/>
      <c r="AL534" s="25"/>
      <c r="AM534" s="25"/>
      <c r="AN534" s="25"/>
      <c r="AO534" s="25"/>
      <c r="AP534" s="25"/>
      <c r="AQ534" s="25"/>
      <c r="AR534" s="25"/>
      <c r="AS534" s="25"/>
      <c r="AT534" s="25"/>
      <c r="AU534" s="25"/>
      <c r="AV534" s="25"/>
      <c r="AW534" s="25"/>
      <c r="AX534" s="25"/>
      <c r="AY534" s="25"/>
      <c r="AZ534" s="25"/>
      <c r="BA534" s="25"/>
      <c r="BB534" s="25"/>
      <c r="BC534" s="25"/>
      <c r="BD534" s="25"/>
      <c r="BE534" s="25"/>
      <c r="BF534" s="25"/>
      <c r="BG534" s="7">
        <f t="shared" si="206"/>
        <v>0.5</v>
      </c>
      <c r="BH534" s="25"/>
      <c r="BI534" s="25">
        <v>0.5</v>
      </c>
      <c r="BJ534" s="25"/>
      <c r="BK534" s="25"/>
      <c r="BL534" s="20" t="s">
        <v>142</v>
      </c>
      <c r="BM534" s="25"/>
      <c r="BN534" s="20" t="s">
        <v>818</v>
      </c>
      <c r="BO534" s="25"/>
      <c r="BP534" s="144"/>
      <c r="BQ534" s="25"/>
      <c r="BR534" s="25"/>
      <c r="BS534" s="25"/>
      <c r="BT534" s="25"/>
      <c r="BU534" s="23" t="s">
        <v>101</v>
      </c>
      <c r="BV534" s="25"/>
      <c r="BW534" s="25"/>
      <c r="BX534" s="25"/>
      <c r="BY534" s="20"/>
      <c r="CA534" s="54" t="e">
        <f>VLOOKUP(B534,'[1]KH2025 IN'!$B$4:$X$243,23,0)</f>
        <v>#N/A</v>
      </c>
      <c r="CB534" s="54">
        <v>1</v>
      </c>
      <c r="CC534" s="54">
        <f>VLOOKUP(B534,'[2]10QH'!$B$15:$BZ$665,77,0)</f>
        <v>1</v>
      </c>
      <c r="CJ534" s="54">
        <v>1</v>
      </c>
    </row>
    <row r="535" spans="1:88" s="11" customFormat="1" ht="37.5" x14ac:dyDescent="0.3">
      <c r="A535" s="62" t="s">
        <v>848</v>
      </c>
      <c r="B535" s="5" t="s">
        <v>849</v>
      </c>
      <c r="C535" s="6">
        <f t="shared" si="209"/>
        <v>7228.2083000000002</v>
      </c>
      <c r="D535" s="6">
        <f t="shared" ref="D535:T535" si="210">D536+D575</f>
        <v>1603.98</v>
      </c>
      <c r="E535" s="6">
        <f t="shared" si="210"/>
        <v>5624.2282999999998</v>
      </c>
      <c r="F535" s="6">
        <f t="shared" si="210"/>
        <v>5409.16</v>
      </c>
      <c r="G535" s="6">
        <f t="shared" si="210"/>
        <v>43.41</v>
      </c>
      <c r="H535" s="64">
        <f t="shared" si="210"/>
        <v>1.97</v>
      </c>
      <c r="I535" s="64">
        <f t="shared" si="210"/>
        <v>41.44</v>
      </c>
      <c r="J535" s="64">
        <f t="shared" si="210"/>
        <v>0</v>
      </c>
      <c r="K535" s="6">
        <f t="shared" si="210"/>
        <v>4451.43</v>
      </c>
      <c r="L535" s="6">
        <f t="shared" si="210"/>
        <v>695.8900000000001</v>
      </c>
      <c r="M535" s="64">
        <f t="shared" si="210"/>
        <v>235.42999999999998</v>
      </c>
      <c r="N535" s="6">
        <f t="shared" si="210"/>
        <v>0</v>
      </c>
      <c r="O535" s="6">
        <f t="shared" si="210"/>
        <v>0</v>
      </c>
      <c r="P535" s="6">
        <f t="shared" si="210"/>
        <v>235.42999999999998</v>
      </c>
      <c r="Q535" s="64">
        <f t="shared" si="210"/>
        <v>0</v>
      </c>
      <c r="R535" s="64">
        <f t="shared" si="210"/>
        <v>1.05</v>
      </c>
      <c r="S535" s="64">
        <f t="shared" si="210"/>
        <v>0</v>
      </c>
      <c r="T535" s="64">
        <f t="shared" si="210"/>
        <v>0</v>
      </c>
      <c r="U535" s="6">
        <f t="shared" si="182"/>
        <v>14.188300000000002</v>
      </c>
      <c r="V535" s="64">
        <f t="shared" ref="V535:BJ535" si="211">V536+V575</f>
        <v>0</v>
      </c>
      <c r="W535" s="64">
        <f t="shared" si="211"/>
        <v>0</v>
      </c>
      <c r="X535" s="64">
        <f t="shared" si="211"/>
        <v>0</v>
      </c>
      <c r="Y535" s="64">
        <f t="shared" si="211"/>
        <v>0</v>
      </c>
      <c r="Z535" s="64">
        <f t="shared" si="211"/>
        <v>0</v>
      </c>
      <c r="AA535" s="64">
        <f t="shared" si="211"/>
        <v>0</v>
      </c>
      <c r="AB535" s="64">
        <f t="shared" si="211"/>
        <v>0</v>
      </c>
      <c r="AC535" s="64">
        <f t="shared" si="211"/>
        <v>0</v>
      </c>
      <c r="AD535" s="64">
        <f t="shared" si="211"/>
        <v>3.01</v>
      </c>
      <c r="AE535" s="64">
        <f t="shared" si="211"/>
        <v>2.56</v>
      </c>
      <c r="AF535" s="64">
        <f t="shared" si="211"/>
        <v>0.45</v>
      </c>
      <c r="AG535" s="64">
        <f t="shared" si="211"/>
        <v>0</v>
      </c>
      <c r="AH535" s="64">
        <f t="shared" si="211"/>
        <v>0</v>
      </c>
      <c r="AI535" s="64">
        <f t="shared" si="211"/>
        <v>0</v>
      </c>
      <c r="AJ535" s="64">
        <f t="shared" si="211"/>
        <v>0</v>
      </c>
      <c r="AK535" s="64">
        <f t="shared" si="211"/>
        <v>0</v>
      </c>
      <c r="AL535" s="64">
        <f t="shared" si="211"/>
        <v>0</v>
      </c>
      <c r="AM535" s="64">
        <f t="shared" si="211"/>
        <v>0</v>
      </c>
      <c r="AN535" s="64">
        <f t="shared" si="211"/>
        <v>0</v>
      </c>
      <c r="AO535" s="64">
        <f t="shared" si="211"/>
        <v>0</v>
      </c>
      <c r="AP535" s="64">
        <f t="shared" si="211"/>
        <v>0</v>
      </c>
      <c r="AQ535" s="64">
        <f t="shared" si="211"/>
        <v>0</v>
      </c>
      <c r="AR535" s="64">
        <f t="shared" si="211"/>
        <v>0</v>
      </c>
      <c r="AS535" s="64">
        <f t="shared" si="211"/>
        <v>0</v>
      </c>
      <c r="AT535" s="64">
        <f t="shared" si="211"/>
        <v>0</v>
      </c>
      <c r="AU535" s="64">
        <f t="shared" si="211"/>
        <v>0</v>
      </c>
      <c r="AV535" s="64">
        <f t="shared" si="211"/>
        <v>0</v>
      </c>
      <c r="AW535" s="64">
        <f t="shared" si="211"/>
        <v>0</v>
      </c>
      <c r="AX535" s="64">
        <f t="shared" si="211"/>
        <v>0.71</v>
      </c>
      <c r="AY535" s="64">
        <f t="shared" si="211"/>
        <v>0</v>
      </c>
      <c r="AZ535" s="64">
        <f t="shared" si="211"/>
        <v>1.0883</v>
      </c>
      <c r="BA535" s="64">
        <f t="shared" si="211"/>
        <v>0</v>
      </c>
      <c r="BB535" s="64">
        <f t="shared" si="211"/>
        <v>0</v>
      </c>
      <c r="BC535" s="64">
        <f t="shared" si="211"/>
        <v>0</v>
      </c>
      <c r="BD535" s="64">
        <f t="shared" si="211"/>
        <v>9.3800000000000008</v>
      </c>
      <c r="BE535" s="64">
        <f t="shared" si="211"/>
        <v>0</v>
      </c>
      <c r="BF535" s="64">
        <f t="shared" si="211"/>
        <v>0</v>
      </c>
      <c r="BG535" s="6">
        <f t="shared" si="211"/>
        <v>172.51999999999998</v>
      </c>
      <c r="BH535" s="64">
        <f t="shared" si="211"/>
        <v>0</v>
      </c>
      <c r="BI535" s="64">
        <f t="shared" si="211"/>
        <v>172.51999999999998</v>
      </c>
      <c r="BJ535" s="64">
        <f t="shared" si="211"/>
        <v>0</v>
      </c>
      <c r="BK535" s="60"/>
      <c r="BL535" s="4"/>
      <c r="BM535" s="60"/>
      <c r="BN535" s="4"/>
      <c r="BO535" s="25"/>
      <c r="BP535" s="10"/>
      <c r="BQ535" s="10"/>
      <c r="BR535" s="10"/>
      <c r="BS535" s="10"/>
      <c r="BT535" s="10"/>
      <c r="BU535" s="10"/>
      <c r="BV535" s="10"/>
      <c r="BW535" s="10"/>
      <c r="BX535" s="10"/>
      <c r="BY535" s="10"/>
      <c r="CA535" s="54">
        <f>VLOOKUP(B535,'[1]KH2025 IN'!$B$4:$X$243,23,0)</f>
        <v>1</v>
      </c>
      <c r="CB535" s="54">
        <v>1</v>
      </c>
      <c r="CC535" s="54" t="e">
        <f>VLOOKUP(B535,'[2]10QH'!$B$15:$BZ$665,77,0)</f>
        <v>#REF!</v>
      </c>
    </row>
    <row r="536" spans="1:88" s="11" customFormat="1" ht="19.5" x14ac:dyDescent="0.3">
      <c r="A536" s="62" t="s">
        <v>850</v>
      </c>
      <c r="B536" s="5" t="s">
        <v>21</v>
      </c>
      <c r="C536" s="6">
        <f t="shared" si="209"/>
        <v>6598.8</v>
      </c>
      <c r="D536" s="6">
        <f t="shared" ref="D536:T536" si="212">D537+D538+D544+D551+D554</f>
        <v>1336.71</v>
      </c>
      <c r="E536" s="6">
        <f t="shared" si="212"/>
        <v>5262.09</v>
      </c>
      <c r="F536" s="6">
        <f t="shared" si="212"/>
        <v>5083.67</v>
      </c>
      <c r="G536" s="6">
        <f t="shared" si="212"/>
        <v>41.44</v>
      </c>
      <c r="H536" s="64">
        <f t="shared" si="212"/>
        <v>0</v>
      </c>
      <c r="I536" s="64">
        <f t="shared" si="212"/>
        <v>41.44</v>
      </c>
      <c r="J536" s="64">
        <f t="shared" si="212"/>
        <v>0</v>
      </c>
      <c r="K536" s="6">
        <f t="shared" si="212"/>
        <v>4296.9100000000008</v>
      </c>
      <c r="L536" s="6">
        <f t="shared" si="212"/>
        <v>529.32000000000005</v>
      </c>
      <c r="M536" s="64">
        <f t="shared" si="212"/>
        <v>214.95</v>
      </c>
      <c r="N536" s="6">
        <f t="shared" si="212"/>
        <v>0</v>
      </c>
      <c r="O536" s="6">
        <f t="shared" si="212"/>
        <v>0</v>
      </c>
      <c r="P536" s="6">
        <f t="shared" si="212"/>
        <v>214.95</v>
      </c>
      <c r="Q536" s="64">
        <f t="shared" si="212"/>
        <v>0</v>
      </c>
      <c r="R536" s="64">
        <f t="shared" si="212"/>
        <v>1.05</v>
      </c>
      <c r="S536" s="64">
        <f t="shared" si="212"/>
        <v>0</v>
      </c>
      <c r="T536" s="64">
        <f t="shared" si="212"/>
        <v>0</v>
      </c>
      <c r="U536" s="6">
        <f t="shared" si="182"/>
        <v>6</v>
      </c>
      <c r="V536" s="64">
        <f t="shared" ref="V536:BJ536" si="213">V537+V538+V544+V551+V554</f>
        <v>0</v>
      </c>
      <c r="W536" s="64">
        <f t="shared" si="213"/>
        <v>0</v>
      </c>
      <c r="X536" s="64">
        <f t="shared" si="213"/>
        <v>0</v>
      </c>
      <c r="Y536" s="64">
        <f t="shared" si="213"/>
        <v>0</v>
      </c>
      <c r="Z536" s="64">
        <f t="shared" si="213"/>
        <v>0</v>
      </c>
      <c r="AA536" s="64">
        <f t="shared" si="213"/>
        <v>0</v>
      </c>
      <c r="AB536" s="64">
        <f t="shared" si="213"/>
        <v>0</v>
      </c>
      <c r="AC536" s="64">
        <f t="shared" si="213"/>
        <v>0</v>
      </c>
      <c r="AD536" s="64">
        <f t="shared" si="213"/>
        <v>1</v>
      </c>
      <c r="AE536" s="64">
        <f t="shared" si="213"/>
        <v>1</v>
      </c>
      <c r="AF536" s="64">
        <f t="shared" si="213"/>
        <v>0</v>
      </c>
      <c r="AG536" s="64">
        <f t="shared" si="213"/>
        <v>0</v>
      </c>
      <c r="AH536" s="64">
        <f t="shared" si="213"/>
        <v>0</v>
      </c>
      <c r="AI536" s="64">
        <f t="shared" si="213"/>
        <v>0</v>
      </c>
      <c r="AJ536" s="64">
        <f t="shared" si="213"/>
        <v>0</v>
      </c>
      <c r="AK536" s="64">
        <f t="shared" si="213"/>
        <v>0</v>
      </c>
      <c r="AL536" s="64">
        <f t="shared" si="213"/>
        <v>0</v>
      </c>
      <c r="AM536" s="64">
        <f t="shared" si="213"/>
        <v>0</v>
      </c>
      <c r="AN536" s="64">
        <f t="shared" si="213"/>
        <v>0</v>
      </c>
      <c r="AO536" s="64">
        <f t="shared" si="213"/>
        <v>0</v>
      </c>
      <c r="AP536" s="64">
        <f t="shared" si="213"/>
        <v>0</v>
      </c>
      <c r="AQ536" s="64">
        <f t="shared" si="213"/>
        <v>0</v>
      </c>
      <c r="AR536" s="64">
        <f t="shared" si="213"/>
        <v>0</v>
      </c>
      <c r="AS536" s="64">
        <f t="shared" si="213"/>
        <v>0</v>
      </c>
      <c r="AT536" s="64">
        <f t="shared" si="213"/>
        <v>0</v>
      </c>
      <c r="AU536" s="64">
        <f t="shared" si="213"/>
        <v>0</v>
      </c>
      <c r="AV536" s="64">
        <f t="shared" si="213"/>
        <v>0</v>
      </c>
      <c r="AW536" s="64">
        <f t="shared" si="213"/>
        <v>0</v>
      </c>
      <c r="AX536" s="64">
        <f t="shared" si="213"/>
        <v>0</v>
      </c>
      <c r="AY536" s="64">
        <f t="shared" si="213"/>
        <v>0</v>
      </c>
      <c r="AZ536" s="64">
        <f t="shared" si="213"/>
        <v>0</v>
      </c>
      <c r="BA536" s="64">
        <f t="shared" si="213"/>
        <v>0</v>
      </c>
      <c r="BB536" s="64">
        <f t="shared" si="213"/>
        <v>0</v>
      </c>
      <c r="BC536" s="64">
        <f t="shared" si="213"/>
        <v>0</v>
      </c>
      <c r="BD536" s="64">
        <f t="shared" si="213"/>
        <v>5</v>
      </c>
      <c r="BE536" s="64">
        <f t="shared" si="213"/>
        <v>0</v>
      </c>
      <c r="BF536" s="64">
        <f t="shared" si="213"/>
        <v>0</v>
      </c>
      <c r="BG536" s="6">
        <f t="shared" si="213"/>
        <v>172.42</v>
      </c>
      <c r="BH536" s="64">
        <f t="shared" si="213"/>
        <v>0</v>
      </c>
      <c r="BI536" s="64">
        <f t="shared" si="213"/>
        <v>172.42</v>
      </c>
      <c r="BJ536" s="64">
        <f t="shared" si="213"/>
        <v>0</v>
      </c>
      <c r="BK536" s="4"/>
      <c r="BL536" s="4"/>
      <c r="BM536" s="4"/>
      <c r="BN536" s="4"/>
      <c r="BO536" s="62"/>
      <c r="BP536" s="10"/>
      <c r="BQ536" s="10"/>
      <c r="BR536" s="10"/>
      <c r="BS536" s="10"/>
      <c r="BT536" s="10"/>
      <c r="BU536" s="10"/>
      <c r="BV536" s="10"/>
      <c r="BW536" s="10"/>
      <c r="BX536" s="10"/>
      <c r="BY536" s="10"/>
      <c r="CA536" s="54" t="e">
        <f>VLOOKUP(B536,'[1]KH2025 IN'!$B$4:$X$243,23,0)</f>
        <v>#N/A</v>
      </c>
      <c r="CB536" s="54">
        <v>1</v>
      </c>
      <c r="CC536" s="54" t="e">
        <f>VLOOKUP(B536,'[2]10QH'!$B$15:$BZ$665,77,0)</f>
        <v>#REF!</v>
      </c>
    </row>
    <row r="537" spans="1:88" s="11" customFormat="1" x14ac:dyDescent="0.3">
      <c r="A537" s="62" t="s">
        <v>851</v>
      </c>
      <c r="B537" s="65" t="s">
        <v>24</v>
      </c>
      <c r="C537" s="6">
        <f t="shared" si="209"/>
        <v>0</v>
      </c>
      <c r="D537" s="6"/>
      <c r="E537" s="6">
        <f>BG537+U537+F537</f>
        <v>0</v>
      </c>
      <c r="F537" s="6">
        <f>G537+K537+L537+M537+R537+S537+T537</f>
        <v>0</v>
      </c>
      <c r="G537" s="6">
        <f>H537+I537+J537</f>
        <v>0</v>
      </c>
      <c r="H537" s="63"/>
      <c r="I537" s="63"/>
      <c r="J537" s="63"/>
      <c r="K537" s="6"/>
      <c r="L537" s="6"/>
      <c r="M537" s="7">
        <f>N537+O537+P537</f>
        <v>0</v>
      </c>
      <c r="N537" s="6"/>
      <c r="O537" s="6"/>
      <c r="P537" s="6"/>
      <c r="Q537" s="63"/>
      <c r="R537" s="63"/>
      <c r="S537" s="63"/>
      <c r="T537" s="63"/>
      <c r="U537" s="6">
        <f t="shared" si="182"/>
        <v>0</v>
      </c>
      <c r="V537" s="63"/>
      <c r="W537" s="63"/>
      <c r="X537" s="63"/>
      <c r="Y537" s="63"/>
      <c r="Z537" s="63"/>
      <c r="AA537" s="63"/>
      <c r="AB537" s="63"/>
      <c r="AC537" s="63"/>
      <c r="AD537" s="7">
        <f>SUM(AE537:AT537)</f>
        <v>0</v>
      </c>
      <c r="AE537" s="63"/>
      <c r="AF537" s="63"/>
      <c r="AG537" s="63"/>
      <c r="AH537" s="63"/>
      <c r="AI537" s="63"/>
      <c r="AJ537" s="63"/>
      <c r="AK537" s="63"/>
      <c r="AL537" s="63"/>
      <c r="AM537" s="63"/>
      <c r="AN537" s="63"/>
      <c r="AO537" s="63"/>
      <c r="AP537" s="63"/>
      <c r="AQ537" s="63"/>
      <c r="AR537" s="63"/>
      <c r="AS537" s="63"/>
      <c r="AT537" s="63"/>
      <c r="AU537" s="63"/>
      <c r="AV537" s="63"/>
      <c r="AW537" s="63"/>
      <c r="AX537" s="63"/>
      <c r="AY537" s="63"/>
      <c r="AZ537" s="63"/>
      <c r="BA537" s="63"/>
      <c r="BB537" s="63"/>
      <c r="BC537" s="63"/>
      <c r="BD537" s="63"/>
      <c r="BE537" s="63"/>
      <c r="BF537" s="63"/>
      <c r="BG537" s="6">
        <f>BH537+BI537+BJ537</f>
        <v>0</v>
      </c>
      <c r="BH537" s="63"/>
      <c r="BI537" s="63"/>
      <c r="BJ537" s="63"/>
      <c r="BK537" s="60"/>
      <c r="BL537" s="4"/>
      <c r="BM537" s="60"/>
      <c r="BN537" s="4"/>
      <c r="BO537" s="62"/>
      <c r="BP537" s="10"/>
      <c r="BQ537" s="10"/>
      <c r="BR537" s="10"/>
      <c r="BS537" s="10"/>
      <c r="BT537" s="10"/>
      <c r="BU537" s="10"/>
      <c r="BV537" s="10"/>
      <c r="BW537" s="10"/>
      <c r="BX537" s="10"/>
      <c r="BY537" s="10"/>
      <c r="CA537" s="54" t="e">
        <f>VLOOKUP(B537,'[1]KH2025 IN'!$B$4:$X$243,23,0)</f>
        <v>#N/A</v>
      </c>
      <c r="CB537" s="54">
        <v>1</v>
      </c>
      <c r="CC537" s="54" t="e">
        <f>VLOOKUP(B537,'[2]10QH'!$B$15:$BZ$665,77,0)</f>
        <v>#REF!</v>
      </c>
    </row>
    <row r="538" spans="1:88" s="11" customFormat="1" x14ac:dyDescent="0.3">
      <c r="A538" s="62" t="s">
        <v>852</v>
      </c>
      <c r="B538" s="65" t="s">
        <v>853</v>
      </c>
      <c r="C538" s="6">
        <f t="shared" si="209"/>
        <v>80</v>
      </c>
      <c r="D538" s="6">
        <f>SUM(D539:D539)</f>
        <v>0</v>
      </c>
      <c r="E538" s="6">
        <f t="shared" ref="E538:T538" si="214">SUM(E539:E543)</f>
        <v>80</v>
      </c>
      <c r="F538" s="6">
        <f t="shared" si="214"/>
        <v>80</v>
      </c>
      <c r="G538" s="6">
        <f t="shared" si="214"/>
        <v>40</v>
      </c>
      <c r="H538" s="6">
        <f t="shared" si="214"/>
        <v>0</v>
      </c>
      <c r="I538" s="6">
        <f t="shared" si="214"/>
        <v>40</v>
      </c>
      <c r="J538" s="6">
        <f t="shared" si="214"/>
        <v>0</v>
      </c>
      <c r="K538" s="6">
        <f t="shared" si="214"/>
        <v>30</v>
      </c>
      <c r="L538" s="6">
        <f t="shared" si="214"/>
        <v>10</v>
      </c>
      <c r="M538" s="6">
        <f t="shared" si="214"/>
        <v>0</v>
      </c>
      <c r="N538" s="6">
        <f t="shared" si="214"/>
        <v>0</v>
      </c>
      <c r="O538" s="6">
        <f t="shared" si="214"/>
        <v>0</v>
      </c>
      <c r="P538" s="6">
        <f t="shared" si="214"/>
        <v>0</v>
      </c>
      <c r="Q538" s="6">
        <f t="shared" si="214"/>
        <v>0</v>
      </c>
      <c r="R538" s="6">
        <f t="shared" si="214"/>
        <v>0</v>
      </c>
      <c r="S538" s="6">
        <f t="shared" si="214"/>
        <v>0</v>
      </c>
      <c r="T538" s="6">
        <f t="shared" si="214"/>
        <v>0</v>
      </c>
      <c r="U538" s="6">
        <f t="shared" si="182"/>
        <v>0</v>
      </c>
      <c r="V538" s="6">
        <f t="shared" ref="V538:BJ538" si="215">SUM(V539:V543)</f>
        <v>0</v>
      </c>
      <c r="W538" s="6">
        <f t="shared" si="215"/>
        <v>0</v>
      </c>
      <c r="X538" s="6">
        <f t="shared" si="215"/>
        <v>0</v>
      </c>
      <c r="Y538" s="6">
        <f t="shared" si="215"/>
        <v>0</v>
      </c>
      <c r="Z538" s="6">
        <f t="shared" si="215"/>
        <v>0</v>
      </c>
      <c r="AA538" s="6">
        <f t="shared" si="215"/>
        <v>0</v>
      </c>
      <c r="AB538" s="6">
        <f t="shared" si="215"/>
        <v>0</v>
      </c>
      <c r="AC538" s="6">
        <f t="shared" si="215"/>
        <v>0</v>
      </c>
      <c r="AD538" s="6">
        <f t="shared" si="215"/>
        <v>0</v>
      </c>
      <c r="AE538" s="6">
        <f t="shared" si="215"/>
        <v>0</v>
      </c>
      <c r="AF538" s="6">
        <f t="shared" si="215"/>
        <v>0</v>
      </c>
      <c r="AG538" s="6">
        <f t="shared" si="215"/>
        <v>0</v>
      </c>
      <c r="AH538" s="6">
        <f t="shared" si="215"/>
        <v>0</v>
      </c>
      <c r="AI538" s="6">
        <f t="shared" si="215"/>
        <v>0</v>
      </c>
      <c r="AJ538" s="6">
        <f t="shared" si="215"/>
        <v>0</v>
      </c>
      <c r="AK538" s="6">
        <f t="shared" si="215"/>
        <v>0</v>
      </c>
      <c r="AL538" s="6">
        <f t="shared" si="215"/>
        <v>0</v>
      </c>
      <c r="AM538" s="6">
        <f t="shared" si="215"/>
        <v>0</v>
      </c>
      <c r="AN538" s="6">
        <f t="shared" si="215"/>
        <v>0</v>
      </c>
      <c r="AO538" s="6">
        <f t="shared" si="215"/>
        <v>0</v>
      </c>
      <c r="AP538" s="6">
        <f t="shared" si="215"/>
        <v>0</v>
      </c>
      <c r="AQ538" s="6">
        <f t="shared" si="215"/>
        <v>0</v>
      </c>
      <c r="AR538" s="6">
        <f t="shared" si="215"/>
        <v>0</v>
      </c>
      <c r="AS538" s="6">
        <f t="shared" si="215"/>
        <v>0</v>
      </c>
      <c r="AT538" s="6">
        <f t="shared" si="215"/>
        <v>0</v>
      </c>
      <c r="AU538" s="6">
        <f t="shared" si="215"/>
        <v>0</v>
      </c>
      <c r="AV538" s="6">
        <f t="shared" si="215"/>
        <v>0</v>
      </c>
      <c r="AW538" s="6">
        <f t="shared" si="215"/>
        <v>0</v>
      </c>
      <c r="AX538" s="6">
        <f t="shared" si="215"/>
        <v>0</v>
      </c>
      <c r="AY538" s="6">
        <f t="shared" si="215"/>
        <v>0</v>
      </c>
      <c r="AZ538" s="6">
        <f t="shared" si="215"/>
        <v>0</v>
      </c>
      <c r="BA538" s="6">
        <f t="shared" si="215"/>
        <v>0</v>
      </c>
      <c r="BB538" s="6">
        <f t="shared" si="215"/>
        <v>0</v>
      </c>
      <c r="BC538" s="6">
        <f t="shared" si="215"/>
        <v>0</v>
      </c>
      <c r="BD538" s="6">
        <f t="shared" si="215"/>
        <v>0</v>
      </c>
      <c r="BE538" s="6">
        <f t="shared" si="215"/>
        <v>0</v>
      </c>
      <c r="BF538" s="6">
        <f t="shared" si="215"/>
        <v>0</v>
      </c>
      <c r="BG538" s="6">
        <f t="shared" si="215"/>
        <v>0</v>
      </c>
      <c r="BH538" s="6">
        <f t="shared" si="215"/>
        <v>0</v>
      </c>
      <c r="BI538" s="6">
        <f t="shared" si="215"/>
        <v>0</v>
      </c>
      <c r="BJ538" s="6">
        <f t="shared" si="215"/>
        <v>0</v>
      </c>
      <c r="BK538" s="60"/>
      <c r="BL538" s="4"/>
      <c r="BM538" s="60"/>
      <c r="BN538" s="4"/>
      <c r="BO538" s="62"/>
      <c r="BP538" s="10"/>
      <c r="BQ538" s="10"/>
      <c r="BR538" s="10"/>
      <c r="BS538" s="10"/>
      <c r="BT538" s="10"/>
      <c r="BU538" s="10"/>
      <c r="BV538" s="10"/>
      <c r="BW538" s="10"/>
      <c r="BX538" s="10"/>
      <c r="BY538" s="10"/>
      <c r="CA538" s="54" t="e">
        <f>VLOOKUP(B538,'[1]KH2025 IN'!$B$4:$X$243,23,0)</f>
        <v>#N/A</v>
      </c>
      <c r="CB538" s="54">
        <v>1</v>
      </c>
      <c r="CC538" s="54" t="e">
        <f>VLOOKUP(B538,'[2]10QH'!$B$15:$BZ$665,77,0)</f>
        <v>#REF!</v>
      </c>
    </row>
    <row r="539" spans="1:88" ht="37.5" x14ac:dyDescent="0.3">
      <c r="A539" s="10" t="s">
        <v>84</v>
      </c>
      <c r="B539" s="15" t="s">
        <v>85</v>
      </c>
      <c r="C539" s="16">
        <f t="shared" si="209"/>
        <v>0</v>
      </c>
      <c r="D539" s="10"/>
      <c r="E539" s="7">
        <f>F539+U539+BG539</f>
        <v>0</v>
      </c>
      <c r="F539" s="7">
        <f>G539+K539+L539+M539+R539+S539+T539</f>
        <v>0</v>
      </c>
      <c r="G539" s="7">
        <f>H539+I539+J539</f>
        <v>0</v>
      </c>
      <c r="H539" s="10"/>
      <c r="I539" s="10"/>
      <c r="J539" s="10"/>
      <c r="K539" s="10"/>
      <c r="L539" s="10"/>
      <c r="M539" s="7">
        <f>+N539+O539+P539</f>
        <v>0</v>
      </c>
      <c r="N539" s="10"/>
      <c r="O539" s="10"/>
      <c r="P539" s="10"/>
      <c r="Q539" s="10"/>
      <c r="R539" s="10"/>
      <c r="S539" s="10"/>
      <c r="T539" s="10"/>
      <c r="U539" s="7">
        <f t="shared" si="182"/>
        <v>0</v>
      </c>
      <c r="V539" s="10"/>
      <c r="W539" s="10"/>
      <c r="X539" s="10"/>
      <c r="Y539" s="10"/>
      <c r="Z539" s="10"/>
      <c r="AA539" s="10"/>
      <c r="AB539" s="10"/>
      <c r="AC539" s="10"/>
      <c r="AD539" s="7">
        <f>SUM(AE539:AT539)</f>
        <v>0</v>
      </c>
      <c r="AE539" s="10"/>
      <c r="AF539" s="10"/>
      <c r="AG539" s="10"/>
      <c r="AH539" s="10"/>
      <c r="AI539" s="10"/>
      <c r="AJ539" s="10"/>
      <c r="AK539" s="10"/>
      <c r="AL539" s="10"/>
      <c r="AM539" s="10"/>
      <c r="AN539" s="10"/>
      <c r="AO539" s="25"/>
      <c r="AP539" s="10"/>
      <c r="AQ539" s="10"/>
      <c r="AR539" s="25"/>
      <c r="AS539" s="25"/>
      <c r="AT539" s="25"/>
      <c r="AU539" s="25"/>
      <c r="AV539" s="25"/>
      <c r="AW539" s="25"/>
      <c r="AX539" s="10"/>
      <c r="AY539" s="10"/>
      <c r="AZ539" s="10"/>
      <c r="BA539" s="25"/>
      <c r="BB539" s="25"/>
      <c r="BC539" s="25"/>
      <c r="BD539" s="10"/>
      <c r="BE539" s="25"/>
      <c r="BF539" s="25"/>
      <c r="BG539" s="7">
        <f>BH539+BI539+BJ539</f>
        <v>0</v>
      </c>
      <c r="BH539" s="25"/>
      <c r="BI539" s="10"/>
      <c r="BJ539" s="10"/>
      <c r="BK539" s="25"/>
      <c r="BL539" s="10"/>
      <c r="BM539" s="25"/>
      <c r="BN539" s="10"/>
      <c r="BO539" s="25"/>
      <c r="BP539" s="10"/>
      <c r="BQ539" s="25"/>
      <c r="BR539" s="25"/>
      <c r="BS539" s="25"/>
      <c r="BT539" s="25"/>
      <c r="BU539" s="10"/>
      <c r="BV539" s="10"/>
      <c r="BW539" s="10"/>
      <c r="BX539" s="10"/>
      <c r="BY539" s="25"/>
      <c r="CA539" s="54">
        <f>VLOOKUP(B539,'[1]KH2025 IN'!$B$4:$X$243,23,0)</f>
        <v>1</v>
      </c>
      <c r="CB539" s="54">
        <v>1</v>
      </c>
      <c r="CC539" s="54" t="e">
        <f>VLOOKUP(B539,'[2]10QH'!$B$15:$BZ$665,77,0)</f>
        <v>#REF!</v>
      </c>
    </row>
    <row r="540" spans="1:88" s="54" customFormat="1" ht="75" customHeight="1" x14ac:dyDescent="0.3">
      <c r="A540" s="20">
        <f>A534+1</f>
        <v>356</v>
      </c>
      <c r="B540" s="21" t="s">
        <v>196</v>
      </c>
      <c r="C540" s="22">
        <f t="shared" si="209"/>
        <v>40</v>
      </c>
      <c r="D540" s="23"/>
      <c r="E540" s="7">
        <f>F540+U540+BG540</f>
        <v>40</v>
      </c>
      <c r="F540" s="7">
        <f>G540+K540+L540+M540+R540+S540+T540</f>
        <v>40</v>
      </c>
      <c r="G540" s="7">
        <f>H540+I540+J540</f>
        <v>0</v>
      </c>
      <c r="H540" s="24"/>
      <c r="I540" s="24"/>
      <c r="J540" s="24"/>
      <c r="K540" s="24">
        <v>30</v>
      </c>
      <c r="L540" s="24">
        <v>10</v>
      </c>
      <c r="M540" s="7">
        <f>+N540+O540+P540</f>
        <v>0</v>
      </c>
      <c r="N540" s="24"/>
      <c r="O540" s="24"/>
      <c r="P540" s="24"/>
      <c r="Q540" s="24"/>
      <c r="R540" s="59"/>
      <c r="S540" s="24"/>
      <c r="T540" s="24"/>
      <c r="U540" s="7">
        <f t="shared" si="182"/>
        <v>0</v>
      </c>
      <c r="V540" s="24"/>
      <c r="W540" s="24"/>
      <c r="X540" s="24"/>
      <c r="Y540" s="24"/>
      <c r="Z540" s="24"/>
      <c r="AA540" s="24"/>
      <c r="AB540" s="24"/>
      <c r="AC540" s="24"/>
      <c r="AD540" s="7">
        <f>SUM(AE540:AT540)</f>
        <v>0</v>
      </c>
      <c r="AE540" s="24"/>
      <c r="AF540" s="24"/>
      <c r="AG540" s="25"/>
      <c r="AH540" s="25"/>
      <c r="AI540" s="24"/>
      <c r="AJ540" s="20"/>
      <c r="AK540" s="24"/>
      <c r="AL540" s="20"/>
      <c r="AM540" s="20"/>
      <c r="AN540" s="20"/>
      <c r="AO540" s="25"/>
      <c r="AP540" s="20"/>
      <c r="AQ540" s="24"/>
      <c r="AR540" s="25"/>
      <c r="AS540" s="25"/>
      <c r="AT540" s="25"/>
      <c r="AU540" s="25"/>
      <c r="AV540" s="25"/>
      <c r="AW540" s="25"/>
      <c r="AX540" s="24"/>
      <c r="AY540" s="24"/>
      <c r="AZ540" s="24"/>
      <c r="BA540" s="25"/>
      <c r="BB540" s="25"/>
      <c r="BC540" s="25"/>
      <c r="BD540" s="24"/>
      <c r="BE540" s="25"/>
      <c r="BF540" s="25"/>
      <c r="BG540" s="7">
        <f>BH540+BI540+BJ540</f>
        <v>0</v>
      </c>
      <c r="BH540" s="25"/>
      <c r="BI540" s="24"/>
      <c r="BJ540" s="24"/>
      <c r="BK540" s="25"/>
      <c r="BL540" s="20" t="s">
        <v>112</v>
      </c>
      <c r="BM540" s="25"/>
      <c r="BN540" s="20" t="s">
        <v>187</v>
      </c>
      <c r="BO540" s="25"/>
      <c r="BP540" s="20" t="s">
        <v>106</v>
      </c>
      <c r="BQ540" s="25"/>
      <c r="BR540" s="25"/>
      <c r="BS540" s="25"/>
      <c r="BT540" s="25"/>
      <c r="BU540" s="23" t="s">
        <v>131</v>
      </c>
      <c r="BV540" s="20"/>
      <c r="BW540" s="25"/>
      <c r="BX540" s="25"/>
      <c r="BY540" s="20"/>
      <c r="CA540" s="54" t="e">
        <f>VLOOKUP(B540,'[1]KH2025 IN'!$B$4:$X$243,23,0)</f>
        <v>#N/A</v>
      </c>
      <c r="CB540" s="54">
        <v>1</v>
      </c>
      <c r="CC540" s="54">
        <f>VLOOKUP(B540,'[2]10QH'!$B$15:$BZ$665,77,0)</f>
        <v>1</v>
      </c>
      <c r="CJ540" s="54">
        <v>1</v>
      </c>
    </row>
    <row r="541" spans="1:88" ht="37.5" x14ac:dyDescent="0.3">
      <c r="A541" s="10" t="s">
        <v>147</v>
      </c>
      <c r="B541" s="15" t="s">
        <v>148</v>
      </c>
      <c r="C541" s="16">
        <f t="shared" si="209"/>
        <v>0</v>
      </c>
      <c r="D541" s="24"/>
      <c r="E541" s="7">
        <f>F541+U541+BG541</f>
        <v>0</v>
      </c>
      <c r="F541" s="7">
        <f>G541+K541+L541+M541+R541+S541+T541</f>
        <v>0</v>
      </c>
      <c r="G541" s="7">
        <f>H541+I541+J541</f>
        <v>0</v>
      </c>
      <c r="H541" s="10"/>
      <c r="I541" s="10"/>
      <c r="J541" s="10"/>
      <c r="K541" s="10"/>
      <c r="L541" s="10"/>
      <c r="M541" s="7">
        <f>+N541+O541+P541</f>
        <v>0</v>
      </c>
      <c r="N541" s="10"/>
      <c r="O541" s="10"/>
      <c r="P541" s="10"/>
      <c r="Q541" s="10"/>
      <c r="R541" s="10"/>
      <c r="S541" s="10"/>
      <c r="T541" s="10"/>
      <c r="U541" s="7">
        <f t="shared" si="182"/>
        <v>0</v>
      </c>
      <c r="V541" s="10"/>
      <c r="W541" s="10"/>
      <c r="X541" s="10"/>
      <c r="Y541" s="10"/>
      <c r="Z541" s="10"/>
      <c r="AA541" s="10"/>
      <c r="AB541" s="10"/>
      <c r="AC541" s="10"/>
      <c r="AD541" s="7">
        <f>SUM(AE541:AT541)</f>
        <v>0</v>
      </c>
      <c r="AE541" s="10"/>
      <c r="AF541" s="10"/>
      <c r="AG541" s="10"/>
      <c r="AH541" s="10"/>
      <c r="AI541" s="10"/>
      <c r="AJ541" s="10"/>
      <c r="AK541" s="10"/>
      <c r="AL541" s="10"/>
      <c r="AM541" s="10"/>
      <c r="AN541" s="10"/>
      <c r="AO541" s="25"/>
      <c r="AP541" s="10"/>
      <c r="AQ541" s="10"/>
      <c r="AR541" s="25"/>
      <c r="AS541" s="25"/>
      <c r="AT541" s="25"/>
      <c r="AU541" s="25"/>
      <c r="AV541" s="25"/>
      <c r="AW541" s="25"/>
      <c r="AX541" s="10"/>
      <c r="AY541" s="10"/>
      <c r="AZ541" s="10"/>
      <c r="BA541" s="25"/>
      <c r="BB541" s="25"/>
      <c r="BC541" s="25"/>
      <c r="BD541" s="10"/>
      <c r="BE541" s="25"/>
      <c r="BF541" s="25"/>
      <c r="BG541" s="7">
        <f>BH541+BI541+BJ541</f>
        <v>0</v>
      </c>
      <c r="BH541" s="25"/>
      <c r="BI541" s="10"/>
      <c r="BJ541" s="10"/>
      <c r="BK541" s="25"/>
      <c r="BL541" s="10"/>
      <c r="BM541" s="25"/>
      <c r="BN541" s="10"/>
      <c r="BO541" s="25"/>
      <c r="BP541" s="10"/>
      <c r="BQ541" s="25"/>
      <c r="BR541" s="25"/>
      <c r="BS541" s="25"/>
      <c r="BT541" s="25"/>
      <c r="BU541" s="10"/>
      <c r="BV541" s="10"/>
      <c r="BW541" s="10"/>
      <c r="BX541" s="10"/>
      <c r="BY541" s="25"/>
      <c r="CA541" s="54" t="e">
        <f>VLOOKUP(B541,'[1]KH2025 IN'!$B$4:$X$243,23,0)</f>
        <v>#N/A</v>
      </c>
      <c r="CB541" s="54">
        <v>1</v>
      </c>
      <c r="CC541" s="54" t="e">
        <f>VLOOKUP(B541,'[2]10QH'!$B$15:$BZ$665,77,0)</f>
        <v>#REF!</v>
      </c>
    </row>
    <row r="542" spans="1:88" ht="37.5" x14ac:dyDescent="0.3">
      <c r="A542" s="10" t="s">
        <v>152</v>
      </c>
      <c r="B542" s="15" t="s">
        <v>153</v>
      </c>
      <c r="C542" s="16">
        <f t="shared" si="209"/>
        <v>0</v>
      </c>
      <c r="D542" s="24"/>
      <c r="E542" s="7">
        <f>F542+U542+BG542</f>
        <v>0</v>
      </c>
      <c r="F542" s="7">
        <f>G542+K542+L542+M542+R542+S542+T542</f>
        <v>0</v>
      </c>
      <c r="G542" s="7">
        <f>H542+I542+J542</f>
        <v>0</v>
      </c>
      <c r="H542" s="10"/>
      <c r="I542" s="10"/>
      <c r="J542" s="10"/>
      <c r="K542" s="10"/>
      <c r="L542" s="10"/>
      <c r="M542" s="7">
        <f>+N542+O542+P542</f>
        <v>0</v>
      </c>
      <c r="N542" s="10"/>
      <c r="O542" s="10"/>
      <c r="P542" s="10"/>
      <c r="Q542" s="10"/>
      <c r="R542" s="24"/>
      <c r="S542" s="10"/>
      <c r="T542" s="10"/>
      <c r="U542" s="7">
        <f t="shared" si="182"/>
        <v>0</v>
      </c>
      <c r="V542" s="10"/>
      <c r="W542" s="10"/>
      <c r="X542" s="10"/>
      <c r="Y542" s="10"/>
      <c r="Z542" s="10"/>
      <c r="AA542" s="10"/>
      <c r="AB542" s="10"/>
      <c r="AC542" s="10"/>
      <c r="AD542" s="7">
        <f>SUM(AE542:AT542)</f>
        <v>0</v>
      </c>
      <c r="AE542" s="10"/>
      <c r="AF542" s="10"/>
      <c r="AG542" s="10"/>
      <c r="AH542" s="10"/>
      <c r="AI542" s="10"/>
      <c r="AJ542" s="10"/>
      <c r="AK542" s="10"/>
      <c r="AL542" s="10"/>
      <c r="AM542" s="10"/>
      <c r="AN542" s="10"/>
      <c r="AO542" s="25"/>
      <c r="AP542" s="10"/>
      <c r="AQ542" s="10"/>
      <c r="AR542" s="25"/>
      <c r="AS542" s="25"/>
      <c r="AT542" s="25"/>
      <c r="AU542" s="25"/>
      <c r="AV542" s="25"/>
      <c r="AW542" s="25"/>
      <c r="AX542" s="10"/>
      <c r="AY542" s="10"/>
      <c r="AZ542" s="10"/>
      <c r="BA542" s="25"/>
      <c r="BB542" s="25"/>
      <c r="BC542" s="25"/>
      <c r="BD542" s="10"/>
      <c r="BE542" s="25"/>
      <c r="BF542" s="25"/>
      <c r="BG542" s="7">
        <f>BH542+BI542+BJ542</f>
        <v>0</v>
      </c>
      <c r="BH542" s="25"/>
      <c r="BI542" s="10"/>
      <c r="BJ542" s="10"/>
      <c r="BK542" s="25"/>
      <c r="BL542" s="10"/>
      <c r="BM542" s="25"/>
      <c r="BN542" s="10"/>
      <c r="BO542" s="25"/>
      <c r="BP542" s="10"/>
      <c r="BQ542" s="25"/>
      <c r="BR542" s="25"/>
      <c r="BS542" s="25"/>
      <c r="BT542" s="25"/>
      <c r="BU542" s="10"/>
      <c r="BV542" s="10"/>
      <c r="BW542" s="10"/>
      <c r="BX542" s="10"/>
      <c r="BY542" s="25"/>
      <c r="CA542" s="54">
        <f>VLOOKUP(B542,'[1]KH2025 IN'!$B$4:$X$243,23,0)</f>
        <v>1</v>
      </c>
      <c r="CB542" s="54">
        <v>1</v>
      </c>
      <c r="CC542" s="54" t="e">
        <f>VLOOKUP(B542,'[2]10QH'!$B$15:$BZ$665,77,0)</f>
        <v>#REF!</v>
      </c>
    </row>
    <row r="543" spans="1:88" s="54" customFormat="1" ht="93.75" x14ac:dyDescent="0.3">
      <c r="A543" s="20">
        <f>A540+1</f>
        <v>357</v>
      </c>
      <c r="B543" s="21" t="s">
        <v>854</v>
      </c>
      <c r="C543" s="22">
        <f t="shared" si="209"/>
        <v>40</v>
      </c>
      <c r="D543" s="23"/>
      <c r="E543" s="7">
        <f>F543+U543+BG543</f>
        <v>40</v>
      </c>
      <c r="F543" s="7">
        <f>G543+K543+L543+M543+R543+S543+T543</f>
        <v>40</v>
      </c>
      <c r="G543" s="7">
        <f>H543+I543+J543</f>
        <v>40</v>
      </c>
      <c r="H543" s="25"/>
      <c r="I543" s="25">
        <v>40</v>
      </c>
      <c r="J543" s="25"/>
      <c r="K543" s="25"/>
      <c r="L543" s="25"/>
      <c r="M543" s="7">
        <f>+N543+O543+P543</f>
        <v>0</v>
      </c>
      <c r="N543" s="25"/>
      <c r="O543" s="25"/>
      <c r="P543" s="25"/>
      <c r="Q543" s="25"/>
      <c r="R543" s="24"/>
      <c r="S543" s="25"/>
      <c r="T543" s="25"/>
      <c r="U543" s="7">
        <f t="shared" si="182"/>
        <v>0</v>
      </c>
      <c r="V543" s="25"/>
      <c r="W543" s="25"/>
      <c r="X543" s="25"/>
      <c r="Y543" s="25"/>
      <c r="Z543" s="25"/>
      <c r="AA543" s="25"/>
      <c r="AB543" s="25"/>
      <c r="AC543" s="25"/>
      <c r="AD543" s="7">
        <f>SUM(AE543:AT543)</f>
        <v>0</v>
      </c>
      <c r="AE543" s="25"/>
      <c r="AF543" s="25"/>
      <c r="AG543" s="25"/>
      <c r="AH543" s="25"/>
      <c r="AI543" s="25"/>
      <c r="AJ543" s="25"/>
      <c r="AK543" s="25"/>
      <c r="AL543" s="25"/>
      <c r="AM543" s="25"/>
      <c r="AN543" s="25"/>
      <c r="AO543" s="25"/>
      <c r="AP543" s="25"/>
      <c r="AQ543" s="25"/>
      <c r="AR543" s="25"/>
      <c r="AS543" s="25"/>
      <c r="AT543" s="25"/>
      <c r="AU543" s="25"/>
      <c r="AV543" s="25"/>
      <c r="AW543" s="25"/>
      <c r="AX543" s="25"/>
      <c r="AY543" s="25"/>
      <c r="AZ543" s="25"/>
      <c r="BA543" s="25"/>
      <c r="BB543" s="25"/>
      <c r="BC543" s="25"/>
      <c r="BD543" s="25"/>
      <c r="BE543" s="25"/>
      <c r="BF543" s="25"/>
      <c r="BG543" s="7">
        <f>BH543+BI543+BJ543</f>
        <v>0</v>
      </c>
      <c r="BH543" s="25"/>
      <c r="BI543" s="25"/>
      <c r="BJ543" s="25"/>
      <c r="BK543" s="25"/>
      <c r="BL543" s="20" t="s">
        <v>105</v>
      </c>
      <c r="BM543" s="25"/>
      <c r="BN543" s="20" t="s">
        <v>95</v>
      </c>
      <c r="BO543" s="25"/>
      <c r="BP543" s="20" t="s">
        <v>855</v>
      </c>
      <c r="BQ543" s="25"/>
      <c r="BR543" s="25"/>
      <c r="BS543" s="25"/>
      <c r="BT543" s="25"/>
      <c r="BU543" s="20" t="s">
        <v>856</v>
      </c>
      <c r="BV543" s="25"/>
      <c r="BW543" s="25"/>
      <c r="BX543" s="25"/>
      <c r="BY543" s="20"/>
      <c r="CA543" s="54" t="e">
        <f>VLOOKUP(B543,'[1]KH2025 IN'!$B$4:$X$243,23,0)</f>
        <v>#N/A</v>
      </c>
      <c r="CB543" s="54">
        <v>1</v>
      </c>
      <c r="CC543" s="54">
        <f>VLOOKUP(B543,'[2]10QH'!$B$15:$BZ$665,77,0)</f>
        <v>1</v>
      </c>
      <c r="CJ543" s="54">
        <v>1</v>
      </c>
    </row>
    <row r="544" spans="1:88" s="11" customFormat="1" ht="19.5" x14ac:dyDescent="0.3">
      <c r="A544" s="62" t="s">
        <v>857</v>
      </c>
      <c r="B544" s="65" t="s">
        <v>26</v>
      </c>
      <c r="C544" s="6">
        <f t="shared" si="209"/>
        <v>481.34000000000003</v>
      </c>
      <c r="D544" s="6">
        <f t="shared" ref="D544:T544" si="216">SUM(D545:D550)</f>
        <v>12.75</v>
      </c>
      <c r="E544" s="6">
        <f t="shared" si="216"/>
        <v>468.59000000000003</v>
      </c>
      <c r="F544" s="6">
        <f t="shared" si="216"/>
        <v>462.17</v>
      </c>
      <c r="G544" s="6">
        <f t="shared" si="216"/>
        <v>1.44</v>
      </c>
      <c r="H544" s="64">
        <f t="shared" si="216"/>
        <v>0</v>
      </c>
      <c r="I544" s="64">
        <f t="shared" si="216"/>
        <v>1.44</v>
      </c>
      <c r="J544" s="64">
        <f t="shared" si="216"/>
        <v>0</v>
      </c>
      <c r="K544" s="6">
        <f t="shared" si="216"/>
        <v>387.09000000000003</v>
      </c>
      <c r="L544" s="6">
        <f t="shared" si="216"/>
        <v>72.59</v>
      </c>
      <c r="M544" s="64">
        <f t="shared" si="216"/>
        <v>0</v>
      </c>
      <c r="N544" s="6">
        <f t="shared" si="216"/>
        <v>0</v>
      </c>
      <c r="O544" s="6">
        <f t="shared" si="216"/>
        <v>0</v>
      </c>
      <c r="P544" s="6">
        <f t="shared" si="216"/>
        <v>0</v>
      </c>
      <c r="Q544" s="64">
        <f t="shared" si="216"/>
        <v>0</v>
      </c>
      <c r="R544" s="64">
        <f t="shared" si="216"/>
        <v>1.05</v>
      </c>
      <c r="S544" s="64">
        <f t="shared" si="216"/>
        <v>0</v>
      </c>
      <c r="T544" s="64">
        <f t="shared" si="216"/>
        <v>0</v>
      </c>
      <c r="U544" s="6">
        <f t="shared" si="182"/>
        <v>0</v>
      </c>
      <c r="V544" s="64">
        <f t="shared" ref="V544:BJ544" si="217">SUM(V545:V550)</f>
        <v>0</v>
      </c>
      <c r="W544" s="64">
        <f t="shared" si="217"/>
        <v>0</v>
      </c>
      <c r="X544" s="64">
        <f t="shared" si="217"/>
        <v>0</v>
      </c>
      <c r="Y544" s="64">
        <f t="shared" si="217"/>
        <v>0</v>
      </c>
      <c r="Z544" s="64">
        <f t="shared" si="217"/>
        <v>0</v>
      </c>
      <c r="AA544" s="64">
        <f t="shared" si="217"/>
        <v>0</v>
      </c>
      <c r="AB544" s="64">
        <f t="shared" si="217"/>
        <v>0</v>
      </c>
      <c r="AC544" s="64">
        <f t="shared" si="217"/>
        <v>0</v>
      </c>
      <c r="AD544" s="64">
        <f t="shared" si="217"/>
        <v>0</v>
      </c>
      <c r="AE544" s="64">
        <f t="shared" si="217"/>
        <v>0</v>
      </c>
      <c r="AF544" s="64">
        <f t="shared" si="217"/>
        <v>0</v>
      </c>
      <c r="AG544" s="64">
        <f t="shared" si="217"/>
        <v>0</v>
      </c>
      <c r="AH544" s="64">
        <f t="shared" si="217"/>
        <v>0</v>
      </c>
      <c r="AI544" s="64">
        <f t="shared" si="217"/>
        <v>0</v>
      </c>
      <c r="AJ544" s="64">
        <f t="shared" si="217"/>
        <v>0</v>
      </c>
      <c r="AK544" s="64">
        <f t="shared" si="217"/>
        <v>0</v>
      </c>
      <c r="AL544" s="64">
        <f t="shared" si="217"/>
        <v>0</v>
      </c>
      <c r="AM544" s="64">
        <f t="shared" si="217"/>
        <v>0</v>
      </c>
      <c r="AN544" s="64">
        <f t="shared" si="217"/>
        <v>0</v>
      </c>
      <c r="AO544" s="64">
        <f t="shared" si="217"/>
        <v>0</v>
      </c>
      <c r="AP544" s="64">
        <f t="shared" si="217"/>
        <v>0</v>
      </c>
      <c r="AQ544" s="64">
        <f t="shared" si="217"/>
        <v>0</v>
      </c>
      <c r="AR544" s="64">
        <f t="shared" si="217"/>
        <v>0</v>
      </c>
      <c r="AS544" s="64">
        <f t="shared" si="217"/>
        <v>0</v>
      </c>
      <c r="AT544" s="64">
        <f t="shared" si="217"/>
        <v>0</v>
      </c>
      <c r="AU544" s="64">
        <f t="shared" si="217"/>
        <v>0</v>
      </c>
      <c r="AV544" s="64">
        <f t="shared" si="217"/>
        <v>0</v>
      </c>
      <c r="AW544" s="64">
        <f t="shared" si="217"/>
        <v>0</v>
      </c>
      <c r="AX544" s="64">
        <f t="shared" si="217"/>
        <v>0</v>
      </c>
      <c r="AY544" s="64">
        <f t="shared" si="217"/>
        <v>0</v>
      </c>
      <c r="AZ544" s="64">
        <f t="shared" si="217"/>
        <v>0</v>
      </c>
      <c r="BA544" s="64">
        <f t="shared" si="217"/>
        <v>0</v>
      </c>
      <c r="BB544" s="64">
        <f t="shared" si="217"/>
        <v>0</v>
      </c>
      <c r="BC544" s="64">
        <f t="shared" si="217"/>
        <v>0</v>
      </c>
      <c r="BD544" s="64">
        <f t="shared" si="217"/>
        <v>0</v>
      </c>
      <c r="BE544" s="64">
        <f t="shared" si="217"/>
        <v>0</v>
      </c>
      <c r="BF544" s="64">
        <f t="shared" si="217"/>
        <v>0</v>
      </c>
      <c r="BG544" s="6">
        <f t="shared" si="217"/>
        <v>6.42</v>
      </c>
      <c r="BH544" s="64">
        <f t="shared" si="217"/>
        <v>0</v>
      </c>
      <c r="BI544" s="64">
        <f t="shared" si="217"/>
        <v>6.42</v>
      </c>
      <c r="BJ544" s="64">
        <f t="shared" si="217"/>
        <v>0</v>
      </c>
      <c r="BK544" s="4"/>
      <c r="BL544" s="4"/>
      <c r="BM544" s="4"/>
      <c r="BN544" s="4"/>
      <c r="BO544" s="62"/>
      <c r="BP544" s="10"/>
      <c r="BQ544" s="10"/>
      <c r="BR544" s="10"/>
      <c r="BS544" s="10"/>
      <c r="BT544" s="10"/>
      <c r="BU544" s="10"/>
      <c r="BV544" s="10"/>
      <c r="BW544" s="10"/>
      <c r="BX544" s="10"/>
      <c r="BY544" s="10"/>
      <c r="CA544" s="54" t="e">
        <f>VLOOKUP(B544,'[1]KH2025 IN'!$B$4:$X$243,23,0)</f>
        <v>#N/A</v>
      </c>
      <c r="CB544" s="54">
        <v>1</v>
      </c>
      <c r="CC544" s="54" t="e">
        <f>VLOOKUP(B544,'[2]10QH'!$B$15:$BZ$665,77,0)</f>
        <v>#REF!</v>
      </c>
    </row>
    <row r="545" spans="1:88" ht="37.5" x14ac:dyDescent="0.3">
      <c r="A545" s="10" t="s">
        <v>84</v>
      </c>
      <c r="B545" s="15" t="s">
        <v>85</v>
      </c>
      <c r="C545" s="16">
        <f t="shared" si="209"/>
        <v>0</v>
      </c>
      <c r="D545" s="10"/>
      <c r="E545" s="7">
        <f t="shared" ref="E545:E550" si="218">F545+U545+BG545</f>
        <v>0</v>
      </c>
      <c r="F545" s="7">
        <f t="shared" ref="F545:F550" si="219">G545+K545+L545+M545+R545+S545+T545</f>
        <v>0</v>
      </c>
      <c r="G545" s="7">
        <f t="shared" ref="G545:G550" si="220">H545+I545+J545</f>
        <v>0</v>
      </c>
      <c r="H545" s="10"/>
      <c r="I545" s="10"/>
      <c r="J545" s="10"/>
      <c r="K545" s="10"/>
      <c r="L545" s="10"/>
      <c r="M545" s="7">
        <f t="shared" ref="M545:M550" si="221">+N545+O545+P545</f>
        <v>0</v>
      </c>
      <c r="N545" s="10"/>
      <c r="O545" s="10"/>
      <c r="P545" s="10"/>
      <c r="Q545" s="10"/>
      <c r="R545" s="10"/>
      <c r="S545" s="10"/>
      <c r="T545" s="10"/>
      <c r="U545" s="7">
        <f t="shared" si="182"/>
        <v>0</v>
      </c>
      <c r="V545" s="10"/>
      <c r="W545" s="10"/>
      <c r="X545" s="10"/>
      <c r="Y545" s="10"/>
      <c r="Z545" s="10"/>
      <c r="AA545" s="10"/>
      <c r="AB545" s="10"/>
      <c r="AC545" s="10"/>
      <c r="AD545" s="7">
        <f t="shared" ref="AD545:AD550" si="222">SUM(AE545:AT545)</f>
        <v>0</v>
      </c>
      <c r="AE545" s="10"/>
      <c r="AF545" s="10"/>
      <c r="AG545" s="10"/>
      <c r="AH545" s="10"/>
      <c r="AI545" s="10"/>
      <c r="AJ545" s="10"/>
      <c r="AK545" s="10"/>
      <c r="AL545" s="10"/>
      <c r="AM545" s="10"/>
      <c r="AN545" s="10"/>
      <c r="AO545" s="25"/>
      <c r="AP545" s="10"/>
      <c r="AQ545" s="10"/>
      <c r="AR545" s="25"/>
      <c r="AS545" s="25"/>
      <c r="AT545" s="25"/>
      <c r="AU545" s="25"/>
      <c r="AV545" s="25"/>
      <c r="AW545" s="25"/>
      <c r="AX545" s="10"/>
      <c r="AY545" s="10"/>
      <c r="AZ545" s="10"/>
      <c r="BA545" s="25"/>
      <c r="BB545" s="25"/>
      <c r="BC545" s="25"/>
      <c r="BD545" s="10"/>
      <c r="BE545" s="25"/>
      <c r="BF545" s="25"/>
      <c r="BG545" s="7">
        <f t="shared" ref="BG545:BG550" si="223">BH545+BI545+BJ545</f>
        <v>0</v>
      </c>
      <c r="BH545" s="25"/>
      <c r="BI545" s="10"/>
      <c r="BJ545" s="10"/>
      <c r="BK545" s="25"/>
      <c r="BL545" s="10"/>
      <c r="BM545" s="25"/>
      <c r="BN545" s="10"/>
      <c r="BO545" s="25"/>
      <c r="BP545" s="10"/>
      <c r="BQ545" s="25"/>
      <c r="BR545" s="25"/>
      <c r="BS545" s="25"/>
      <c r="BT545" s="25"/>
      <c r="BU545" s="10"/>
      <c r="BV545" s="10"/>
      <c r="BW545" s="10"/>
      <c r="BX545" s="10"/>
      <c r="BY545" s="25"/>
      <c r="CA545" s="54">
        <f>VLOOKUP(B545,'[1]KH2025 IN'!$B$4:$X$243,23,0)</f>
        <v>1</v>
      </c>
      <c r="CB545" s="54">
        <v>1</v>
      </c>
      <c r="CC545" s="54" t="e">
        <f>VLOOKUP(B545,'[2]10QH'!$B$15:$BZ$665,77,0)</f>
        <v>#REF!</v>
      </c>
    </row>
    <row r="546" spans="1:88" s="54" customFormat="1" ht="75" x14ac:dyDescent="0.3">
      <c r="A546" s="144">
        <f>A543+1</f>
        <v>358</v>
      </c>
      <c r="B546" s="145" t="s">
        <v>858</v>
      </c>
      <c r="C546" s="22">
        <f t="shared" si="209"/>
        <v>460.25000000000006</v>
      </c>
      <c r="D546" s="23"/>
      <c r="E546" s="7">
        <f t="shared" si="218"/>
        <v>460.25000000000006</v>
      </c>
      <c r="F546" s="7">
        <f t="shared" si="219"/>
        <v>453.83000000000004</v>
      </c>
      <c r="G546" s="7">
        <f t="shared" si="220"/>
        <v>1.44</v>
      </c>
      <c r="H546" s="25"/>
      <c r="I546" s="25">
        <v>1.44</v>
      </c>
      <c r="J546" s="25"/>
      <c r="K546" s="25">
        <v>379.8</v>
      </c>
      <c r="L546" s="25">
        <v>72.59</v>
      </c>
      <c r="M546" s="7">
        <f t="shared" si="221"/>
        <v>0</v>
      </c>
      <c r="N546" s="25"/>
      <c r="O546" s="25"/>
      <c r="P546" s="25"/>
      <c r="Q546" s="25"/>
      <c r="R546" s="59"/>
      <c r="S546" s="25"/>
      <c r="T546" s="25"/>
      <c r="U546" s="7">
        <f t="shared" si="182"/>
        <v>0</v>
      </c>
      <c r="V546" s="25"/>
      <c r="W546" s="25"/>
      <c r="X546" s="25"/>
      <c r="Y546" s="25"/>
      <c r="Z546" s="25"/>
      <c r="AA546" s="25"/>
      <c r="AB546" s="25"/>
      <c r="AC546" s="25"/>
      <c r="AD546" s="7">
        <f t="shared" si="222"/>
        <v>0</v>
      </c>
      <c r="AE546" s="25"/>
      <c r="AF546" s="25"/>
      <c r="AG546" s="146"/>
      <c r="AH546" s="25"/>
      <c r="AI546" s="25"/>
      <c r="AJ546" s="25"/>
      <c r="AK546" s="25"/>
      <c r="AL546" s="25"/>
      <c r="AM546" s="25"/>
      <c r="AN546" s="25"/>
      <c r="AO546" s="25"/>
      <c r="AP546" s="25"/>
      <c r="AQ546" s="25"/>
      <c r="AR546" s="25"/>
      <c r="AS546" s="25"/>
      <c r="AT546" s="25"/>
      <c r="AU546" s="25"/>
      <c r="AV546" s="25"/>
      <c r="AW546" s="25"/>
      <c r="AX546" s="25"/>
      <c r="AY546" s="25"/>
      <c r="AZ546" s="25"/>
      <c r="BA546" s="25"/>
      <c r="BB546" s="25"/>
      <c r="BC546" s="25"/>
      <c r="BD546" s="25"/>
      <c r="BE546" s="25"/>
      <c r="BF546" s="25"/>
      <c r="BG546" s="7">
        <f t="shared" si="223"/>
        <v>6.42</v>
      </c>
      <c r="BH546" s="25"/>
      <c r="BI546" s="25">
        <v>6.42</v>
      </c>
      <c r="BJ546" s="25"/>
      <c r="BK546" s="25"/>
      <c r="BL546" s="20" t="s">
        <v>112</v>
      </c>
      <c r="BM546" s="25"/>
      <c r="BN546" s="20" t="s">
        <v>90</v>
      </c>
      <c r="BO546" s="25">
        <v>2025</v>
      </c>
      <c r="BP546" s="144" t="s">
        <v>859</v>
      </c>
      <c r="BQ546" s="25"/>
      <c r="BR546" s="25"/>
      <c r="BS546" s="25"/>
      <c r="BT546" s="25"/>
      <c r="BU546" s="23" t="s">
        <v>860</v>
      </c>
      <c r="BV546" s="20" t="s">
        <v>96</v>
      </c>
      <c r="BW546" s="146"/>
      <c r="BX546" s="25"/>
      <c r="BY546" s="20"/>
      <c r="CA546" s="54">
        <f>VLOOKUP(B546,'[1]KH2025 IN'!$B$4:$X$243,23,0)</f>
        <v>1</v>
      </c>
      <c r="CB546" s="54">
        <v>1</v>
      </c>
      <c r="CC546" s="54">
        <f>VLOOKUP(B546,'[2]10QH'!$B$15:$BZ$665,77,0)</f>
        <v>1</v>
      </c>
      <c r="CJ546" s="54">
        <v>1</v>
      </c>
    </row>
    <row r="547" spans="1:88" s="54" customFormat="1" ht="37.5" x14ac:dyDescent="0.3">
      <c r="A547" s="144"/>
      <c r="B547" s="145"/>
      <c r="C547" s="22">
        <f t="shared" si="209"/>
        <v>12.75</v>
      </c>
      <c r="D547" s="23">
        <v>12.75</v>
      </c>
      <c r="E547" s="7">
        <f t="shared" si="218"/>
        <v>0</v>
      </c>
      <c r="F547" s="7">
        <f t="shared" si="219"/>
        <v>0</v>
      </c>
      <c r="G547" s="7">
        <f t="shared" si="220"/>
        <v>0</v>
      </c>
      <c r="H547" s="25"/>
      <c r="I547" s="25"/>
      <c r="J547" s="25"/>
      <c r="K547" s="25"/>
      <c r="L547" s="25"/>
      <c r="M547" s="7">
        <f t="shared" si="221"/>
        <v>0</v>
      </c>
      <c r="N547" s="25"/>
      <c r="O547" s="25"/>
      <c r="P547" s="25"/>
      <c r="Q547" s="25"/>
      <c r="R547" s="10"/>
      <c r="S547" s="25"/>
      <c r="T547" s="25"/>
      <c r="U547" s="7">
        <f t="shared" si="182"/>
        <v>0</v>
      </c>
      <c r="V547" s="25"/>
      <c r="W547" s="25"/>
      <c r="X547" s="25"/>
      <c r="Y547" s="25"/>
      <c r="Z547" s="25"/>
      <c r="AA547" s="25"/>
      <c r="AB547" s="25"/>
      <c r="AC547" s="25"/>
      <c r="AD547" s="7">
        <f t="shared" si="222"/>
        <v>0</v>
      </c>
      <c r="AE547" s="25"/>
      <c r="AF547" s="25"/>
      <c r="AG547" s="146"/>
      <c r="AH547" s="25"/>
      <c r="AI547" s="25"/>
      <c r="AJ547" s="25"/>
      <c r="AK547" s="25"/>
      <c r="AL547" s="25"/>
      <c r="AM547" s="25"/>
      <c r="AN547" s="25"/>
      <c r="AO547" s="25"/>
      <c r="AP547" s="25"/>
      <c r="AQ547" s="25"/>
      <c r="AR547" s="25"/>
      <c r="AS547" s="25"/>
      <c r="AT547" s="25"/>
      <c r="AU547" s="25"/>
      <c r="AV547" s="25"/>
      <c r="AW547" s="25"/>
      <c r="AX547" s="25"/>
      <c r="AY547" s="25"/>
      <c r="AZ547" s="25"/>
      <c r="BA547" s="25"/>
      <c r="BB547" s="25"/>
      <c r="BC547" s="25"/>
      <c r="BD547" s="25"/>
      <c r="BE547" s="25"/>
      <c r="BF547" s="25"/>
      <c r="BG547" s="7">
        <f t="shared" si="223"/>
        <v>0</v>
      </c>
      <c r="BH547" s="25"/>
      <c r="BI547" s="25"/>
      <c r="BJ547" s="25"/>
      <c r="BK547" s="25"/>
      <c r="BL547" s="20" t="s">
        <v>112</v>
      </c>
      <c r="BM547" s="25"/>
      <c r="BN547" s="20" t="s">
        <v>861</v>
      </c>
      <c r="BO547" s="25"/>
      <c r="BP547" s="144"/>
      <c r="BQ547" s="25"/>
      <c r="BR547" s="25"/>
      <c r="BS547" s="25"/>
      <c r="BT547" s="25"/>
      <c r="BU547" s="23" t="s">
        <v>222</v>
      </c>
      <c r="BV547" s="20" t="s">
        <v>96</v>
      </c>
      <c r="BW547" s="146"/>
      <c r="BX547" s="25"/>
      <c r="BY547" s="20"/>
      <c r="CA547" s="54">
        <f>VLOOKUP(B547,'[1]KH2025 IN'!$B$4:$X$243,23,0)</f>
        <v>1</v>
      </c>
      <c r="CB547" s="54">
        <v>1</v>
      </c>
      <c r="CC547" s="54" t="e">
        <f>VLOOKUP(B547,'[2]10QH'!$B$15:$BZ$665,77,0)</f>
        <v>#N/A</v>
      </c>
      <c r="CJ547" s="54">
        <v>1</v>
      </c>
    </row>
    <row r="548" spans="1:88" s="54" customFormat="1" ht="37.5" x14ac:dyDescent="0.3">
      <c r="A548" s="144"/>
      <c r="B548" s="145"/>
      <c r="C548" s="22">
        <f t="shared" si="209"/>
        <v>8.34</v>
      </c>
      <c r="D548" s="23"/>
      <c r="E548" s="7">
        <f t="shared" si="218"/>
        <v>8.34</v>
      </c>
      <c r="F548" s="7">
        <f t="shared" si="219"/>
        <v>8.34</v>
      </c>
      <c r="G548" s="7">
        <f t="shared" si="220"/>
        <v>0</v>
      </c>
      <c r="H548" s="25"/>
      <c r="I548" s="25"/>
      <c r="J548" s="25"/>
      <c r="K548" s="25">
        <v>7.29</v>
      </c>
      <c r="L548" s="25"/>
      <c r="M548" s="7">
        <f t="shared" si="221"/>
        <v>0</v>
      </c>
      <c r="N548" s="25"/>
      <c r="O548" s="25"/>
      <c r="P548" s="25"/>
      <c r="Q548" s="25"/>
      <c r="R548" s="24">
        <v>1.05</v>
      </c>
      <c r="S548" s="25"/>
      <c r="T548" s="25"/>
      <c r="U548" s="7">
        <f t="shared" si="182"/>
        <v>0</v>
      </c>
      <c r="V548" s="25"/>
      <c r="W548" s="25"/>
      <c r="X548" s="25"/>
      <c r="Y548" s="25"/>
      <c r="Z548" s="25"/>
      <c r="AA548" s="25"/>
      <c r="AB548" s="25"/>
      <c r="AC548" s="25"/>
      <c r="AD548" s="7">
        <f t="shared" si="222"/>
        <v>0</v>
      </c>
      <c r="AE548" s="25"/>
      <c r="AF548" s="25"/>
      <c r="AG548" s="146"/>
      <c r="AH548" s="25"/>
      <c r="AI548" s="25"/>
      <c r="AJ548" s="25"/>
      <c r="AK548" s="25"/>
      <c r="AL548" s="25"/>
      <c r="AM548" s="25"/>
      <c r="AN548" s="25"/>
      <c r="AO548" s="25"/>
      <c r="AP548" s="25"/>
      <c r="AQ548" s="25"/>
      <c r="AR548" s="25"/>
      <c r="AS548" s="25"/>
      <c r="AT548" s="25"/>
      <c r="AU548" s="25"/>
      <c r="AV548" s="25"/>
      <c r="AW548" s="25"/>
      <c r="AX548" s="25"/>
      <c r="AY548" s="25"/>
      <c r="AZ548" s="25"/>
      <c r="BA548" s="25"/>
      <c r="BB548" s="25"/>
      <c r="BC548" s="25"/>
      <c r="BD548" s="25"/>
      <c r="BE548" s="25"/>
      <c r="BF548" s="25"/>
      <c r="BG548" s="7">
        <f t="shared" si="223"/>
        <v>0</v>
      </c>
      <c r="BH548" s="25"/>
      <c r="BI548" s="25"/>
      <c r="BJ548" s="25"/>
      <c r="BK548" s="25"/>
      <c r="BL548" s="20" t="s">
        <v>112</v>
      </c>
      <c r="BM548" s="25"/>
      <c r="BN548" s="20" t="s">
        <v>205</v>
      </c>
      <c r="BO548" s="25"/>
      <c r="BP548" s="144"/>
      <c r="BQ548" s="25"/>
      <c r="BR548" s="25"/>
      <c r="BS548" s="25"/>
      <c r="BT548" s="25"/>
      <c r="BU548" s="23" t="s">
        <v>95</v>
      </c>
      <c r="BV548" s="20" t="s">
        <v>96</v>
      </c>
      <c r="BW548" s="146"/>
      <c r="BX548" s="25"/>
      <c r="BY548" s="20"/>
      <c r="CA548" s="54">
        <f>VLOOKUP(B548,'[1]KH2025 IN'!$B$4:$X$243,23,0)</f>
        <v>1</v>
      </c>
      <c r="CB548" s="54">
        <v>1</v>
      </c>
      <c r="CC548" s="54" t="e">
        <f>VLOOKUP(B548,'[2]10QH'!$B$15:$BZ$665,77,0)</f>
        <v>#N/A</v>
      </c>
      <c r="CJ548" s="54">
        <v>1</v>
      </c>
    </row>
    <row r="549" spans="1:88" ht="37.5" x14ac:dyDescent="0.3">
      <c r="A549" s="10" t="s">
        <v>147</v>
      </c>
      <c r="B549" s="15" t="s">
        <v>148</v>
      </c>
      <c r="C549" s="16">
        <f t="shared" si="209"/>
        <v>0</v>
      </c>
      <c r="D549" s="24"/>
      <c r="E549" s="7">
        <f t="shared" si="218"/>
        <v>0</v>
      </c>
      <c r="F549" s="7">
        <f t="shared" si="219"/>
        <v>0</v>
      </c>
      <c r="G549" s="7">
        <f t="shared" si="220"/>
        <v>0</v>
      </c>
      <c r="H549" s="10"/>
      <c r="I549" s="10"/>
      <c r="J549" s="10"/>
      <c r="K549" s="10"/>
      <c r="L549" s="10"/>
      <c r="M549" s="7">
        <f t="shared" si="221"/>
        <v>0</v>
      </c>
      <c r="N549" s="10"/>
      <c r="O549" s="10"/>
      <c r="P549" s="10"/>
      <c r="Q549" s="10"/>
      <c r="R549" s="25"/>
      <c r="S549" s="10"/>
      <c r="T549" s="10"/>
      <c r="U549" s="7">
        <f t="shared" si="182"/>
        <v>0</v>
      </c>
      <c r="V549" s="10"/>
      <c r="W549" s="10"/>
      <c r="X549" s="10"/>
      <c r="Y549" s="10"/>
      <c r="Z549" s="10"/>
      <c r="AA549" s="10"/>
      <c r="AB549" s="10"/>
      <c r="AC549" s="10"/>
      <c r="AD549" s="7">
        <f t="shared" si="222"/>
        <v>0</v>
      </c>
      <c r="AE549" s="10"/>
      <c r="AF549" s="10"/>
      <c r="AG549" s="10"/>
      <c r="AH549" s="10"/>
      <c r="AI549" s="10"/>
      <c r="AJ549" s="10"/>
      <c r="AK549" s="10"/>
      <c r="AL549" s="10"/>
      <c r="AM549" s="10"/>
      <c r="AN549" s="10"/>
      <c r="AO549" s="25"/>
      <c r="AP549" s="10"/>
      <c r="AQ549" s="10"/>
      <c r="AR549" s="25"/>
      <c r="AS549" s="25"/>
      <c r="AT549" s="25"/>
      <c r="AU549" s="25"/>
      <c r="AV549" s="25"/>
      <c r="AW549" s="25"/>
      <c r="AX549" s="10"/>
      <c r="AY549" s="10"/>
      <c r="AZ549" s="10"/>
      <c r="BA549" s="25"/>
      <c r="BB549" s="25"/>
      <c r="BC549" s="25"/>
      <c r="BD549" s="10"/>
      <c r="BE549" s="25"/>
      <c r="BF549" s="25"/>
      <c r="BG549" s="7">
        <f t="shared" si="223"/>
        <v>0</v>
      </c>
      <c r="BH549" s="25"/>
      <c r="BI549" s="10"/>
      <c r="BJ549" s="10"/>
      <c r="BK549" s="25"/>
      <c r="BL549" s="10"/>
      <c r="BM549" s="25"/>
      <c r="BN549" s="10"/>
      <c r="BO549" s="25"/>
      <c r="BP549" s="10"/>
      <c r="BQ549" s="25"/>
      <c r="BR549" s="25"/>
      <c r="BS549" s="25"/>
      <c r="BT549" s="25"/>
      <c r="BU549" s="24"/>
      <c r="BV549" s="10"/>
      <c r="BW549" s="10"/>
      <c r="BX549" s="10"/>
      <c r="BY549" s="25"/>
      <c r="CA549" s="54" t="e">
        <f>VLOOKUP(B549,'[1]KH2025 IN'!$B$4:$X$243,23,0)</f>
        <v>#N/A</v>
      </c>
      <c r="CB549" s="54">
        <v>1</v>
      </c>
      <c r="CC549" s="54" t="e">
        <f>VLOOKUP(B549,'[2]10QH'!$B$15:$BZ$665,77,0)</f>
        <v>#REF!</v>
      </c>
    </row>
    <row r="550" spans="1:88" ht="37.5" x14ac:dyDescent="0.3">
      <c r="A550" s="10" t="s">
        <v>152</v>
      </c>
      <c r="B550" s="15" t="s">
        <v>153</v>
      </c>
      <c r="C550" s="16">
        <f t="shared" si="209"/>
        <v>0</v>
      </c>
      <c r="D550" s="10"/>
      <c r="E550" s="7">
        <f t="shared" si="218"/>
        <v>0</v>
      </c>
      <c r="F550" s="7">
        <f t="shared" si="219"/>
        <v>0</v>
      </c>
      <c r="G550" s="7">
        <f t="shared" si="220"/>
        <v>0</v>
      </c>
      <c r="H550" s="10"/>
      <c r="I550" s="10"/>
      <c r="J550" s="10"/>
      <c r="K550" s="10"/>
      <c r="L550" s="10"/>
      <c r="M550" s="7">
        <f t="shared" si="221"/>
        <v>0</v>
      </c>
      <c r="N550" s="10"/>
      <c r="O550" s="10"/>
      <c r="P550" s="10"/>
      <c r="Q550" s="10"/>
      <c r="R550" s="25"/>
      <c r="S550" s="10"/>
      <c r="T550" s="10"/>
      <c r="U550" s="7">
        <f t="shared" si="182"/>
        <v>0</v>
      </c>
      <c r="V550" s="10"/>
      <c r="W550" s="10"/>
      <c r="X550" s="10"/>
      <c r="Y550" s="10"/>
      <c r="Z550" s="10"/>
      <c r="AA550" s="10"/>
      <c r="AB550" s="10"/>
      <c r="AC550" s="10"/>
      <c r="AD550" s="7">
        <f t="shared" si="222"/>
        <v>0</v>
      </c>
      <c r="AE550" s="10"/>
      <c r="AF550" s="10"/>
      <c r="AG550" s="10"/>
      <c r="AH550" s="10"/>
      <c r="AI550" s="10"/>
      <c r="AJ550" s="10"/>
      <c r="AK550" s="10"/>
      <c r="AL550" s="10"/>
      <c r="AM550" s="10"/>
      <c r="AN550" s="10"/>
      <c r="AO550" s="25"/>
      <c r="AP550" s="10"/>
      <c r="AQ550" s="10"/>
      <c r="AR550" s="25"/>
      <c r="AS550" s="25"/>
      <c r="AT550" s="25"/>
      <c r="AU550" s="25"/>
      <c r="AV550" s="25"/>
      <c r="AW550" s="25"/>
      <c r="AX550" s="10"/>
      <c r="AY550" s="10"/>
      <c r="AZ550" s="10"/>
      <c r="BA550" s="25"/>
      <c r="BB550" s="25"/>
      <c r="BC550" s="25"/>
      <c r="BD550" s="10"/>
      <c r="BE550" s="25"/>
      <c r="BF550" s="25"/>
      <c r="BG550" s="7">
        <f t="shared" si="223"/>
        <v>0</v>
      </c>
      <c r="BH550" s="25"/>
      <c r="BI550" s="10"/>
      <c r="BJ550" s="10"/>
      <c r="BK550" s="25"/>
      <c r="BL550" s="10"/>
      <c r="BM550" s="25"/>
      <c r="BN550" s="10"/>
      <c r="BO550" s="25"/>
      <c r="BP550" s="10"/>
      <c r="BQ550" s="25"/>
      <c r="BR550" s="25"/>
      <c r="BS550" s="25"/>
      <c r="BT550" s="25"/>
      <c r="BU550" s="10"/>
      <c r="BV550" s="10"/>
      <c r="BW550" s="10"/>
      <c r="BX550" s="10"/>
      <c r="BY550" s="25"/>
      <c r="CA550" s="54">
        <f>VLOOKUP(B550,'[1]KH2025 IN'!$B$4:$X$243,23,0)</f>
        <v>1</v>
      </c>
      <c r="CB550" s="54">
        <v>1</v>
      </c>
      <c r="CC550" s="54" t="e">
        <f>VLOOKUP(B550,'[2]10QH'!$B$15:$BZ$665,77,0)</f>
        <v>#REF!</v>
      </c>
    </row>
    <row r="551" spans="1:88" s="11" customFormat="1" ht="19.5" x14ac:dyDescent="0.3">
      <c r="A551" s="62" t="s">
        <v>862</v>
      </c>
      <c r="B551" s="65" t="s">
        <v>28</v>
      </c>
      <c r="C551" s="6">
        <f t="shared" si="209"/>
        <v>12.38</v>
      </c>
      <c r="D551" s="6">
        <f t="shared" ref="D551:BJ551" si="224">SUM(D553:D553)</f>
        <v>12.38</v>
      </c>
      <c r="E551" s="6">
        <f t="shared" si="224"/>
        <v>0</v>
      </c>
      <c r="F551" s="6">
        <f t="shared" si="224"/>
        <v>0</v>
      </c>
      <c r="G551" s="6">
        <f t="shared" si="224"/>
        <v>0</v>
      </c>
      <c r="H551" s="64">
        <f t="shared" si="224"/>
        <v>0</v>
      </c>
      <c r="I551" s="64">
        <f t="shared" si="224"/>
        <v>0</v>
      </c>
      <c r="J551" s="64">
        <f t="shared" si="224"/>
        <v>0</v>
      </c>
      <c r="K551" s="6">
        <f t="shared" si="224"/>
        <v>0</v>
      </c>
      <c r="L551" s="6">
        <f t="shared" si="224"/>
        <v>0</v>
      </c>
      <c r="M551" s="64">
        <f t="shared" si="224"/>
        <v>0</v>
      </c>
      <c r="N551" s="6">
        <f t="shared" si="224"/>
        <v>0</v>
      </c>
      <c r="O551" s="6">
        <f t="shared" si="224"/>
        <v>0</v>
      </c>
      <c r="P551" s="6">
        <f t="shared" si="224"/>
        <v>0</v>
      </c>
      <c r="Q551" s="64">
        <f t="shared" si="224"/>
        <v>0</v>
      </c>
      <c r="R551" s="64">
        <f t="shared" si="224"/>
        <v>0</v>
      </c>
      <c r="S551" s="64">
        <f t="shared" si="224"/>
        <v>0</v>
      </c>
      <c r="T551" s="64">
        <f t="shared" si="224"/>
        <v>0</v>
      </c>
      <c r="U551" s="6">
        <f t="shared" si="182"/>
        <v>0</v>
      </c>
      <c r="V551" s="64">
        <f t="shared" si="224"/>
        <v>0</v>
      </c>
      <c r="W551" s="64">
        <f t="shared" si="224"/>
        <v>0</v>
      </c>
      <c r="X551" s="64">
        <f t="shared" si="224"/>
        <v>0</v>
      </c>
      <c r="Y551" s="64">
        <f t="shared" si="224"/>
        <v>0</v>
      </c>
      <c r="Z551" s="64">
        <f t="shared" si="224"/>
        <v>0</v>
      </c>
      <c r="AA551" s="64">
        <f t="shared" si="224"/>
        <v>0</v>
      </c>
      <c r="AB551" s="64">
        <f t="shared" si="224"/>
        <v>0</v>
      </c>
      <c r="AC551" s="64">
        <f t="shared" si="224"/>
        <v>0</v>
      </c>
      <c r="AD551" s="64">
        <f t="shared" si="224"/>
        <v>0</v>
      </c>
      <c r="AE551" s="64">
        <f t="shared" si="224"/>
        <v>0</v>
      </c>
      <c r="AF551" s="64">
        <f t="shared" si="224"/>
        <v>0</v>
      </c>
      <c r="AG551" s="64">
        <f t="shared" si="224"/>
        <v>0</v>
      </c>
      <c r="AH551" s="64">
        <f t="shared" si="224"/>
        <v>0</v>
      </c>
      <c r="AI551" s="64">
        <f t="shared" si="224"/>
        <v>0</v>
      </c>
      <c r="AJ551" s="64">
        <f t="shared" si="224"/>
        <v>0</v>
      </c>
      <c r="AK551" s="64">
        <f t="shared" si="224"/>
        <v>0</v>
      </c>
      <c r="AL551" s="64">
        <f t="shared" si="224"/>
        <v>0</v>
      </c>
      <c r="AM551" s="64">
        <f t="shared" si="224"/>
        <v>0</v>
      </c>
      <c r="AN551" s="64">
        <f t="shared" si="224"/>
        <v>0</v>
      </c>
      <c r="AO551" s="64">
        <f t="shared" si="224"/>
        <v>0</v>
      </c>
      <c r="AP551" s="64">
        <f t="shared" si="224"/>
        <v>0</v>
      </c>
      <c r="AQ551" s="64">
        <f t="shared" si="224"/>
        <v>0</v>
      </c>
      <c r="AR551" s="64">
        <f t="shared" si="224"/>
        <v>0</v>
      </c>
      <c r="AS551" s="64">
        <f t="shared" si="224"/>
        <v>0</v>
      </c>
      <c r="AT551" s="64">
        <f t="shared" si="224"/>
        <v>0</v>
      </c>
      <c r="AU551" s="64">
        <f t="shared" si="224"/>
        <v>0</v>
      </c>
      <c r="AV551" s="64">
        <f t="shared" si="224"/>
        <v>0</v>
      </c>
      <c r="AW551" s="64">
        <f t="shared" si="224"/>
        <v>0</v>
      </c>
      <c r="AX551" s="64">
        <f t="shared" si="224"/>
        <v>0</v>
      </c>
      <c r="AY551" s="64">
        <f t="shared" si="224"/>
        <v>0</v>
      </c>
      <c r="AZ551" s="64">
        <f t="shared" si="224"/>
        <v>0</v>
      </c>
      <c r="BA551" s="64">
        <f t="shared" si="224"/>
        <v>0</v>
      </c>
      <c r="BB551" s="64">
        <f t="shared" si="224"/>
        <v>0</v>
      </c>
      <c r="BC551" s="64">
        <f t="shared" si="224"/>
        <v>0</v>
      </c>
      <c r="BD551" s="64">
        <f t="shared" si="224"/>
        <v>0</v>
      </c>
      <c r="BE551" s="64">
        <f t="shared" si="224"/>
        <v>0</v>
      </c>
      <c r="BF551" s="64">
        <f t="shared" si="224"/>
        <v>0</v>
      </c>
      <c r="BG551" s="6">
        <f t="shared" si="224"/>
        <v>0</v>
      </c>
      <c r="BH551" s="64">
        <f t="shared" si="224"/>
        <v>0</v>
      </c>
      <c r="BI551" s="64">
        <f t="shared" si="224"/>
        <v>0</v>
      </c>
      <c r="BJ551" s="64">
        <f t="shared" si="224"/>
        <v>0</v>
      </c>
      <c r="BK551" s="4"/>
      <c r="BL551" s="4"/>
      <c r="BM551" s="4"/>
      <c r="BN551" s="4"/>
      <c r="BO551" s="62"/>
      <c r="BP551" s="10"/>
      <c r="BQ551" s="10"/>
      <c r="BR551" s="10"/>
      <c r="BS551" s="10"/>
      <c r="BT551" s="10"/>
      <c r="BU551" s="10"/>
      <c r="BV551" s="10"/>
      <c r="BW551" s="10"/>
      <c r="BX551" s="10"/>
      <c r="BY551" s="10"/>
      <c r="CA551" s="54" t="e">
        <f>VLOOKUP(B551,'[1]KH2025 IN'!$B$4:$X$243,23,0)</f>
        <v>#N/A</v>
      </c>
      <c r="CB551" s="54">
        <v>1</v>
      </c>
      <c r="CC551" s="54" t="e">
        <f>VLOOKUP(B551,'[2]10QH'!$B$15:$BZ$665,77,0)</f>
        <v>#REF!</v>
      </c>
    </row>
    <row r="552" spans="1:88" ht="37.5" x14ac:dyDescent="0.3">
      <c r="A552" s="10" t="s">
        <v>84</v>
      </c>
      <c r="B552" s="15" t="s">
        <v>85</v>
      </c>
      <c r="C552" s="16">
        <f t="shared" si="209"/>
        <v>0</v>
      </c>
      <c r="D552" s="10"/>
      <c r="E552" s="7">
        <f>F552+U552+BG552</f>
        <v>0</v>
      </c>
      <c r="F552" s="7">
        <f>G552+K552+L552+M552+R552+S552+T552</f>
        <v>0</v>
      </c>
      <c r="G552" s="7">
        <f>H552+I552+J552</f>
        <v>0</v>
      </c>
      <c r="H552" s="10"/>
      <c r="I552" s="10"/>
      <c r="J552" s="10"/>
      <c r="K552" s="10"/>
      <c r="L552" s="10"/>
      <c r="M552" s="7">
        <f>+N552+O552+P552</f>
        <v>0</v>
      </c>
      <c r="N552" s="10"/>
      <c r="O552" s="10"/>
      <c r="P552" s="10"/>
      <c r="Q552" s="10"/>
      <c r="R552" s="10"/>
      <c r="S552" s="10"/>
      <c r="T552" s="10"/>
      <c r="U552" s="7">
        <f t="shared" si="182"/>
        <v>0</v>
      </c>
      <c r="V552" s="10"/>
      <c r="W552" s="10"/>
      <c r="X552" s="10"/>
      <c r="Y552" s="10"/>
      <c r="Z552" s="10"/>
      <c r="AA552" s="10"/>
      <c r="AB552" s="10"/>
      <c r="AC552" s="10"/>
      <c r="AD552" s="7">
        <f>SUM(AE552:AT552)</f>
        <v>0</v>
      </c>
      <c r="AE552" s="10"/>
      <c r="AF552" s="10"/>
      <c r="AG552" s="10"/>
      <c r="AH552" s="10"/>
      <c r="AI552" s="10"/>
      <c r="AJ552" s="10"/>
      <c r="AK552" s="10"/>
      <c r="AL552" s="10"/>
      <c r="AM552" s="10"/>
      <c r="AN552" s="10"/>
      <c r="AO552" s="25"/>
      <c r="AP552" s="10"/>
      <c r="AQ552" s="10"/>
      <c r="AR552" s="25"/>
      <c r="AS552" s="25"/>
      <c r="AT552" s="25"/>
      <c r="AU552" s="25"/>
      <c r="AV552" s="25"/>
      <c r="AW552" s="25"/>
      <c r="AX552" s="10"/>
      <c r="AY552" s="10"/>
      <c r="AZ552" s="10"/>
      <c r="BA552" s="25"/>
      <c r="BB552" s="25"/>
      <c r="BC552" s="25"/>
      <c r="BD552" s="10"/>
      <c r="BE552" s="25"/>
      <c r="BF552" s="25"/>
      <c r="BG552" s="7">
        <f>BH552+BI552+BJ552</f>
        <v>0</v>
      </c>
      <c r="BH552" s="25"/>
      <c r="BI552" s="10"/>
      <c r="BJ552" s="10"/>
      <c r="BK552" s="25"/>
      <c r="BL552" s="10"/>
      <c r="BM552" s="25"/>
      <c r="BN552" s="10"/>
      <c r="BO552" s="25"/>
      <c r="BP552" s="10"/>
      <c r="BQ552" s="25"/>
      <c r="BR552" s="25"/>
      <c r="BS552" s="25"/>
      <c r="BT552" s="25"/>
      <c r="BU552" s="10"/>
      <c r="BV552" s="10"/>
      <c r="BW552" s="10"/>
      <c r="BX552" s="10"/>
      <c r="BY552" s="25"/>
      <c r="CA552" s="54">
        <f>VLOOKUP(B552,'[1]KH2025 IN'!$B$4:$X$243,23,0)</f>
        <v>1</v>
      </c>
      <c r="CB552" s="54">
        <v>1</v>
      </c>
      <c r="CC552" s="54" t="e">
        <f>VLOOKUP(B552,'[2]10QH'!$B$15:$BZ$665,77,0)</f>
        <v>#REF!</v>
      </c>
    </row>
    <row r="553" spans="1:88" s="54" customFormat="1" ht="75" customHeight="1" x14ac:dyDescent="0.3">
      <c r="A553" s="20">
        <f>A546+1</f>
        <v>359</v>
      </c>
      <c r="B553" s="21" t="s">
        <v>863</v>
      </c>
      <c r="C553" s="22">
        <f t="shared" si="209"/>
        <v>12.38</v>
      </c>
      <c r="D553" s="23">
        <v>12.38</v>
      </c>
      <c r="E553" s="7">
        <f>F553+U553+BG553</f>
        <v>0</v>
      </c>
      <c r="F553" s="7">
        <f>G553+K553+L553+M553+R553+S553+T553</f>
        <v>0</v>
      </c>
      <c r="G553" s="7">
        <f>H553+I553+J553</f>
        <v>0</v>
      </c>
      <c r="H553" s="24"/>
      <c r="I553" s="24"/>
      <c r="J553" s="24"/>
      <c r="K553" s="24"/>
      <c r="L553" s="24"/>
      <c r="M553" s="7">
        <f>+N553+O553+P553</f>
        <v>0</v>
      </c>
      <c r="N553" s="24"/>
      <c r="O553" s="24"/>
      <c r="P553" s="24"/>
      <c r="Q553" s="24"/>
      <c r="R553" s="10"/>
      <c r="S553" s="24"/>
      <c r="T553" s="24"/>
      <c r="U553" s="7">
        <f t="shared" si="182"/>
        <v>0</v>
      </c>
      <c r="V553" s="24"/>
      <c r="W553" s="24"/>
      <c r="X553" s="24"/>
      <c r="Y553" s="24"/>
      <c r="Z553" s="24"/>
      <c r="AA553" s="24"/>
      <c r="AB553" s="24"/>
      <c r="AC553" s="24"/>
      <c r="AD553" s="7">
        <f>SUM(AE553:AT553)</f>
        <v>0</v>
      </c>
      <c r="AE553" s="24"/>
      <c r="AF553" s="24"/>
      <c r="AG553" s="25"/>
      <c r="AH553" s="25"/>
      <c r="AI553" s="24"/>
      <c r="AJ553" s="20"/>
      <c r="AK553" s="24"/>
      <c r="AL553" s="20"/>
      <c r="AM553" s="20"/>
      <c r="AN553" s="20"/>
      <c r="AO553" s="25"/>
      <c r="AP553" s="20"/>
      <c r="AQ553" s="24"/>
      <c r="AR553" s="25"/>
      <c r="AS553" s="25"/>
      <c r="AT553" s="25"/>
      <c r="AU553" s="25"/>
      <c r="AV553" s="25"/>
      <c r="AW553" s="25"/>
      <c r="AX553" s="24"/>
      <c r="AY553" s="24"/>
      <c r="AZ553" s="24"/>
      <c r="BA553" s="25"/>
      <c r="BB553" s="25"/>
      <c r="BC553" s="25"/>
      <c r="BD553" s="24"/>
      <c r="BE553" s="25"/>
      <c r="BF553" s="25"/>
      <c r="BG553" s="7">
        <f>BH553+BI553+BJ553</f>
        <v>0</v>
      </c>
      <c r="BH553" s="25"/>
      <c r="BI553" s="24"/>
      <c r="BJ553" s="24"/>
      <c r="BK553" s="25"/>
      <c r="BL553" s="20" t="s">
        <v>123</v>
      </c>
      <c r="BM553" s="25"/>
      <c r="BN553" s="20" t="s">
        <v>864</v>
      </c>
      <c r="BO553" s="25"/>
      <c r="BP553" s="20" t="s">
        <v>106</v>
      </c>
      <c r="BQ553" s="25"/>
      <c r="BR553" s="25"/>
      <c r="BS553" s="25"/>
      <c r="BT553" s="25"/>
      <c r="BU553" s="23" t="s">
        <v>222</v>
      </c>
      <c r="BV553" s="20"/>
      <c r="BW553" s="25"/>
      <c r="BX553" s="25"/>
      <c r="BY553" s="20" t="s">
        <v>865</v>
      </c>
      <c r="CA553" s="54" t="e">
        <f>VLOOKUP(B553,'[1]KH2025 IN'!$B$4:$X$243,23,0)</f>
        <v>#N/A</v>
      </c>
      <c r="CB553" s="54">
        <v>1</v>
      </c>
      <c r="CC553" s="54">
        <f>VLOOKUP(B553,'[2]10QH'!$B$15:$BZ$665,77,0)</f>
        <v>1</v>
      </c>
      <c r="CJ553" s="54">
        <v>1</v>
      </c>
    </row>
    <row r="554" spans="1:88" s="11" customFormat="1" ht="19.5" x14ac:dyDescent="0.3">
      <c r="A554" s="62" t="s">
        <v>866</v>
      </c>
      <c r="B554" s="65" t="s">
        <v>27</v>
      </c>
      <c r="C554" s="6">
        <f t="shared" si="209"/>
        <v>6025.08</v>
      </c>
      <c r="D554" s="6">
        <f t="shared" ref="D554:T554" si="225">SUM(D555:D574)</f>
        <v>1311.58</v>
      </c>
      <c r="E554" s="6">
        <f t="shared" si="225"/>
        <v>4713.5</v>
      </c>
      <c r="F554" s="6">
        <f t="shared" si="225"/>
        <v>4541.5</v>
      </c>
      <c r="G554" s="6">
        <f t="shared" si="225"/>
        <v>0</v>
      </c>
      <c r="H554" s="64">
        <f t="shared" si="225"/>
        <v>0</v>
      </c>
      <c r="I554" s="64">
        <f t="shared" si="225"/>
        <v>0</v>
      </c>
      <c r="J554" s="64">
        <f t="shared" si="225"/>
        <v>0</v>
      </c>
      <c r="K554" s="6">
        <f t="shared" si="225"/>
        <v>3879.8200000000006</v>
      </c>
      <c r="L554" s="6">
        <f t="shared" si="225"/>
        <v>446.73</v>
      </c>
      <c r="M554" s="64">
        <f t="shared" si="225"/>
        <v>214.95</v>
      </c>
      <c r="N554" s="6">
        <f t="shared" si="225"/>
        <v>0</v>
      </c>
      <c r="O554" s="6">
        <f t="shared" si="225"/>
        <v>0</v>
      </c>
      <c r="P554" s="6">
        <f t="shared" si="225"/>
        <v>214.95</v>
      </c>
      <c r="Q554" s="64">
        <f t="shared" si="225"/>
        <v>0</v>
      </c>
      <c r="R554" s="64">
        <f t="shared" si="225"/>
        <v>0</v>
      </c>
      <c r="S554" s="64">
        <f t="shared" si="225"/>
        <v>0</v>
      </c>
      <c r="T554" s="64">
        <f t="shared" si="225"/>
        <v>0</v>
      </c>
      <c r="U554" s="6">
        <f t="shared" si="182"/>
        <v>6</v>
      </c>
      <c r="V554" s="64">
        <f t="shared" ref="V554:BJ554" si="226">SUM(V555:V574)</f>
        <v>0</v>
      </c>
      <c r="W554" s="64">
        <f t="shared" si="226"/>
        <v>0</v>
      </c>
      <c r="X554" s="64">
        <f t="shared" si="226"/>
        <v>0</v>
      </c>
      <c r="Y554" s="64">
        <f t="shared" si="226"/>
        <v>0</v>
      </c>
      <c r="Z554" s="64">
        <f t="shared" si="226"/>
        <v>0</v>
      </c>
      <c r="AA554" s="64">
        <f t="shared" si="226"/>
        <v>0</v>
      </c>
      <c r="AB554" s="64">
        <f t="shared" si="226"/>
        <v>0</v>
      </c>
      <c r="AC554" s="64">
        <f t="shared" si="226"/>
        <v>0</v>
      </c>
      <c r="AD554" s="64">
        <f t="shared" si="226"/>
        <v>1</v>
      </c>
      <c r="AE554" s="64">
        <f t="shared" si="226"/>
        <v>1</v>
      </c>
      <c r="AF554" s="64">
        <f t="shared" si="226"/>
        <v>0</v>
      </c>
      <c r="AG554" s="64">
        <f t="shared" si="226"/>
        <v>0</v>
      </c>
      <c r="AH554" s="64">
        <f t="shared" si="226"/>
        <v>0</v>
      </c>
      <c r="AI554" s="64">
        <f t="shared" si="226"/>
        <v>0</v>
      </c>
      <c r="AJ554" s="64">
        <f t="shared" si="226"/>
        <v>0</v>
      </c>
      <c r="AK554" s="64">
        <f t="shared" si="226"/>
        <v>0</v>
      </c>
      <c r="AL554" s="64">
        <f t="shared" si="226"/>
        <v>0</v>
      </c>
      <c r="AM554" s="64">
        <f t="shared" si="226"/>
        <v>0</v>
      </c>
      <c r="AN554" s="64">
        <f t="shared" si="226"/>
        <v>0</v>
      </c>
      <c r="AO554" s="64">
        <f t="shared" si="226"/>
        <v>0</v>
      </c>
      <c r="AP554" s="64">
        <f t="shared" si="226"/>
        <v>0</v>
      </c>
      <c r="AQ554" s="64">
        <f t="shared" si="226"/>
        <v>0</v>
      </c>
      <c r="AR554" s="64">
        <f t="shared" si="226"/>
        <v>0</v>
      </c>
      <c r="AS554" s="64">
        <f t="shared" si="226"/>
        <v>0</v>
      </c>
      <c r="AT554" s="64">
        <f t="shared" si="226"/>
        <v>0</v>
      </c>
      <c r="AU554" s="64">
        <f t="shared" si="226"/>
        <v>0</v>
      </c>
      <c r="AV554" s="64">
        <f t="shared" si="226"/>
        <v>0</v>
      </c>
      <c r="AW554" s="64">
        <f t="shared" si="226"/>
        <v>0</v>
      </c>
      <c r="AX554" s="64">
        <f t="shared" si="226"/>
        <v>0</v>
      </c>
      <c r="AY554" s="64">
        <f t="shared" si="226"/>
        <v>0</v>
      </c>
      <c r="AZ554" s="64">
        <f t="shared" si="226"/>
        <v>0</v>
      </c>
      <c r="BA554" s="64">
        <f t="shared" si="226"/>
        <v>0</v>
      </c>
      <c r="BB554" s="64">
        <f t="shared" si="226"/>
        <v>0</v>
      </c>
      <c r="BC554" s="64">
        <f t="shared" si="226"/>
        <v>0</v>
      </c>
      <c r="BD554" s="64">
        <f t="shared" si="226"/>
        <v>5</v>
      </c>
      <c r="BE554" s="64">
        <f t="shared" si="226"/>
        <v>0</v>
      </c>
      <c r="BF554" s="64">
        <f t="shared" si="226"/>
        <v>0</v>
      </c>
      <c r="BG554" s="6">
        <f t="shared" si="226"/>
        <v>166</v>
      </c>
      <c r="BH554" s="64">
        <f t="shared" si="226"/>
        <v>0</v>
      </c>
      <c r="BI554" s="64">
        <f t="shared" si="226"/>
        <v>166</v>
      </c>
      <c r="BJ554" s="64">
        <f t="shared" si="226"/>
        <v>0</v>
      </c>
      <c r="BK554" s="60"/>
      <c r="BL554" s="4"/>
      <c r="BM554" s="60"/>
      <c r="BN554" s="4"/>
      <c r="BO554" s="25"/>
      <c r="BP554" s="10"/>
      <c r="BQ554" s="10"/>
      <c r="BR554" s="10"/>
      <c r="BS554" s="10"/>
      <c r="BT554" s="10"/>
      <c r="BU554" s="10"/>
      <c r="BV554" s="10"/>
      <c r="BW554" s="10"/>
      <c r="BX554" s="10"/>
      <c r="BY554" s="10"/>
      <c r="CA554" s="54">
        <f>VLOOKUP(B554,'[1]KH2025 IN'!$B$4:$X$243,23,0)</f>
        <v>1</v>
      </c>
      <c r="CB554" s="54">
        <v>1</v>
      </c>
      <c r="CC554" s="54" t="e">
        <f>VLOOKUP(B554,'[2]10QH'!$B$15:$BZ$665,77,0)</f>
        <v>#REF!</v>
      </c>
    </row>
    <row r="555" spans="1:88" ht="37.5" x14ac:dyDescent="0.3">
      <c r="A555" s="10" t="s">
        <v>84</v>
      </c>
      <c r="B555" s="15" t="s">
        <v>85</v>
      </c>
      <c r="C555" s="16">
        <f t="shared" si="209"/>
        <v>0</v>
      </c>
      <c r="D555" s="10"/>
      <c r="E555" s="7">
        <f t="shared" ref="E555:E574" si="227">F555+U555+BG555</f>
        <v>0</v>
      </c>
      <c r="F555" s="7">
        <f t="shared" ref="F555:F574" si="228">G555+K555+L555+M555+R555+S555+T555</f>
        <v>0</v>
      </c>
      <c r="G555" s="7">
        <f t="shared" ref="G555:G574" si="229">H555+I555+J555</f>
        <v>0</v>
      </c>
      <c r="H555" s="10"/>
      <c r="I555" s="10"/>
      <c r="J555" s="10"/>
      <c r="K555" s="10"/>
      <c r="L555" s="10"/>
      <c r="M555" s="7">
        <f t="shared" ref="M555:M574" si="230">+N555+O555+P555</f>
        <v>0</v>
      </c>
      <c r="N555" s="10"/>
      <c r="O555" s="10"/>
      <c r="P555" s="10"/>
      <c r="Q555" s="10"/>
      <c r="R555" s="10"/>
      <c r="S555" s="10"/>
      <c r="T555" s="10"/>
      <c r="U555" s="7">
        <f t="shared" ref="U555:U618" si="231">V555+W555+X555+Y555+Z555+AA555+AB555+AC555+AD555+AU555+AV555+AW555+AX555+AY555+AZ555+BA555+BB555+BC555+BD555+BE555+BF555</f>
        <v>0</v>
      </c>
      <c r="V555" s="10"/>
      <c r="W555" s="10"/>
      <c r="X555" s="10"/>
      <c r="Y555" s="10"/>
      <c r="Z555" s="10"/>
      <c r="AA555" s="10"/>
      <c r="AB555" s="10"/>
      <c r="AC555" s="10"/>
      <c r="AD555" s="7">
        <f t="shared" ref="AD555:AD574" si="232">SUM(AE555:AT555)</f>
        <v>0</v>
      </c>
      <c r="AE555" s="10"/>
      <c r="AF555" s="10"/>
      <c r="AG555" s="10"/>
      <c r="AH555" s="10"/>
      <c r="AI555" s="10"/>
      <c r="AJ555" s="10"/>
      <c r="AK555" s="10"/>
      <c r="AL555" s="10"/>
      <c r="AM555" s="10"/>
      <c r="AN555" s="10"/>
      <c r="AO555" s="25"/>
      <c r="AP555" s="10"/>
      <c r="AQ555" s="10"/>
      <c r="AR555" s="25"/>
      <c r="AS555" s="25"/>
      <c r="AT555" s="25"/>
      <c r="AU555" s="25"/>
      <c r="AV555" s="25"/>
      <c r="AW555" s="25"/>
      <c r="AX555" s="10"/>
      <c r="AY555" s="10"/>
      <c r="AZ555" s="10"/>
      <c r="BA555" s="25"/>
      <c r="BB555" s="25"/>
      <c r="BC555" s="25"/>
      <c r="BD555" s="10"/>
      <c r="BE555" s="25"/>
      <c r="BF555" s="25"/>
      <c r="BG555" s="7">
        <f t="shared" ref="BG555:BG574" si="233">BH555+BI555+BJ555</f>
        <v>0</v>
      </c>
      <c r="BH555" s="25"/>
      <c r="BI555" s="10"/>
      <c r="BJ555" s="10"/>
      <c r="BK555" s="25"/>
      <c r="BL555" s="10"/>
      <c r="BM555" s="25"/>
      <c r="BN555" s="10"/>
      <c r="BO555" s="25"/>
      <c r="BP555" s="10"/>
      <c r="BQ555" s="25"/>
      <c r="BR555" s="25"/>
      <c r="BS555" s="25"/>
      <c r="BT555" s="25"/>
      <c r="BU555" s="10"/>
      <c r="BV555" s="10"/>
      <c r="BW555" s="10"/>
      <c r="BX555" s="10"/>
      <c r="BY555" s="25"/>
      <c r="CA555" s="54">
        <f>VLOOKUP(B555,'[1]KH2025 IN'!$B$4:$X$243,23,0)</f>
        <v>1</v>
      </c>
      <c r="CB555" s="54">
        <v>1</v>
      </c>
      <c r="CC555" s="54" t="e">
        <f>VLOOKUP(B555,'[2]10QH'!$B$15:$BZ$665,77,0)</f>
        <v>#REF!</v>
      </c>
    </row>
    <row r="556" spans="1:88" s="54" customFormat="1" ht="56.25" x14ac:dyDescent="0.3">
      <c r="A556" s="20">
        <f>A553+1</f>
        <v>360</v>
      </c>
      <c r="B556" s="21" t="s">
        <v>867</v>
      </c>
      <c r="C556" s="22">
        <f t="shared" si="209"/>
        <v>210</v>
      </c>
      <c r="D556" s="23"/>
      <c r="E556" s="7">
        <f t="shared" si="227"/>
        <v>210</v>
      </c>
      <c r="F556" s="7">
        <f t="shared" si="228"/>
        <v>205</v>
      </c>
      <c r="G556" s="7">
        <f t="shared" si="229"/>
        <v>0</v>
      </c>
      <c r="H556" s="24"/>
      <c r="I556" s="24"/>
      <c r="J556" s="24"/>
      <c r="K556" s="24">
        <v>205</v>
      </c>
      <c r="L556" s="24"/>
      <c r="M556" s="7">
        <f t="shared" si="230"/>
        <v>0</v>
      </c>
      <c r="N556" s="24"/>
      <c r="O556" s="24"/>
      <c r="P556" s="24"/>
      <c r="Q556" s="24"/>
      <c r="R556" s="10"/>
      <c r="S556" s="24"/>
      <c r="T556" s="24"/>
      <c r="U556" s="7">
        <f t="shared" si="231"/>
        <v>0</v>
      </c>
      <c r="V556" s="24"/>
      <c r="W556" s="24"/>
      <c r="X556" s="24"/>
      <c r="Y556" s="24"/>
      <c r="Z556" s="24"/>
      <c r="AA556" s="24"/>
      <c r="AB556" s="24"/>
      <c r="AC556" s="24"/>
      <c r="AD556" s="7">
        <f t="shared" si="232"/>
        <v>0</v>
      </c>
      <c r="AE556" s="24"/>
      <c r="AF556" s="24"/>
      <c r="AG556" s="25"/>
      <c r="AH556" s="25"/>
      <c r="AI556" s="24"/>
      <c r="AJ556" s="20"/>
      <c r="AK556" s="24"/>
      <c r="AL556" s="20"/>
      <c r="AM556" s="20"/>
      <c r="AN556" s="20"/>
      <c r="AO556" s="25"/>
      <c r="AP556" s="20"/>
      <c r="AQ556" s="24"/>
      <c r="AR556" s="25"/>
      <c r="AS556" s="25"/>
      <c r="AT556" s="25"/>
      <c r="AU556" s="25"/>
      <c r="AV556" s="25"/>
      <c r="AW556" s="25"/>
      <c r="AX556" s="24"/>
      <c r="AY556" s="24"/>
      <c r="AZ556" s="24"/>
      <c r="BA556" s="25"/>
      <c r="BB556" s="25"/>
      <c r="BC556" s="25"/>
      <c r="BD556" s="24"/>
      <c r="BE556" s="25"/>
      <c r="BF556" s="25"/>
      <c r="BG556" s="7">
        <f t="shared" si="233"/>
        <v>5</v>
      </c>
      <c r="BH556" s="25"/>
      <c r="BI556" s="24">
        <v>5</v>
      </c>
      <c r="BJ556" s="24"/>
      <c r="BK556" s="25"/>
      <c r="BL556" s="20" t="s">
        <v>198</v>
      </c>
      <c r="BM556" s="25"/>
      <c r="BN556" s="20" t="s">
        <v>201</v>
      </c>
      <c r="BO556" s="25"/>
      <c r="BP556" s="144" t="s">
        <v>106</v>
      </c>
      <c r="BQ556" s="25"/>
      <c r="BR556" s="25"/>
      <c r="BS556" s="25"/>
      <c r="BT556" s="25"/>
      <c r="BU556" s="23" t="s">
        <v>202</v>
      </c>
      <c r="BV556" s="20"/>
      <c r="BW556" s="25"/>
      <c r="BX556" s="25"/>
      <c r="BY556" s="20" t="s">
        <v>868</v>
      </c>
      <c r="CA556" s="54" t="e">
        <f>VLOOKUP(B556,'[1]KH2025 IN'!$B$4:$X$243,23,0)</f>
        <v>#N/A</v>
      </c>
      <c r="CB556" s="54">
        <v>1</v>
      </c>
      <c r="CC556" s="54">
        <f>VLOOKUP(B556,'[2]10QH'!$B$15:$BZ$665,77,0)</f>
        <v>1</v>
      </c>
      <c r="CJ556" s="54">
        <v>1</v>
      </c>
    </row>
    <row r="557" spans="1:88" s="54" customFormat="1" ht="56.25" x14ac:dyDescent="0.3">
      <c r="A557" s="20">
        <f>A556+1</f>
        <v>361</v>
      </c>
      <c r="B557" s="21" t="s">
        <v>869</v>
      </c>
      <c r="C557" s="22">
        <f t="shared" si="209"/>
        <v>25</v>
      </c>
      <c r="D557" s="23"/>
      <c r="E557" s="7">
        <f t="shared" si="227"/>
        <v>25</v>
      </c>
      <c r="F557" s="7">
        <f t="shared" si="228"/>
        <v>25</v>
      </c>
      <c r="G557" s="7">
        <f t="shared" si="229"/>
        <v>0</v>
      </c>
      <c r="H557" s="24"/>
      <c r="I557" s="24"/>
      <c r="J557" s="24"/>
      <c r="K557" s="24"/>
      <c r="L557" s="24">
        <v>20</v>
      </c>
      <c r="M557" s="7">
        <f t="shared" si="230"/>
        <v>5</v>
      </c>
      <c r="N557" s="24"/>
      <c r="O557" s="24"/>
      <c r="P557" s="24">
        <v>5</v>
      </c>
      <c r="Q557" s="24"/>
      <c r="R557" s="59"/>
      <c r="S557" s="24"/>
      <c r="T557" s="24"/>
      <c r="U557" s="7">
        <f t="shared" si="231"/>
        <v>0</v>
      </c>
      <c r="V557" s="24"/>
      <c r="W557" s="24"/>
      <c r="X557" s="24"/>
      <c r="Y557" s="24"/>
      <c r="Z557" s="24"/>
      <c r="AA557" s="24"/>
      <c r="AB557" s="24"/>
      <c r="AC557" s="24"/>
      <c r="AD557" s="7">
        <f t="shared" si="232"/>
        <v>0</v>
      </c>
      <c r="AE557" s="24"/>
      <c r="AF557" s="24"/>
      <c r="AG557" s="25"/>
      <c r="AH557" s="25"/>
      <c r="AI557" s="24"/>
      <c r="AJ557" s="20"/>
      <c r="AK557" s="24"/>
      <c r="AL557" s="20"/>
      <c r="AM557" s="20"/>
      <c r="AN557" s="20"/>
      <c r="AO557" s="25"/>
      <c r="AP557" s="20"/>
      <c r="AQ557" s="24"/>
      <c r="AR557" s="25"/>
      <c r="AS557" s="25"/>
      <c r="AT557" s="25"/>
      <c r="AU557" s="25"/>
      <c r="AV557" s="25"/>
      <c r="AW557" s="25"/>
      <c r="AX557" s="24"/>
      <c r="AY557" s="24"/>
      <c r="AZ557" s="24"/>
      <c r="BA557" s="25"/>
      <c r="BB557" s="25"/>
      <c r="BC557" s="25"/>
      <c r="BD557" s="24"/>
      <c r="BE557" s="25"/>
      <c r="BF557" s="25"/>
      <c r="BG557" s="7">
        <f t="shared" si="233"/>
        <v>0</v>
      </c>
      <c r="BH557" s="25"/>
      <c r="BI557" s="24"/>
      <c r="BJ557" s="24"/>
      <c r="BK557" s="25"/>
      <c r="BL557" s="20" t="s">
        <v>198</v>
      </c>
      <c r="BM557" s="25"/>
      <c r="BN557" s="20" t="s">
        <v>201</v>
      </c>
      <c r="BO557" s="25"/>
      <c r="BP557" s="144"/>
      <c r="BQ557" s="25"/>
      <c r="BR557" s="25"/>
      <c r="BS557" s="25"/>
      <c r="BT557" s="25"/>
      <c r="BU557" s="23" t="s">
        <v>308</v>
      </c>
      <c r="BV557" s="20"/>
      <c r="BW557" s="25"/>
      <c r="BX557" s="25"/>
      <c r="BY557" s="20" t="s">
        <v>870</v>
      </c>
      <c r="CA557" s="54" t="e">
        <f>VLOOKUP(B557,'[1]KH2025 IN'!$B$4:$X$243,23,0)</f>
        <v>#N/A</v>
      </c>
      <c r="CB557" s="54">
        <v>1</v>
      </c>
      <c r="CC557" s="54">
        <f>VLOOKUP(B557,'[2]10QH'!$B$15:$BZ$665,77,0)</f>
        <v>1</v>
      </c>
      <c r="CJ557" s="54">
        <v>1</v>
      </c>
    </row>
    <row r="558" spans="1:88" s="54" customFormat="1" ht="75" x14ac:dyDescent="0.3">
      <c r="A558" s="20">
        <f t="shared" ref="A558:A571" si="234">A557+1</f>
        <v>362</v>
      </c>
      <c r="B558" s="21" t="s">
        <v>871</v>
      </c>
      <c r="C558" s="22">
        <f t="shared" si="209"/>
        <v>340</v>
      </c>
      <c r="D558" s="23"/>
      <c r="E558" s="7">
        <f t="shared" si="227"/>
        <v>340</v>
      </c>
      <c r="F558" s="7">
        <f t="shared" si="228"/>
        <v>340</v>
      </c>
      <c r="G558" s="7">
        <f t="shared" si="229"/>
        <v>0</v>
      </c>
      <c r="H558" s="24"/>
      <c r="I558" s="24"/>
      <c r="J558" s="24"/>
      <c r="K558" s="24">
        <v>320</v>
      </c>
      <c r="L558" s="24">
        <v>20</v>
      </c>
      <c r="M558" s="7">
        <f t="shared" si="230"/>
        <v>0</v>
      </c>
      <c r="N558" s="24"/>
      <c r="O558" s="24"/>
      <c r="P558" s="24"/>
      <c r="Q558" s="24"/>
      <c r="R558" s="10"/>
      <c r="S558" s="24"/>
      <c r="T558" s="24"/>
      <c r="U558" s="7">
        <f t="shared" si="231"/>
        <v>0</v>
      </c>
      <c r="V558" s="24"/>
      <c r="W558" s="24"/>
      <c r="X558" s="24"/>
      <c r="Y558" s="24"/>
      <c r="Z558" s="24"/>
      <c r="AA558" s="24"/>
      <c r="AB558" s="24"/>
      <c r="AC558" s="24"/>
      <c r="AD558" s="7">
        <f t="shared" si="232"/>
        <v>0</v>
      </c>
      <c r="AE558" s="24"/>
      <c r="AF558" s="24"/>
      <c r="AG558" s="25"/>
      <c r="AH558" s="25"/>
      <c r="AI558" s="24"/>
      <c r="AJ558" s="20"/>
      <c r="AK558" s="24"/>
      <c r="AL558" s="20"/>
      <c r="AM558" s="20"/>
      <c r="AN558" s="20"/>
      <c r="AO558" s="25"/>
      <c r="AP558" s="20"/>
      <c r="AQ558" s="24"/>
      <c r="AR558" s="25"/>
      <c r="AS558" s="25"/>
      <c r="AT558" s="25"/>
      <c r="AU558" s="25"/>
      <c r="AV558" s="25"/>
      <c r="AW558" s="25"/>
      <c r="AX558" s="24"/>
      <c r="AY558" s="24"/>
      <c r="AZ558" s="24"/>
      <c r="BA558" s="25"/>
      <c r="BB558" s="25"/>
      <c r="BC558" s="25"/>
      <c r="BD558" s="24"/>
      <c r="BE558" s="25"/>
      <c r="BF558" s="25"/>
      <c r="BG558" s="7">
        <f t="shared" si="233"/>
        <v>0</v>
      </c>
      <c r="BH558" s="25"/>
      <c r="BI558" s="24"/>
      <c r="BJ558" s="24"/>
      <c r="BK558" s="25"/>
      <c r="BL558" s="20" t="s">
        <v>198</v>
      </c>
      <c r="BM558" s="25"/>
      <c r="BN558" s="20" t="s">
        <v>201</v>
      </c>
      <c r="BO558" s="25"/>
      <c r="BP558" s="144"/>
      <c r="BQ558" s="25"/>
      <c r="BR558" s="25"/>
      <c r="BS558" s="25"/>
      <c r="BT558" s="25"/>
      <c r="BU558" s="23" t="s">
        <v>131</v>
      </c>
      <c r="BV558" s="20"/>
      <c r="BW558" s="25"/>
      <c r="BX558" s="25"/>
      <c r="BY558" s="20"/>
      <c r="CA558" s="54" t="e">
        <f>VLOOKUP(B558,'[1]KH2025 IN'!$B$4:$X$243,23,0)</f>
        <v>#N/A</v>
      </c>
      <c r="CB558" s="54">
        <v>1</v>
      </c>
      <c r="CC558" s="54">
        <f>VLOOKUP(B558,'[2]10QH'!$B$15:$BZ$665,77,0)</f>
        <v>1</v>
      </c>
      <c r="CJ558" s="54">
        <v>1</v>
      </c>
    </row>
    <row r="559" spans="1:88" s="54" customFormat="1" ht="56.25" x14ac:dyDescent="0.3">
      <c r="A559" s="20">
        <f t="shared" si="234"/>
        <v>363</v>
      </c>
      <c r="B559" s="21" t="s">
        <v>872</v>
      </c>
      <c r="C559" s="22">
        <f t="shared" si="209"/>
        <v>120.54</v>
      </c>
      <c r="D559" s="23"/>
      <c r="E559" s="7">
        <f t="shared" si="227"/>
        <v>120.54</v>
      </c>
      <c r="F559" s="7">
        <f t="shared" si="228"/>
        <v>120.54</v>
      </c>
      <c r="G559" s="7">
        <f t="shared" si="229"/>
        <v>0</v>
      </c>
      <c r="H559" s="24"/>
      <c r="I559" s="24"/>
      <c r="J559" s="24"/>
      <c r="K559" s="24">
        <v>15</v>
      </c>
      <c r="L559" s="24">
        <v>45.59</v>
      </c>
      <c r="M559" s="7">
        <f t="shared" si="230"/>
        <v>59.95</v>
      </c>
      <c r="N559" s="24"/>
      <c r="O559" s="24"/>
      <c r="P559" s="24">
        <v>59.95</v>
      </c>
      <c r="Q559" s="24"/>
      <c r="R559" s="24"/>
      <c r="S559" s="24"/>
      <c r="T559" s="24"/>
      <c r="U559" s="7">
        <f t="shared" si="231"/>
        <v>0</v>
      </c>
      <c r="V559" s="24"/>
      <c r="W559" s="24"/>
      <c r="X559" s="24"/>
      <c r="Y559" s="24"/>
      <c r="Z559" s="24"/>
      <c r="AA559" s="24"/>
      <c r="AB559" s="24"/>
      <c r="AC559" s="24"/>
      <c r="AD559" s="7">
        <f t="shared" si="232"/>
        <v>0</v>
      </c>
      <c r="AE559" s="24"/>
      <c r="AF559" s="24"/>
      <c r="AG559" s="25"/>
      <c r="AH559" s="25"/>
      <c r="AI559" s="24"/>
      <c r="AJ559" s="20"/>
      <c r="AK559" s="24"/>
      <c r="AL559" s="20"/>
      <c r="AM559" s="20"/>
      <c r="AN559" s="20"/>
      <c r="AO559" s="25"/>
      <c r="AP559" s="20"/>
      <c r="AQ559" s="24"/>
      <c r="AR559" s="25"/>
      <c r="AS559" s="25"/>
      <c r="AT559" s="25"/>
      <c r="AU559" s="25"/>
      <c r="AV559" s="25"/>
      <c r="AW559" s="25"/>
      <c r="AX559" s="24"/>
      <c r="AY559" s="24"/>
      <c r="AZ559" s="24"/>
      <c r="BA559" s="25"/>
      <c r="BB559" s="25"/>
      <c r="BC559" s="25"/>
      <c r="BD559" s="24"/>
      <c r="BE559" s="25"/>
      <c r="BF559" s="25"/>
      <c r="BG559" s="7">
        <f t="shared" si="233"/>
        <v>0</v>
      </c>
      <c r="BH559" s="25"/>
      <c r="BI559" s="24"/>
      <c r="BJ559" s="24"/>
      <c r="BK559" s="25"/>
      <c r="BL559" s="20" t="s">
        <v>198</v>
      </c>
      <c r="BM559" s="25"/>
      <c r="BN559" s="20" t="s">
        <v>838</v>
      </c>
      <c r="BO559" s="25"/>
      <c r="BP559" s="144"/>
      <c r="BQ559" s="25"/>
      <c r="BR559" s="25"/>
      <c r="BS559" s="25"/>
      <c r="BT559" s="25"/>
      <c r="BU559" s="23" t="s">
        <v>261</v>
      </c>
      <c r="BV559" s="20"/>
      <c r="BW559" s="25"/>
      <c r="BX559" s="25"/>
      <c r="BY559" s="20"/>
      <c r="CA559" s="54" t="e">
        <f>VLOOKUP(B559,'[1]KH2025 IN'!$B$4:$X$243,23,0)</f>
        <v>#N/A</v>
      </c>
      <c r="CB559" s="54">
        <v>1</v>
      </c>
      <c r="CC559" s="54">
        <f>VLOOKUP(B559,'[2]10QH'!$B$15:$BZ$665,77,0)</f>
        <v>1</v>
      </c>
      <c r="CJ559" s="54">
        <v>1</v>
      </c>
    </row>
    <row r="560" spans="1:88" s="54" customFormat="1" ht="75" x14ac:dyDescent="0.3">
      <c r="A560" s="20">
        <f>A559+1</f>
        <v>364</v>
      </c>
      <c r="B560" s="21" t="s">
        <v>871</v>
      </c>
      <c r="C560" s="22">
        <f t="shared" si="209"/>
        <v>91</v>
      </c>
      <c r="D560" s="23"/>
      <c r="E560" s="7">
        <f t="shared" si="227"/>
        <v>91</v>
      </c>
      <c r="F560" s="7">
        <f t="shared" si="228"/>
        <v>87</v>
      </c>
      <c r="G560" s="7">
        <f t="shared" si="229"/>
        <v>0</v>
      </c>
      <c r="H560" s="24"/>
      <c r="I560" s="24"/>
      <c r="J560" s="24"/>
      <c r="K560" s="24">
        <v>87</v>
      </c>
      <c r="L560" s="24"/>
      <c r="M560" s="7">
        <f t="shared" si="230"/>
        <v>0</v>
      </c>
      <c r="N560" s="24"/>
      <c r="O560" s="24"/>
      <c r="P560" s="24"/>
      <c r="Q560" s="24"/>
      <c r="R560" s="24"/>
      <c r="S560" s="24"/>
      <c r="T560" s="24"/>
      <c r="U560" s="7">
        <f t="shared" si="231"/>
        <v>0</v>
      </c>
      <c r="V560" s="24"/>
      <c r="W560" s="24"/>
      <c r="X560" s="24"/>
      <c r="Y560" s="24"/>
      <c r="Z560" s="24"/>
      <c r="AA560" s="24"/>
      <c r="AB560" s="24"/>
      <c r="AC560" s="24"/>
      <c r="AD560" s="7">
        <f t="shared" si="232"/>
        <v>0</v>
      </c>
      <c r="AE560" s="24"/>
      <c r="AF560" s="24"/>
      <c r="AG560" s="25"/>
      <c r="AH560" s="25"/>
      <c r="AI560" s="24"/>
      <c r="AJ560" s="20"/>
      <c r="AK560" s="24"/>
      <c r="AL560" s="20"/>
      <c r="AM560" s="20"/>
      <c r="AN560" s="20"/>
      <c r="AO560" s="25"/>
      <c r="AP560" s="20"/>
      <c r="AQ560" s="24"/>
      <c r="AR560" s="25"/>
      <c r="AS560" s="25"/>
      <c r="AT560" s="25"/>
      <c r="AU560" s="25"/>
      <c r="AV560" s="25"/>
      <c r="AW560" s="25"/>
      <c r="AX560" s="24"/>
      <c r="AY560" s="24"/>
      <c r="AZ560" s="24"/>
      <c r="BA560" s="25"/>
      <c r="BB560" s="25"/>
      <c r="BC560" s="25"/>
      <c r="BD560" s="24"/>
      <c r="BE560" s="25"/>
      <c r="BF560" s="25"/>
      <c r="BG560" s="7">
        <f t="shared" si="233"/>
        <v>4</v>
      </c>
      <c r="BH560" s="25"/>
      <c r="BI560" s="24">
        <v>4</v>
      </c>
      <c r="BJ560" s="24"/>
      <c r="BK560" s="25"/>
      <c r="BL560" s="20" t="s">
        <v>87</v>
      </c>
      <c r="BM560" s="25"/>
      <c r="BN560" s="20" t="s">
        <v>201</v>
      </c>
      <c r="BO560" s="25"/>
      <c r="BP560" s="144"/>
      <c r="BQ560" s="25"/>
      <c r="BR560" s="25"/>
      <c r="BS560" s="25"/>
      <c r="BT560" s="25"/>
      <c r="BU560" s="23" t="s">
        <v>202</v>
      </c>
      <c r="BV560" s="20"/>
      <c r="BW560" s="25"/>
      <c r="BX560" s="25"/>
      <c r="BY560" s="20"/>
      <c r="CA560" s="54" t="e">
        <f>VLOOKUP(B560,'[1]KH2025 IN'!$B$4:$X$243,23,0)</f>
        <v>#N/A</v>
      </c>
      <c r="CB560" s="54">
        <v>1</v>
      </c>
      <c r="CC560" s="54">
        <f>VLOOKUP(B560,'[2]10QH'!$B$15:$BZ$665,77,0)</f>
        <v>1</v>
      </c>
      <c r="CJ560" s="54">
        <v>1</v>
      </c>
    </row>
    <row r="561" spans="1:88" s="54" customFormat="1" ht="56.25" x14ac:dyDescent="0.3">
      <c r="A561" s="20">
        <f t="shared" si="234"/>
        <v>365</v>
      </c>
      <c r="B561" s="21" t="s">
        <v>873</v>
      </c>
      <c r="C561" s="22">
        <f t="shared" si="209"/>
        <v>1331.1399999999999</v>
      </c>
      <c r="D561" s="23"/>
      <c r="E561" s="7">
        <f t="shared" si="227"/>
        <v>1331.1399999999999</v>
      </c>
      <c r="F561" s="7">
        <f t="shared" si="228"/>
        <v>1301.1399999999999</v>
      </c>
      <c r="G561" s="7">
        <f t="shared" si="229"/>
        <v>0</v>
      </c>
      <c r="H561" s="24"/>
      <c r="I561" s="24"/>
      <c r="J561" s="24"/>
      <c r="K561" s="24">
        <v>1070</v>
      </c>
      <c r="L561" s="24">
        <v>231.14</v>
      </c>
      <c r="M561" s="7">
        <f t="shared" si="230"/>
        <v>0</v>
      </c>
      <c r="N561" s="24"/>
      <c r="O561" s="24"/>
      <c r="P561" s="24"/>
      <c r="Q561" s="24"/>
      <c r="R561" s="24"/>
      <c r="S561" s="24"/>
      <c r="T561" s="24"/>
      <c r="U561" s="7">
        <f t="shared" si="231"/>
        <v>0</v>
      </c>
      <c r="V561" s="24"/>
      <c r="W561" s="24"/>
      <c r="X561" s="24"/>
      <c r="Y561" s="24"/>
      <c r="Z561" s="24"/>
      <c r="AA561" s="24"/>
      <c r="AB561" s="24"/>
      <c r="AC561" s="24"/>
      <c r="AD561" s="7">
        <f t="shared" si="232"/>
        <v>0</v>
      </c>
      <c r="AE561" s="24"/>
      <c r="AF561" s="24"/>
      <c r="AG561" s="25"/>
      <c r="AH561" s="25"/>
      <c r="AI561" s="24"/>
      <c r="AJ561" s="20"/>
      <c r="AK561" s="24"/>
      <c r="AL561" s="20"/>
      <c r="AM561" s="20"/>
      <c r="AN561" s="20"/>
      <c r="AO561" s="25"/>
      <c r="AP561" s="20"/>
      <c r="AQ561" s="24"/>
      <c r="AR561" s="25"/>
      <c r="AS561" s="25"/>
      <c r="AT561" s="25"/>
      <c r="AU561" s="25"/>
      <c r="AV561" s="25"/>
      <c r="AW561" s="25"/>
      <c r="AX561" s="24"/>
      <c r="AY561" s="24"/>
      <c r="AZ561" s="24"/>
      <c r="BA561" s="25"/>
      <c r="BB561" s="25"/>
      <c r="BC561" s="25"/>
      <c r="BD561" s="24"/>
      <c r="BE561" s="25"/>
      <c r="BF561" s="25"/>
      <c r="BG561" s="7">
        <f t="shared" si="233"/>
        <v>30</v>
      </c>
      <c r="BH561" s="25"/>
      <c r="BI561" s="24">
        <v>30</v>
      </c>
      <c r="BJ561" s="24"/>
      <c r="BK561" s="25"/>
      <c r="BL561" s="20" t="s">
        <v>87</v>
      </c>
      <c r="BM561" s="25"/>
      <c r="BN561" s="20" t="s">
        <v>838</v>
      </c>
      <c r="BO561" s="25"/>
      <c r="BP561" s="144"/>
      <c r="BQ561" s="25"/>
      <c r="BR561" s="25"/>
      <c r="BS561" s="25"/>
      <c r="BT561" s="25"/>
      <c r="BU561" s="23" t="s">
        <v>213</v>
      </c>
      <c r="BV561" s="20"/>
      <c r="BW561" s="25"/>
      <c r="BX561" s="25"/>
      <c r="BY561" s="20"/>
      <c r="CA561" s="54" t="e">
        <f>VLOOKUP(B561,'[1]KH2025 IN'!$B$4:$X$243,23,0)</f>
        <v>#N/A</v>
      </c>
      <c r="CB561" s="54">
        <v>1</v>
      </c>
      <c r="CC561" s="54">
        <f>VLOOKUP(B561,'[2]10QH'!$B$15:$BZ$665,77,0)</f>
        <v>1</v>
      </c>
      <c r="CJ561" s="54">
        <v>1</v>
      </c>
    </row>
    <row r="562" spans="1:88" s="54" customFormat="1" ht="75" x14ac:dyDescent="0.3">
      <c r="A562" s="20">
        <f t="shared" si="234"/>
        <v>366</v>
      </c>
      <c r="B562" s="21" t="s">
        <v>869</v>
      </c>
      <c r="C562" s="22">
        <f t="shared" si="209"/>
        <v>180</v>
      </c>
      <c r="D562" s="23"/>
      <c r="E562" s="7">
        <f t="shared" si="227"/>
        <v>180</v>
      </c>
      <c r="F562" s="7">
        <f t="shared" si="228"/>
        <v>109</v>
      </c>
      <c r="G562" s="7">
        <f t="shared" si="229"/>
        <v>0</v>
      </c>
      <c r="H562" s="24"/>
      <c r="I562" s="24"/>
      <c r="J562" s="24"/>
      <c r="K562" s="24">
        <v>59</v>
      </c>
      <c r="L562" s="24"/>
      <c r="M562" s="7">
        <f t="shared" si="230"/>
        <v>50</v>
      </c>
      <c r="N562" s="24"/>
      <c r="O562" s="24"/>
      <c r="P562" s="24">
        <v>50</v>
      </c>
      <c r="Q562" s="24"/>
      <c r="R562" s="24"/>
      <c r="S562" s="24"/>
      <c r="T562" s="24"/>
      <c r="U562" s="7">
        <f t="shared" si="231"/>
        <v>6</v>
      </c>
      <c r="V562" s="24"/>
      <c r="W562" s="24"/>
      <c r="X562" s="24"/>
      <c r="Y562" s="24"/>
      <c r="Z562" s="24"/>
      <c r="AA562" s="24"/>
      <c r="AB562" s="24"/>
      <c r="AC562" s="24"/>
      <c r="AD562" s="7">
        <f t="shared" si="232"/>
        <v>1</v>
      </c>
      <c r="AE562" s="24">
        <v>1</v>
      </c>
      <c r="AF562" s="24"/>
      <c r="AG562" s="25"/>
      <c r="AH562" s="25"/>
      <c r="AI562" s="24"/>
      <c r="AJ562" s="20"/>
      <c r="AK562" s="24"/>
      <c r="AL562" s="20"/>
      <c r="AM562" s="20"/>
      <c r="AN562" s="20"/>
      <c r="AO562" s="25"/>
      <c r="AP562" s="20"/>
      <c r="AQ562" s="24"/>
      <c r="AR562" s="25"/>
      <c r="AS562" s="25"/>
      <c r="AT562" s="25"/>
      <c r="AU562" s="25"/>
      <c r="AV562" s="25"/>
      <c r="AW562" s="25"/>
      <c r="AX562" s="24"/>
      <c r="AY562" s="24"/>
      <c r="AZ562" s="24"/>
      <c r="BA562" s="25"/>
      <c r="BB562" s="25"/>
      <c r="BC562" s="25"/>
      <c r="BD562" s="24">
        <v>5</v>
      </c>
      <c r="BE562" s="25"/>
      <c r="BF562" s="25"/>
      <c r="BG562" s="7">
        <f t="shared" si="233"/>
        <v>65</v>
      </c>
      <c r="BH562" s="25"/>
      <c r="BI562" s="24">
        <v>65</v>
      </c>
      <c r="BJ562" s="24"/>
      <c r="BK562" s="25"/>
      <c r="BL562" s="20" t="s">
        <v>99</v>
      </c>
      <c r="BM562" s="25"/>
      <c r="BN562" s="20" t="s">
        <v>201</v>
      </c>
      <c r="BO562" s="25"/>
      <c r="BP562" s="20" t="s">
        <v>106</v>
      </c>
      <c r="BQ562" s="25"/>
      <c r="BR562" s="25"/>
      <c r="BS562" s="25"/>
      <c r="BT562" s="25"/>
      <c r="BU562" s="23" t="s">
        <v>874</v>
      </c>
      <c r="BV562" s="20"/>
      <c r="BW562" s="25"/>
      <c r="BX562" s="25"/>
      <c r="BY562" s="20"/>
      <c r="CA562" s="54" t="e">
        <f>VLOOKUP(B562,'[1]KH2025 IN'!$B$4:$X$243,23,0)</f>
        <v>#N/A</v>
      </c>
      <c r="CB562" s="54">
        <v>1</v>
      </c>
      <c r="CC562" s="54">
        <f>VLOOKUP(B562,'[2]10QH'!$B$15:$BZ$665,77,0)</f>
        <v>1</v>
      </c>
      <c r="CJ562" s="54">
        <v>1</v>
      </c>
    </row>
    <row r="563" spans="1:88" s="54" customFormat="1" ht="75" customHeight="1" x14ac:dyDescent="0.3">
      <c r="A563" s="20">
        <f t="shared" si="234"/>
        <v>367</v>
      </c>
      <c r="B563" s="21" t="s">
        <v>871</v>
      </c>
      <c r="C563" s="22">
        <f t="shared" si="209"/>
        <v>54.5</v>
      </c>
      <c r="D563" s="23"/>
      <c r="E563" s="7">
        <f t="shared" si="227"/>
        <v>54.5</v>
      </c>
      <c r="F563" s="7">
        <f t="shared" si="228"/>
        <v>54.5</v>
      </c>
      <c r="G563" s="7">
        <f t="shared" si="229"/>
        <v>0</v>
      </c>
      <c r="H563" s="24"/>
      <c r="I563" s="24"/>
      <c r="J563" s="24"/>
      <c r="K563" s="24">
        <v>54.5</v>
      </c>
      <c r="L563" s="24"/>
      <c r="M563" s="7">
        <f t="shared" si="230"/>
        <v>0</v>
      </c>
      <c r="N563" s="24"/>
      <c r="O563" s="24"/>
      <c r="P563" s="24"/>
      <c r="Q563" s="24"/>
      <c r="R563" s="24"/>
      <c r="S563" s="24"/>
      <c r="T563" s="24"/>
      <c r="U563" s="7">
        <f t="shared" si="231"/>
        <v>0</v>
      </c>
      <c r="V563" s="24"/>
      <c r="W563" s="24"/>
      <c r="X563" s="24"/>
      <c r="Y563" s="24"/>
      <c r="Z563" s="24"/>
      <c r="AA563" s="24"/>
      <c r="AB563" s="24"/>
      <c r="AC563" s="24"/>
      <c r="AD563" s="7">
        <f t="shared" si="232"/>
        <v>0</v>
      </c>
      <c r="AE563" s="24"/>
      <c r="AF563" s="24"/>
      <c r="AG563" s="25"/>
      <c r="AH563" s="25"/>
      <c r="AI563" s="24"/>
      <c r="AJ563" s="20"/>
      <c r="AK563" s="24"/>
      <c r="AL563" s="20"/>
      <c r="AM563" s="20"/>
      <c r="AN563" s="20"/>
      <c r="AO563" s="25"/>
      <c r="AP563" s="20"/>
      <c r="AQ563" s="24"/>
      <c r="AR563" s="25"/>
      <c r="AS563" s="25"/>
      <c r="AT563" s="25"/>
      <c r="AU563" s="25"/>
      <c r="AV563" s="25"/>
      <c r="AW563" s="25"/>
      <c r="AX563" s="24"/>
      <c r="AY563" s="24"/>
      <c r="AZ563" s="24"/>
      <c r="BA563" s="25"/>
      <c r="BB563" s="25"/>
      <c r="BC563" s="25"/>
      <c r="BD563" s="24"/>
      <c r="BE563" s="25"/>
      <c r="BF563" s="25"/>
      <c r="BG563" s="7">
        <f t="shared" si="233"/>
        <v>0</v>
      </c>
      <c r="BH563" s="25"/>
      <c r="BI563" s="24"/>
      <c r="BJ563" s="24"/>
      <c r="BK563" s="25"/>
      <c r="BL563" s="20" t="s">
        <v>99</v>
      </c>
      <c r="BM563" s="25"/>
      <c r="BN563" s="20" t="s">
        <v>201</v>
      </c>
      <c r="BO563" s="25"/>
      <c r="BP563" s="20" t="s">
        <v>106</v>
      </c>
      <c r="BQ563" s="25"/>
      <c r="BR563" s="25"/>
      <c r="BS563" s="25"/>
      <c r="BT563" s="25"/>
      <c r="BU563" s="23" t="s">
        <v>95</v>
      </c>
      <c r="BV563" s="20"/>
      <c r="BW563" s="25"/>
      <c r="BX563" s="25"/>
      <c r="BY563" s="20"/>
      <c r="CA563" s="54" t="e">
        <f>VLOOKUP(B563,'[1]KH2025 IN'!$B$4:$X$243,23,0)</f>
        <v>#N/A</v>
      </c>
      <c r="CB563" s="54">
        <v>1</v>
      </c>
      <c r="CC563" s="54">
        <f>VLOOKUP(B563,'[2]10QH'!$B$15:$BZ$665,77,0)</f>
        <v>1</v>
      </c>
      <c r="CJ563" s="54">
        <v>1</v>
      </c>
    </row>
    <row r="564" spans="1:88" s="54" customFormat="1" ht="37.5" x14ac:dyDescent="0.3">
      <c r="A564" s="20">
        <f t="shared" si="234"/>
        <v>368</v>
      </c>
      <c r="B564" s="21" t="s">
        <v>875</v>
      </c>
      <c r="C564" s="22">
        <f t="shared" si="209"/>
        <v>42</v>
      </c>
      <c r="D564" s="23"/>
      <c r="E564" s="7">
        <f t="shared" si="227"/>
        <v>42</v>
      </c>
      <c r="F564" s="7">
        <f t="shared" si="228"/>
        <v>42</v>
      </c>
      <c r="G564" s="7">
        <f t="shared" si="229"/>
        <v>0</v>
      </c>
      <c r="H564" s="24"/>
      <c r="I564" s="24"/>
      <c r="J564" s="24"/>
      <c r="K564" s="24">
        <v>42</v>
      </c>
      <c r="L564" s="24"/>
      <c r="M564" s="7">
        <f t="shared" si="230"/>
        <v>0</v>
      </c>
      <c r="N564" s="24"/>
      <c r="O564" s="24"/>
      <c r="P564" s="24"/>
      <c r="Q564" s="24"/>
      <c r="R564" s="24"/>
      <c r="S564" s="24"/>
      <c r="T564" s="24"/>
      <c r="U564" s="7">
        <f t="shared" si="231"/>
        <v>0</v>
      </c>
      <c r="V564" s="24"/>
      <c r="W564" s="24"/>
      <c r="X564" s="24"/>
      <c r="Y564" s="24"/>
      <c r="Z564" s="24"/>
      <c r="AA564" s="24"/>
      <c r="AB564" s="24"/>
      <c r="AC564" s="24"/>
      <c r="AD564" s="7">
        <f t="shared" si="232"/>
        <v>0</v>
      </c>
      <c r="AE564" s="24"/>
      <c r="AF564" s="24"/>
      <c r="AG564" s="25"/>
      <c r="AH564" s="25"/>
      <c r="AI564" s="24"/>
      <c r="AJ564" s="20"/>
      <c r="AK564" s="24"/>
      <c r="AL564" s="20"/>
      <c r="AM564" s="20"/>
      <c r="AN564" s="20"/>
      <c r="AO564" s="25"/>
      <c r="AP564" s="20"/>
      <c r="AQ564" s="24"/>
      <c r="AR564" s="25"/>
      <c r="AS564" s="25"/>
      <c r="AT564" s="25"/>
      <c r="AU564" s="25"/>
      <c r="AV564" s="25"/>
      <c r="AW564" s="25"/>
      <c r="AX564" s="24"/>
      <c r="AY564" s="24"/>
      <c r="AZ564" s="24"/>
      <c r="BA564" s="25"/>
      <c r="BB564" s="25"/>
      <c r="BC564" s="25"/>
      <c r="BD564" s="24"/>
      <c r="BE564" s="25"/>
      <c r="BF564" s="25"/>
      <c r="BG564" s="7">
        <f t="shared" si="233"/>
        <v>0</v>
      </c>
      <c r="BH564" s="25"/>
      <c r="BI564" s="24"/>
      <c r="BJ564" s="24"/>
      <c r="BK564" s="25"/>
      <c r="BL564" s="20" t="s">
        <v>112</v>
      </c>
      <c r="BM564" s="25"/>
      <c r="BN564" s="20" t="s">
        <v>201</v>
      </c>
      <c r="BO564" s="25"/>
      <c r="BP564" s="144" t="s">
        <v>106</v>
      </c>
      <c r="BQ564" s="25"/>
      <c r="BR564" s="25"/>
      <c r="BS564" s="25"/>
      <c r="BT564" s="25"/>
      <c r="BU564" s="23" t="s">
        <v>95</v>
      </c>
      <c r="BV564" s="20"/>
      <c r="BW564" s="25"/>
      <c r="BX564" s="25"/>
      <c r="BY564" s="20" t="s">
        <v>876</v>
      </c>
      <c r="CA564" s="54" t="e">
        <f>VLOOKUP(B564,'[1]KH2025 IN'!$B$4:$X$243,23,0)</f>
        <v>#N/A</v>
      </c>
      <c r="CB564" s="54">
        <v>1</v>
      </c>
      <c r="CC564" s="54">
        <f>VLOOKUP(B564,'[2]10QH'!$B$15:$BZ$665,77,0)</f>
        <v>1</v>
      </c>
      <c r="CJ564" s="54">
        <v>1</v>
      </c>
    </row>
    <row r="565" spans="1:88" s="54" customFormat="1" ht="75" x14ac:dyDescent="0.3">
      <c r="A565" s="20">
        <f t="shared" si="234"/>
        <v>369</v>
      </c>
      <c r="B565" s="21" t="s">
        <v>877</v>
      </c>
      <c r="C565" s="22">
        <f t="shared" si="209"/>
        <v>400</v>
      </c>
      <c r="D565" s="23">
        <v>200</v>
      </c>
      <c r="E565" s="7">
        <f t="shared" si="227"/>
        <v>200</v>
      </c>
      <c r="F565" s="7">
        <f t="shared" si="228"/>
        <v>195</v>
      </c>
      <c r="G565" s="7">
        <f t="shared" si="229"/>
        <v>0</v>
      </c>
      <c r="H565" s="24"/>
      <c r="I565" s="24"/>
      <c r="J565" s="24"/>
      <c r="K565" s="24">
        <v>50</v>
      </c>
      <c r="L565" s="24">
        <v>45</v>
      </c>
      <c r="M565" s="7">
        <f t="shared" si="230"/>
        <v>100</v>
      </c>
      <c r="N565" s="24"/>
      <c r="O565" s="24"/>
      <c r="P565" s="24">
        <v>100</v>
      </c>
      <c r="Q565" s="24"/>
      <c r="R565" s="24"/>
      <c r="S565" s="24"/>
      <c r="T565" s="24"/>
      <c r="U565" s="7">
        <f t="shared" si="231"/>
        <v>0</v>
      </c>
      <c r="V565" s="24"/>
      <c r="W565" s="24"/>
      <c r="X565" s="24"/>
      <c r="Y565" s="24"/>
      <c r="Z565" s="24"/>
      <c r="AA565" s="24"/>
      <c r="AB565" s="24"/>
      <c r="AC565" s="24"/>
      <c r="AD565" s="7">
        <f t="shared" si="232"/>
        <v>0</v>
      </c>
      <c r="AE565" s="24"/>
      <c r="AF565" s="24"/>
      <c r="AG565" s="25"/>
      <c r="AH565" s="25"/>
      <c r="AI565" s="24"/>
      <c r="AJ565" s="20"/>
      <c r="AK565" s="24"/>
      <c r="AL565" s="20"/>
      <c r="AM565" s="20"/>
      <c r="AN565" s="20"/>
      <c r="AO565" s="25"/>
      <c r="AP565" s="20"/>
      <c r="AQ565" s="24"/>
      <c r="AR565" s="25"/>
      <c r="AS565" s="25"/>
      <c r="AT565" s="25"/>
      <c r="AU565" s="25"/>
      <c r="AV565" s="25"/>
      <c r="AW565" s="25"/>
      <c r="AX565" s="24"/>
      <c r="AY565" s="24"/>
      <c r="AZ565" s="24"/>
      <c r="BA565" s="25"/>
      <c r="BB565" s="25"/>
      <c r="BC565" s="25"/>
      <c r="BD565" s="24"/>
      <c r="BE565" s="25"/>
      <c r="BF565" s="25"/>
      <c r="BG565" s="7">
        <f t="shared" si="233"/>
        <v>5</v>
      </c>
      <c r="BH565" s="25"/>
      <c r="BI565" s="24">
        <v>5</v>
      </c>
      <c r="BJ565" s="24"/>
      <c r="BK565" s="25"/>
      <c r="BL565" s="20" t="s">
        <v>112</v>
      </c>
      <c r="BM565" s="25"/>
      <c r="BN565" s="20" t="s">
        <v>201</v>
      </c>
      <c r="BO565" s="25"/>
      <c r="BP565" s="144"/>
      <c r="BQ565" s="25"/>
      <c r="BR565" s="25"/>
      <c r="BS565" s="25"/>
      <c r="BT565" s="25"/>
      <c r="BU565" s="23" t="s">
        <v>265</v>
      </c>
      <c r="BV565" s="20"/>
      <c r="BW565" s="25"/>
      <c r="BX565" s="25"/>
      <c r="BY565" s="20" t="s">
        <v>878</v>
      </c>
      <c r="CA565" s="54" t="e">
        <f>VLOOKUP(B565,'[1]KH2025 IN'!$B$4:$X$243,23,0)</f>
        <v>#N/A</v>
      </c>
      <c r="CB565" s="54">
        <v>1</v>
      </c>
      <c r="CC565" s="54">
        <f>VLOOKUP(B565,'[2]10QH'!$B$15:$BZ$665,77,0)</f>
        <v>1</v>
      </c>
      <c r="CJ565" s="54">
        <v>1</v>
      </c>
    </row>
    <row r="566" spans="1:88" s="54" customFormat="1" ht="75" x14ac:dyDescent="0.3">
      <c r="A566" s="20">
        <f t="shared" si="234"/>
        <v>370</v>
      </c>
      <c r="B566" s="21" t="s">
        <v>871</v>
      </c>
      <c r="C566" s="22">
        <f t="shared" si="209"/>
        <v>620.79999999999995</v>
      </c>
      <c r="D566" s="23"/>
      <c r="E566" s="7">
        <f t="shared" si="227"/>
        <v>620.79999999999995</v>
      </c>
      <c r="F566" s="7">
        <f t="shared" si="228"/>
        <v>590.79999999999995</v>
      </c>
      <c r="G566" s="7">
        <f t="shared" si="229"/>
        <v>0</v>
      </c>
      <c r="H566" s="24"/>
      <c r="I566" s="24"/>
      <c r="J566" s="24"/>
      <c r="K566" s="24">
        <v>590.79999999999995</v>
      </c>
      <c r="L566" s="24"/>
      <c r="M566" s="7">
        <f t="shared" si="230"/>
        <v>0</v>
      </c>
      <c r="N566" s="24"/>
      <c r="O566" s="24"/>
      <c r="P566" s="24"/>
      <c r="Q566" s="24"/>
      <c r="R566" s="24"/>
      <c r="S566" s="24"/>
      <c r="T566" s="24"/>
      <c r="U566" s="7">
        <f t="shared" si="231"/>
        <v>0</v>
      </c>
      <c r="V566" s="24"/>
      <c r="W566" s="24"/>
      <c r="X566" s="24"/>
      <c r="Y566" s="24"/>
      <c r="Z566" s="24"/>
      <c r="AA566" s="24"/>
      <c r="AB566" s="24"/>
      <c r="AC566" s="24"/>
      <c r="AD566" s="7">
        <f t="shared" si="232"/>
        <v>0</v>
      </c>
      <c r="AE566" s="24"/>
      <c r="AF566" s="24"/>
      <c r="AG566" s="25"/>
      <c r="AH566" s="25"/>
      <c r="AI566" s="24"/>
      <c r="AJ566" s="20"/>
      <c r="AK566" s="24"/>
      <c r="AL566" s="20"/>
      <c r="AM566" s="20"/>
      <c r="AN566" s="20"/>
      <c r="AO566" s="25"/>
      <c r="AP566" s="20"/>
      <c r="AQ566" s="24"/>
      <c r="AR566" s="25"/>
      <c r="AS566" s="25"/>
      <c r="AT566" s="25"/>
      <c r="AU566" s="25"/>
      <c r="AV566" s="25"/>
      <c r="AW566" s="25"/>
      <c r="AX566" s="24"/>
      <c r="AY566" s="24"/>
      <c r="AZ566" s="24"/>
      <c r="BA566" s="25"/>
      <c r="BB566" s="25"/>
      <c r="BC566" s="25"/>
      <c r="BD566" s="24"/>
      <c r="BE566" s="25"/>
      <c r="BF566" s="25"/>
      <c r="BG566" s="7">
        <f t="shared" si="233"/>
        <v>30</v>
      </c>
      <c r="BH566" s="25"/>
      <c r="BI566" s="24">
        <v>30</v>
      </c>
      <c r="BJ566" s="24"/>
      <c r="BK566" s="25"/>
      <c r="BL566" s="20" t="s">
        <v>112</v>
      </c>
      <c r="BM566" s="25"/>
      <c r="BN566" s="20" t="s">
        <v>201</v>
      </c>
      <c r="BO566" s="25"/>
      <c r="BP566" s="144"/>
      <c r="BQ566" s="25"/>
      <c r="BR566" s="25"/>
      <c r="BS566" s="25"/>
      <c r="BT566" s="25"/>
      <c r="BU566" s="23" t="s">
        <v>202</v>
      </c>
      <c r="BV566" s="20"/>
      <c r="BW566" s="25"/>
      <c r="BX566" s="25"/>
      <c r="BY566" s="20"/>
      <c r="CA566" s="54" t="e">
        <f>VLOOKUP(B566,'[1]KH2025 IN'!$B$4:$X$243,23,0)</f>
        <v>#N/A</v>
      </c>
      <c r="CB566" s="54">
        <v>1</v>
      </c>
      <c r="CC566" s="54">
        <f>VLOOKUP(B566,'[2]10QH'!$B$15:$BZ$665,77,0)</f>
        <v>1</v>
      </c>
      <c r="CJ566" s="54">
        <v>1</v>
      </c>
    </row>
    <row r="567" spans="1:88" s="54" customFormat="1" ht="56.25" x14ac:dyDescent="0.3">
      <c r="A567" s="20">
        <f t="shared" si="234"/>
        <v>371</v>
      </c>
      <c r="B567" s="21" t="s">
        <v>867</v>
      </c>
      <c r="C567" s="22">
        <f t="shared" si="209"/>
        <v>210</v>
      </c>
      <c r="D567" s="23"/>
      <c r="E567" s="7">
        <f t="shared" si="227"/>
        <v>210</v>
      </c>
      <c r="F567" s="7">
        <f t="shared" si="228"/>
        <v>205</v>
      </c>
      <c r="G567" s="7">
        <f t="shared" si="229"/>
        <v>0</v>
      </c>
      <c r="H567" s="24"/>
      <c r="I567" s="24"/>
      <c r="J567" s="24"/>
      <c r="K567" s="24">
        <v>205</v>
      </c>
      <c r="L567" s="24"/>
      <c r="M567" s="7">
        <f t="shared" si="230"/>
        <v>0</v>
      </c>
      <c r="N567" s="24"/>
      <c r="O567" s="24"/>
      <c r="P567" s="24"/>
      <c r="Q567" s="24"/>
      <c r="R567" s="24"/>
      <c r="S567" s="24"/>
      <c r="T567" s="24"/>
      <c r="U567" s="7">
        <f t="shared" si="231"/>
        <v>0</v>
      </c>
      <c r="V567" s="24"/>
      <c r="W567" s="24"/>
      <c r="X567" s="24"/>
      <c r="Y567" s="24"/>
      <c r="Z567" s="24"/>
      <c r="AA567" s="24"/>
      <c r="AB567" s="24"/>
      <c r="AC567" s="24"/>
      <c r="AD567" s="7">
        <f t="shared" si="232"/>
        <v>0</v>
      </c>
      <c r="AE567" s="24"/>
      <c r="AF567" s="24"/>
      <c r="AG567" s="25"/>
      <c r="AH567" s="25"/>
      <c r="AI567" s="24"/>
      <c r="AJ567" s="20"/>
      <c r="AK567" s="24"/>
      <c r="AL567" s="20"/>
      <c r="AM567" s="20"/>
      <c r="AN567" s="20"/>
      <c r="AO567" s="25"/>
      <c r="AP567" s="20"/>
      <c r="AQ567" s="24"/>
      <c r="AR567" s="25"/>
      <c r="AS567" s="25"/>
      <c r="AT567" s="25"/>
      <c r="AU567" s="25"/>
      <c r="AV567" s="25"/>
      <c r="AW567" s="25"/>
      <c r="AX567" s="24"/>
      <c r="AY567" s="24"/>
      <c r="AZ567" s="24"/>
      <c r="BA567" s="25"/>
      <c r="BB567" s="25"/>
      <c r="BC567" s="25"/>
      <c r="BD567" s="24"/>
      <c r="BE567" s="25"/>
      <c r="BF567" s="25"/>
      <c r="BG567" s="7">
        <f t="shared" si="233"/>
        <v>5</v>
      </c>
      <c r="BH567" s="25"/>
      <c r="BI567" s="24">
        <v>5</v>
      </c>
      <c r="BJ567" s="24"/>
      <c r="BK567" s="25"/>
      <c r="BL567" s="20" t="s">
        <v>123</v>
      </c>
      <c r="BM567" s="25"/>
      <c r="BN567" s="20" t="s">
        <v>201</v>
      </c>
      <c r="BO567" s="25"/>
      <c r="BP567" s="144" t="s">
        <v>106</v>
      </c>
      <c r="BQ567" s="25"/>
      <c r="BR567" s="25"/>
      <c r="BS567" s="25"/>
      <c r="BT567" s="25"/>
      <c r="BU567" s="23" t="s">
        <v>202</v>
      </c>
      <c r="BV567" s="20"/>
      <c r="BW567" s="25"/>
      <c r="BX567" s="25"/>
      <c r="BY567" s="20"/>
      <c r="CA567" s="54" t="e">
        <f>VLOOKUP(B567,'[1]KH2025 IN'!$B$4:$X$243,23,0)</f>
        <v>#N/A</v>
      </c>
      <c r="CB567" s="54">
        <v>1</v>
      </c>
      <c r="CC567" s="54">
        <f>VLOOKUP(B567,'[2]10QH'!$B$15:$BZ$665,77,0)</f>
        <v>1</v>
      </c>
      <c r="CJ567" s="54">
        <v>1</v>
      </c>
    </row>
    <row r="568" spans="1:88" s="54" customFormat="1" ht="75" x14ac:dyDescent="0.3">
      <c r="A568" s="20">
        <f t="shared" si="234"/>
        <v>372</v>
      </c>
      <c r="B568" s="21" t="s">
        <v>871</v>
      </c>
      <c r="C568" s="22">
        <f t="shared" si="209"/>
        <v>832.55</v>
      </c>
      <c r="D568" s="23"/>
      <c r="E568" s="7">
        <f t="shared" si="227"/>
        <v>832.55</v>
      </c>
      <c r="F568" s="7">
        <f t="shared" si="228"/>
        <v>812.55</v>
      </c>
      <c r="G568" s="7">
        <f t="shared" si="229"/>
        <v>0</v>
      </c>
      <c r="H568" s="24"/>
      <c r="I568" s="24"/>
      <c r="J568" s="24"/>
      <c r="K568" s="24">
        <v>737.55</v>
      </c>
      <c r="L568" s="24">
        <v>75</v>
      </c>
      <c r="M568" s="7">
        <f t="shared" si="230"/>
        <v>0</v>
      </c>
      <c r="N568" s="24"/>
      <c r="O568" s="24"/>
      <c r="P568" s="24"/>
      <c r="Q568" s="24"/>
      <c r="R568" s="24"/>
      <c r="S568" s="24"/>
      <c r="T568" s="24"/>
      <c r="U568" s="7">
        <f t="shared" si="231"/>
        <v>0</v>
      </c>
      <c r="V568" s="24"/>
      <c r="W568" s="24"/>
      <c r="X568" s="24"/>
      <c r="Y568" s="24"/>
      <c r="Z568" s="24"/>
      <c r="AA568" s="24"/>
      <c r="AB568" s="24"/>
      <c r="AC568" s="24"/>
      <c r="AD568" s="7">
        <f t="shared" si="232"/>
        <v>0</v>
      </c>
      <c r="AE568" s="24"/>
      <c r="AF568" s="24"/>
      <c r="AG568" s="25"/>
      <c r="AH568" s="25"/>
      <c r="AI568" s="24"/>
      <c r="AJ568" s="20"/>
      <c r="AK568" s="24"/>
      <c r="AL568" s="20"/>
      <c r="AM568" s="20"/>
      <c r="AN568" s="20"/>
      <c r="AO568" s="25"/>
      <c r="AP568" s="20"/>
      <c r="AQ568" s="24"/>
      <c r="AR568" s="25"/>
      <c r="AS568" s="25"/>
      <c r="AT568" s="25"/>
      <c r="AU568" s="25"/>
      <c r="AV568" s="25"/>
      <c r="AW568" s="25"/>
      <c r="AX568" s="24"/>
      <c r="AY568" s="24"/>
      <c r="AZ568" s="24"/>
      <c r="BA568" s="25"/>
      <c r="BB568" s="25"/>
      <c r="BC568" s="25"/>
      <c r="BD568" s="24"/>
      <c r="BE568" s="25"/>
      <c r="BF568" s="25"/>
      <c r="BG568" s="7">
        <f t="shared" si="233"/>
        <v>20</v>
      </c>
      <c r="BH568" s="25"/>
      <c r="BI568" s="24">
        <v>20</v>
      </c>
      <c r="BJ568" s="24"/>
      <c r="BK568" s="25"/>
      <c r="BL568" s="20" t="s">
        <v>123</v>
      </c>
      <c r="BM568" s="25"/>
      <c r="BN568" s="20" t="s">
        <v>201</v>
      </c>
      <c r="BO568" s="25"/>
      <c r="BP568" s="144"/>
      <c r="BQ568" s="25"/>
      <c r="BR568" s="25"/>
      <c r="BS568" s="25"/>
      <c r="BT568" s="25"/>
      <c r="BU568" s="23" t="s">
        <v>213</v>
      </c>
      <c r="BV568" s="20"/>
      <c r="BW568" s="25"/>
      <c r="BX568" s="25"/>
      <c r="BY568" s="20"/>
      <c r="CA568" s="54" t="e">
        <f>VLOOKUP(B568,'[1]KH2025 IN'!$B$4:$X$243,23,0)</f>
        <v>#N/A</v>
      </c>
      <c r="CB568" s="54">
        <v>1</v>
      </c>
      <c r="CC568" s="54">
        <f>VLOOKUP(B568,'[2]10QH'!$B$15:$BZ$665,77,0)</f>
        <v>1</v>
      </c>
      <c r="CJ568" s="54">
        <v>1</v>
      </c>
    </row>
    <row r="569" spans="1:88" s="54" customFormat="1" ht="75" customHeight="1" x14ac:dyDescent="0.3">
      <c r="A569" s="20">
        <f t="shared" si="234"/>
        <v>373</v>
      </c>
      <c r="B569" s="21" t="s">
        <v>871</v>
      </c>
      <c r="C569" s="22">
        <f t="shared" si="209"/>
        <v>76</v>
      </c>
      <c r="D569" s="23"/>
      <c r="E569" s="7">
        <f t="shared" si="227"/>
        <v>76</v>
      </c>
      <c r="F569" s="7">
        <f t="shared" si="228"/>
        <v>74</v>
      </c>
      <c r="G569" s="7">
        <f t="shared" si="229"/>
        <v>0</v>
      </c>
      <c r="H569" s="24"/>
      <c r="I569" s="24"/>
      <c r="J569" s="24"/>
      <c r="K569" s="24">
        <v>74</v>
      </c>
      <c r="L569" s="24"/>
      <c r="M569" s="7">
        <f t="shared" si="230"/>
        <v>0</v>
      </c>
      <c r="N569" s="24"/>
      <c r="O569" s="24"/>
      <c r="P569" s="24"/>
      <c r="Q569" s="24"/>
      <c r="R569" s="24"/>
      <c r="S569" s="24"/>
      <c r="T569" s="24"/>
      <c r="U569" s="7">
        <f t="shared" si="231"/>
        <v>0</v>
      </c>
      <c r="V569" s="24"/>
      <c r="W569" s="24"/>
      <c r="X569" s="24"/>
      <c r="Y569" s="24"/>
      <c r="Z569" s="24"/>
      <c r="AA569" s="24"/>
      <c r="AB569" s="24"/>
      <c r="AC569" s="24"/>
      <c r="AD569" s="7">
        <f t="shared" si="232"/>
        <v>0</v>
      </c>
      <c r="AE569" s="24"/>
      <c r="AF569" s="24"/>
      <c r="AG569" s="25"/>
      <c r="AH569" s="25"/>
      <c r="AI569" s="24"/>
      <c r="AJ569" s="20"/>
      <c r="AK569" s="24"/>
      <c r="AL569" s="20"/>
      <c r="AM569" s="20"/>
      <c r="AN569" s="20"/>
      <c r="AO569" s="25"/>
      <c r="AP569" s="20"/>
      <c r="AQ569" s="24"/>
      <c r="AR569" s="25"/>
      <c r="AS569" s="25"/>
      <c r="AT569" s="25"/>
      <c r="AU569" s="25"/>
      <c r="AV569" s="25"/>
      <c r="AW569" s="25"/>
      <c r="AX569" s="24"/>
      <c r="AY569" s="24"/>
      <c r="AZ569" s="24"/>
      <c r="BA569" s="25"/>
      <c r="BB569" s="25"/>
      <c r="BC569" s="25"/>
      <c r="BD569" s="24"/>
      <c r="BE569" s="25"/>
      <c r="BF569" s="25"/>
      <c r="BG569" s="7">
        <f t="shared" si="233"/>
        <v>2</v>
      </c>
      <c r="BH569" s="25"/>
      <c r="BI569" s="24">
        <v>2</v>
      </c>
      <c r="BJ569" s="24"/>
      <c r="BK569" s="25"/>
      <c r="BL569" s="20" t="s">
        <v>142</v>
      </c>
      <c r="BM569" s="25"/>
      <c r="BN569" s="20" t="s">
        <v>201</v>
      </c>
      <c r="BO569" s="25"/>
      <c r="BP569" s="20" t="s">
        <v>106</v>
      </c>
      <c r="BQ569" s="25"/>
      <c r="BR569" s="25"/>
      <c r="BS569" s="25"/>
      <c r="BT569" s="25"/>
      <c r="BU569" s="23" t="s">
        <v>202</v>
      </c>
      <c r="BV569" s="20"/>
      <c r="BW569" s="25"/>
      <c r="BX569" s="25"/>
      <c r="BY569" s="20"/>
      <c r="CA569" s="54" t="e">
        <f>VLOOKUP(B569,'[1]KH2025 IN'!$B$4:$X$243,23,0)</f>
        <v>#N/A</v>
      </c>
      <c r="CB569" s="54">
        <v>1</v>
      </c>
      <c r="CC569" s="54">
        <f>VLOOKUP(B569,'[2]10QH'!$B$15:$BZ$665,77,0)</f>
        <v>1</v>
      </c>
      <c r="CJ569" s="54">
        <v>1</v>
      </c>
    </row>
    <row r="570" spans="1:88" s="54" customFormat="1" ht="75" customHeight="1" x14ac:dyDescent="0.3">
      <c r="A570" s="20">
        <f t="shared" si="234"/>
        <v>374</v>
      </c>
      <c r="B570" s="21" t="s">
        <v>871</v>
      </c>
      <c r="C570" s="22">
        <f t="shared" si="209"/>
        <v>379.97</v>
      </c>
      <c r="D570" s="23"/>
      <c r="E570" s="7">
        <f t="shared" si="227"/>
        <v>379.97</v>
      </c>
      <c r="F570" s="7">
        <f t="shared" si="228"/>
        <v>379.97</v>
      </c>
      <c r="G570" s="7">
        <f t="shared" si="229"/>
        <v>0</v>
      </c>
      <c r="H570" s="24"/>
      <c r="I570" s="24"/>
      <c r="J570" s="24"/>
      <c r="K570" s="24">
        <v>369.97</v>
      </c>
      <c r="L570" s="24">
        <v>10</v>
      </c>
      <c r="M570" s="7">
        <f t="shared" si="230"/>
        <v>0</v>
      </c>
      <c r="N570" s="24"/>
      <c r="O570" s="24"/>
      <c r="P570" s="24"/>
      <c r="Q570" s="24"/>
      <c r="R570" s="24"/>
      <c r="S570" s="24"/>
      <c r="T570" s="24"/>
      <c r="U570" s="7">
        <f t="shared" si="231"/>
        <v>0</v>
      </c>
      <c r="V570" s="24"/>
      <c r="W570" s="24"/>
      <c r="X570" s="24"/>
      <c r="Y570" s="24"/>
      <c r="Z570" s="24"/>
      <c r="AA570" s="24"/>
      <c r="AB570" s="24"/>
      <c r="AC570" s="24"/>
      <c r="AD570" s="7">
        <f t="shared" si="232"/>
        <v>0</v>
      </c>
      <c r="AE570" s="24"/>
      <c r="AF570" s="24"/>
      <c r="AG570" s="25"/>
      <c r="AH570" s="25"/>
      <c r="AI570" s="24"/>
      <c r="AJ570" s="20"/>
      <c r="AK570" s="24"/>
      <c r="AL570" s="20"/>
      <c r="AM570" s="20"/>
      <c r="AN570" s="20"/>
      <c r="AO570" s="25"/>
      <c r="AP570" s="20"/>
      <c r="AQ570" s="24"/>
      <c r="AR570" s="25"/>
      <c r="AS570" s="25"/>
      <c r="AT570" s="25"/>
      <c r="AU570" s="25"/>
      <c r="AV570" s="25"/>
      <c r="AW570" s="25"/>
      <c r="AX570" s="24"/>
      <c r="AY570" s="24"/>
      <c r="AZ570" s="24"/>
      <c r="BA570" s="25"/>
      <c r="BB570" s="25"/>
      <c r="BC570" s="25"/>
      <c r="BD570" s="24"/>
      <c r="BE570" s="25"/>
      <c r="BF570" s="25"/>
      <c r="BG570" s="7">
        <f t="shared" si="233"/>
        <v>0</v>
      </c>
      <c r="BH570" s="25"/>
      <c r="BI570" s="24"/>
      <c r="BJ570" s="24"/>
      <c r="BK570" s="25"/>
      <c r="BL570" s="20" t="s">
        <v>105</v>
      </c>
      <c r="BM570" s="25"/>
      <c r="BN570" s="20" t="s">
        <v>201</v>
      </c>
      <c r="BO570" s="25"/>
      <c r="BP570" s="20" t="s">
        <v>106</v>
      </c>
      <c r="BQ570" s="25"/>
      <c r="BR570" s="25"/>
      <c r="BS570" s="25"/>
      <c r="BT570" s="25"/>
      <c r="BU570" s="23" t="s">
        <v>131</v>
      </c>
      <c r="BV570" s="20"/>
      <c r="BW570" s="25"/>
      <c r="BX570" s="25"/>
      <c r="BY570" s="20"/>
      <c r="CA570" s="54" t="e">
        <f>VLOOKUP(B570,'[1]KH2025 IN'!$B$4:$X$243,23,0)</f>
        <v>#N/A</v>
      </c>
      <c r="CB570" s="54">
        <v>1</v>
      </c>
      <c r="CC570" s="54">
        <f>VLOOKUP(B570,'[2]10QH'!$B$15:$BZ$665,77,0)</f>
        <v>1</v>
      </c>
      <c r="CJ570" s="54">
        <v>1</v>
      </c>
    </row>
    <row r="571" spans="1:88" s="54" customFormat="1" ht="112.5" x14ac:dyDescent="0.3">
      <c r="A571" s="20">
        <f t="shared" si="234"/>
        <v>375</v>
      </c>
      <c r="B571" s="21" t="s">
        <v>879</v>
      </c>
      <c r="C571" s="22">
        <f t="shared" si="209"/>
        <v>1000</v>
      </c>
      <c r="D571" s="23">
        <v>1000</v>
      </c>
      <c r="E571" s="7">
        <f t="shared" si="227"/>
        <v>0</v>
      </c>
      <c r="F571" s="7">
        <f t="shared" si="228"/>
        <v>0</v>
      </c>
      <c r="G571" s="7">
        <f t="shared" si="229"/>
        <v>0</v>
      </c>
      <c r="H571" s="24"/>
      <c r="I571" s="24"/>
      <c r="J571" s="24"/>
      <c r="K571" s="24"/>
      <c r="L571" s="24"/>
      <c r="M571" s="7">
        <f t="shared" si="230"/>
        <v>0</v>
      </c>
      <c r="N571" s="24"/>
      <c r="O571" s="24"/>
      <c r="P571" s="24"/>
      <c r="Q571" s="24"/>
      <c r="R571" s="24"/>
      <c r="S571" s="24"/>
      <c r="T571" s="24"/>
      <c r="U571" s="7">
        <f t="shared" si="231"/>
        <v>0</v>
      </c>
      <c r="V571" s="24"/>
      <c r="W571" s="24"/>
      <c r="X571" s="24"/>
      <c r="Y571" s="24"/>
      <c r="Z571" s="24"/>
      <c r="AA571" s="24"/>
      <c r="AB571" s="24"/>
      <c r="AC571" s="24"/>
      <c r="AD571" s="7">
        <f t="shared" si="232"/>
        <v>0</v>
      </c>
      <c r="AE571" s="24"/>
      <c r="AF571" s="24"/>
      <c r="AG571" s="25"/>
      <c r="AH571" s="25"/>
      <c r="AI571" s="24"/>
      <c r="AJ571" s="20"/>
      <c r="AK571" s="24"/>
      <c r="AL571" s="20"/>
      <c r="AM571" s="20"/>
      <c r="AN571" s="20"/>
      <c r="AO571" s="25"/>
      <c r="AP571" s="20"/>
      <c r="AQ571" s="24"/>
      <c r="AR571" s="25"/>
      <c r="AS571" s="25"/>
      <c r="AT571" s="25"/>
      <c r="AU571" s="25"/>
      <c r="AV571" s="25"/>
      <c r="AW571" s="25"/>
      <c r="AX571" s="24"/>
      <c r="AY571" s="24"/>
      <c r="AZ571" s="24"/>
      <c r="BA571" s="25"/>
      <c r="BB571" s="25"/>
      <c r="BC571" s="25"/>
      <c r="BD571" s="24"/>
      <c r="BE571" s="25"/>
      <c r="BF571" s="25"/>
      <c r="BG571" s="7">
        <f t="shared" si="233"/>
        <v>0</v>
      </c>
      <c r="BH571" s="25"/>
      <c r="BI571" s="24"/>
      <c r="BJ571" s="24"/>
      <c r="BK571" s="25"/>
      <c r="BL571" s="20" t="s">
        <v>880</v>
      </c>
      <c r="BM571" s="25"/>
      <c r="BN571" s="20"/>
      <c r="BO571" s="25"/>
      <c r="BP571" s="20" t="s">
        <v>106</v>
      </c>
      <c r="BQ571" s="25"/>
      <c r="BR571" s="25"/>
      <c r="BS571" s="25"/>
      <c r="BT571" s="25"/>
      <c r="BU571" s="23" t="s">
        <v>222</v>
      </c>
      <c r="BV571" s="20"/>
      <c r="BW571" s="25"/>
      <c r="BX571" s="25"/>
      <c r="BY571" s="20"/>
      <c r="CA571" s="54" t="e">
        <f>VLOOKUP(B571,'[1]KH2025 IN'!$B$4:$X$243,23,0)</f>
        <v>#N/A</v>
      </c>
      <c r="CB571" s="54">
        <v>1</v>
      </c>
      <c r="CC571" s="54">
        <f>VLOOKUP(B571,'[2]10QH'!$B$15:$BZ$665,77,0)</f>
        <v>1</v>
      </c>
      <c r="CJ571" s="54">
        <v>1</v>
      </c>
    </row>
    <row r="572" spans="1:88" ht="37.5" x14ac:dyDescent="0.3">
      <c r="A572" s="10" t="s">
        <v>147</v>
      </c>
      <c r="B572" s="15" t="s">
        <v>148</v>
      </c>
      <c r="C572" s="16">
        <f t="shared" si="209"/>
        <v>0</v>
      </c>
      <c r="D572" s="10"/>
      <c r="E572" s="7">
        <f t="shared" si="227"/>
        <v>0</v>
      </c>
      <c r="F572" s="7">
        <f t="shared" si="228"/>
        <v>0</v>
      </c>
      <c r="G572" s="7">
        <f t="shared" si="229"/>
        <v>0</v>
      </c>
      <c r="H572" s="10"/>
      <c r="I572" s="10"/>
      <c r="J572" s="10"/>
      <c r="K572" s="10"/>
      <c r="L572" s="10"/>
      <c r="M572" s="7">
        <f t="shared" si="230"/>
        <v>0</v>
      </c>
      <c r="N572" s="10"/>
      <c r="O572" s="10"/>
      <c r="P572" s="10"/>
      <c r="Q572" s="10"/>
      <c r="R572" s="24"/>
      <c r="S572" s="10"/>
      <c r="T572" s="10"/>
      <c r="U572" s="7">
        <f t="shared" si="231"/>
        <v>0</v>
      </c>
      <c r="V572" s="10"/>
      <c r="W572" s="10"/>
      <c r="X572" s="10"/>
      <c r="Y572" s="10"/>
      <c r="Z572" s="10"/>
      <c r="AA572" s="10"/>
      <c r="AB572" s="10"/>
      <c r="AC572" s="10"/>
      <c r="AD572" s="7">
        <f t="shared" si="232"/>
        <v>0</v>
      </c>
      <c r="AE572" s="10"/>
      <c r="AF572" s="10"/>
      <c r="AG572" s="10"/>
      <c r="AH572" s="10"/>
      <c r="AI572" s="10"/>
      <c r="AJ572" s="10"/>
      <c r="AK572" s="10"/>
      <c r="AL572" s="10"/>
      <c r="AM572" s="10"/>
      <c r="AN572" s="10"/>
      <c r="AO572" s="25"/>
      <c r="AP572" s="10"/>
      <c r="AQ572" s="10"/>
      <c r="AR572" s="25"/>
      <c r="AS572" s="25"/>
      <c r="AT572" s="25"/>
      <c r="AU572" s="25"/>
      <c r="AV572" s="25"/>
      <c r="AW572" s="25"/>
      <c r="AX572" s="10"/>
      <c r="AY572" s="10"/>
      <c r="AZ572" s="10"/>
      <c r="BA572" s="25"/>
      <c r="BB572" s="25"/>
      <c r="BC572" s="25"/>
      <c r="BD572" s="10"/>
      <c r="BE572" s="25"/>
      <c r="BF572" s="25"/>
      <c r="BG572" s="7">
        <f t="shared" si="233"/>
        <v>0</v>
      </c>
      <c r="BH572" s="25"/>
      <c r="BI572" s="10"/>
      <c r="BJ572" s="10"/>
      <c r="BK572" s="25"/>
      <c r="BL572" s="10"/>
      <c r="BM572" s="25"/>
      <c r="BN572" s="10"/>
      <c r="BO572" s="25"/>
      <c r="BP572" s="10"/>
      <c r="BQ572" s="25"/>
      <c r="BR572" s="25"/>
      <c r="BS572" s="25"/>
      <c r="BT572" s="25"/>
      <c r="BU572" s="10"/>
      <c r="BV572" s="10"/>
      <c r="BW572" s="10"/>
      <c r="BX572" s="10"/>
      <c r="BY572" s="25"/>
      <c r="CA572" s="54" t="e">
        <f>VLOOKUP(B572,'[1]KH2025 IN'!$B$4:$X$243,23,0)</f>
        <v>#N/A</v>
      </c>
      <c r="CB572" s="54">
        <v>1</v>
      </c>
      <c r="CC572" s="54" t="e">
        <f>VLOOKUP(B572,'[2]10QH'!$B$15:$BZ$665,77,0)</f>
        <v>#REF!</v>
      </c>
    </row>
    <row r="573" spans="1:88" s="54" customFormat="1" ht="93.75" x14ac:dyDescent="0.3">
      <c r="A573" s="20">
        <f>A571+1</f>
        <v>376</v>
      </c>
      <c r="B573" s="89" t="s">
        <v>881</v>
      </c>
      <c r="C573" s="22">
        <f t="shared" si="209"/>
        <v>111.58</v>
      </c>
      <c r="D573" s="23">
        <v>111.58</v>
      </c>
      <c r="E573" s="7">
        <f t="shared" si="227"/>
        <v>0</v>
      </c>
      <c r="F573" s="7">
        <f t="shared" si="228"/>
        <v>0</v>
      </c>
      <c r="G573" s="7">
        <f t="shared" si="229"/>
        <v>0</v>
      </c>
      <c r="H573" s="25"/>
      <c r="I573" s="25"/>
      <c r="J573" s="25"/>
      <c r="K573" s="25"/>
      <c r="L573" s="25"/>
      <c r="M573" s="7">
        <f t="shared" si="230"/>
        <v>0</v>
      </c>
      <c r="N573" s="25"/>
      <c r="O573" s="25"/>
      <c r="P573" s="25"/>
      <c r="Q573" s="25"/>
      <c r="R573" s="25"/>
      <c r="S573" s="25"/>
      <c r="T573" s="25"/>
      <c r="U573" s="7">
        <f t="shared" si="231"/>
        <v>0</v>
      </c>
      <c r="V573" s="25"/>
      <c r="W573" s="25"/>
      <c r="X573" s="25"/>
      <c r="Y573" s="25"/>
      <c r="Z573" s="25"/>
      <c r="AA573" s="25"/>
      <c r="AB573" s="25"/>
      <c r="AC573" s="25"/>
      <c r="AD573" s="7">
        <f t="shared" si="232"/>
        <v>0</v>
      </c>
      <c r="AE573" s="25"/>
      <c r="AF573" s="25"/>
      <c r="AG573" s="25"/>
      <c r="AH573" s="25"/>
      <c r="AI573" s="25"/>
      <c r="AJ573" s="25"/>
      <c r="AK573" s="25"/>
      <c r="AL573" s="25"/>
      <c r="AM573" s="25"/>
      <c r="AN573" s="25"/>
      <c r="AO573" s="25"/>
      <c r="AP573" s="25"/>
      <c r="AQ573" s="25"/>
      <c r="AR573" s="25"/>
      <c r="AS573" s="25"/>
      <c r="AT573" s="25"/>
      <c r="AU573" s="25"/>
      <c r="AV573" s="25"/>
      <c r="AW573" s="25"/>
      <c r="AX573" s="25"/>
      <c r="AY573" s="25"/>
      <c r="AZ573" s="25"/>
      <c r="BA573" s="25"/>
      <c r="BB573" s="25"/>
      <c r="BC573" s="25"/>
      <c r="BD573" s="25"/>
      <c r="BE573" s="25"/>
      <c r="BF573" s="25"/>
      <c r="BG573" s="7">
        <f t="shared" si="233"/>
        <v>0</v>
      </c>
      <c r="BH573" s="25"/>
      <c r="BI573" s="25"/>
      <c r="BJ573" s="25"/>
      <c r="BK573" s="25"/>
      <c r="BL573" s="20" t="s">
        <v>882</v>
      </c>
      <c r="BM573" s="25"/>
      <c r="BN573" s="20" t="s">
        <v>201</v>
      </c>
      <c r="BO573" s="25">
        <v>2025</v>
      </c>
      <c r="BP573" s="20" t="s">
        <v>883</v>
      </c>
      <c r="BQ573" s="25"/>
      <c r="BR573" s="25"/>
      <c r="BS573" s="25"/>
      <c r="BT573" s="25"/>
      <c r="BU573" s="20" t="s">
        <v>201</v>
      </c>
      <c r="BV573" s="25">
        <v>2023.2023999999999</v>
      </c>
      <c r="BW573" s="25"/>
      <c r="BX573" s="25"/>
      <c r="BY573" s="20"/>
      <c r="CA573" s="54">
        <f>VLOOKUP(B573,'[1]KH2025 IN'!$B$4:$X$243,23,0)</f>
        <v>1</v>
      </c>
      <c r="CB573" s="54">
        <v>1</v>
      </c>
      <c r="CC573" s="54">
        <f>VLOOKUP(B573,'[2]10QH'!$B$15:$BZ$665,77,0)</f>
        <v>1</v>
      </c>
      <c r="CJ573" s="54">
        <v>1</v>
      </c>
    </row>
    <row r="574" spans="1:88" ht="37.5" x14ac:dyDescent="0.3">
      <c r="A574" s="10" t="s">
        <v>152</v>
      </c>
      <c r="B574" s="15" t="s">
        <v>153</v>
      </c>
      <c r="C574" s="16">
        <f t="shared" si="209"/>
        <v>0</v>
      </c>
      <c r="D574" s="10"/>
      <c r="E574" s="7">
        <f t="shared" si="227"/>
        <v>0</v>
      </c>
      <c r="F574" s="7">
        <f t="shared" si="228"/>
        <v>0</v>
      </c>
      <c r="G574" s="7">
        <f t="shared" si="229"/>
        <v>0</v>
      </c>
      <c r="H574" s="10"/>
      <c r="I574" s="10"/>
      <c r="J574" s="10"/>
      <c r="K574" s="10"/>
      <c r="L574" s="10"/>
      <c r="M574" s="7">
        <f t="shared" si="230"/>
        <v>0</v>
      </c>
      <c r="N574" s="10"/>
      <c r="O574" s="10"/>
      <c r="P574" s="10"/>
      <c r="Q574" s="10"/>
      <c r="R574" s="24"/>
      <c r="S574" s="10"/>
      <c r="T574" s="10"/>
      <c r="U574" s="7">
        <f t="shared" si="231"/>
        <v>0</v>
      </c>
      <c r="V574" s="10"/>
      <c r="W574" s="10"/>
      <c r="X574" s="10"/>
      <c r="Y574" s="10"/>
      <c r="Z574" s="10"/>
      <c r="AA574" s="10"/>
      <c r="AB574" s="10"/>
      <c r="AC574" s="10"/>
      <c r="AD574" s="7">
        <f t="shared" si="232"/>
        <v>0</v>
      </c>
      <c r="AE574" s="10"/>
      <c r="AF574" s="10"/>
      <c r="AG574" s="10"/>
      <c r="AH574" s="10"/>
      <c r="AI574" s="10"/>
      <c r="AJ574" s="10"/>
      <c r="AK574" s="10"/>
      <c r="AL574" s="10"/>
      <c r="AM574" s="10"/>
      <c r="AN574" s="10"/>
      <c r="AO574" s="25"/>
      <c r="AP574" s="10"/>
      <c r="AQ574" s="10"/>
      <c r="AR574" s="25"/>
      <c r="AS574" s="25"/>
      <c r="AT574" s="25"/>
      <c r="AU574" s="25"/>
      <c r="AV574" s="25"/>
      <c r="AW574" s="25"/>
      <c r="AX574" s="10"/>
      <c r="AY574" s="10"/>
      <c r="AZ574" s="10"/>
      <c r="BA574" s="25"/>
      <c r="BB574" s="25"/>
      <c r="BC574" s="25"/>
      <c r="BD574" s="10"/>
      <c r="BE574" s="25"/>
      <c r="BF574" s="25"/>
      <c r="BG574" s="7">
        <f t="shared" si="233"/>
        <v>0</v>
      </c>
      <c r="BH574" s="25"/>
      <c r="BI574" s="10"/>
      <c r="BJ574" s="10"/>
      <c r="BK574" s="25"/>
      <c r="BL574" s="10"/>
      <c r="BM574" s="25"/>
      <c r="BN574" s="10"/>
      <c r="BO574" s="25"/>
      <c r="BP574" s="10"/>
      <c r="BQ574" s="25"/>
      <c r="BR574" s="25"/>
      <c r="BS574" s="25"/>
      <c r="BT574" s="25"/>
      <c r="BU574" s="10"/>
      <c r="BV574" s="10"/>
      <c r="BW574" s="10"/>
      <c r="BX574" s="10"/>
      <c r="BY574" s="25"/>
      <c r="CA574" s="54">
        <f>VLOOKUP(B574,'[1]KH2025 IN'!$B$4:$X$243,23,0)</f>
        <v>1</v>
      </c>
      <c r="CB574" s="54">
        <v>1</v>
      </c>
      <c r="CC574" s="54" t="e">
        <f>VLOOKUP(B574,'[2]10QH'!$B$15:$BZ$665,77,0)</f>
        <v>#REF!</v>
      </c>
    </row>
    <row r="575" spans="1:88" s="11" customFormat="1" ht="19.5" x14ac:dyDescent="0.3">
      <c r="A575" s="62" t="s">
        <v>884</v>
      </c>
      <c r="B575" s="5" t="s">
        <v>22</v>
      </c>
      <c r="C575" s="6">
        <f t="shared" si="209"/>
        <v>629.40829999999994</v>
      </c>
      <c r="D575" s="6">
        <f t="shared" ref="D575:T575" si="235">D576+D586+D596+D630+D654</f>
        <v>267.27</v>
      </c>
      <c r="E575" s="6">
        <f t="shared" si="235"/>
        <v>362.13829999999996</v>
      </c>
      <c r="F575" s="6">
        <f t="shared" si="235"/>
        <v>325.48999999999995</v>
      </c>
      <c r="G575" s="6">
        <f t="shared" si="235"/>
        <v>1.97</v>
      </c>
      <c r="H575" s="64">
        <f t="shared" si="235"/>
        <v>1.97</v>
      </c>
      <c r="I575" s="64">
        <f t="shared" si="235"/>
        <v>0</v>
      </c>
      <c r="J575" s="64">
        <f t="shared" si="235"/>
        <v>0</v>
      </c>
      <c r="K575" s="6">
        <f t="shared" si="235"/>
        <v>154.51999999999998</v>
      </c>
      <c r="L575" s="6">
        <f t="shared" si="235"/>
        <v>166.57</v>
      </c>
      <c r="M575" s="64">
        <f t="shared" si="235"/>
        <v>20.48</v>
      </c>
      <c r="N575" s="6">
        <f t="shared" si="235"/>
        <v>0</v>
      </c>
      <c r="O575" s="6">
        <f t="shared" si="235"/>
        <v>0</v>
      </c>
      <c r="P575" s="6">
        <f t="shared" si="235"/>
        <v>20.48</v>
      </c>
      <c r="Q575" s="64">
        <f t="shared" si="235"/>
        <v>0</v>
      </c>
      <c r="R575" s="64">
        <f t="shared" si="235"/>
        <v>0</v>
      </c>
      <c r="S575" s="64">
        <f t="shared" si="235"/>
        <v>0</v>
      </c>
      <c r="T575" s="64">
        <f t="shared" si="235"/>
        <v>0</v>
      </c>
      <c r="U575" s="6">
        <f t="shared" si="231"/>
        <v>8.1883000000000017</v>
      </c>
      <c r="V575" s="64">
        <f t="shared" ref="V575:BF575" si="236">V576+V586+V596+V630+V654</f>
        <v>0</v>
      </c>
      <c r="W575" s="64">
        <f t="shared" si="236"/>
        <v>0</v>
      </c>
      <c r="X575" s="64">
        <f t="shared" si="236"/>
        <v>0</v>
      </c>
      <c r="Y575" s="64">
        <f t="shared" si="236"/>
        <v>0</v>
      </c>
      <c r="Z575" s="64">
        <f t="shared" si="236"/>
        <v>0</v>
      </c>
      <c r="AA575" s="64">
        <f t="shared" si="236"/>
        <v>0</v>
      </c>
      <c r="AB575" s="64">
        <f t="shared" si="236"/>
        <v>0</v>
      </c>
      <c r="AC575" s="64">
        <f t="shared" si="236"/>
        <v>0</v>
      </c>
      <c r="AD575" s="64">
        <f t="shared" si="236"/>
        <v>2.0099999999999998</v>
      </c>
      <c r="AE575" s="64">
        <f t="shared" si="236"/>
        <v>1.56</v>
      </c>
      <c r="AF575" s="64">
        <f t="shared" si="236"/>
        <v>0.45</v>
      </c>
      <c r="AG575" s="64">
        <f t="shared" si="236"/>
        <v>0</v>
      </c>
      <c r="AH575" s="64">
        <f t="shared" si="236"/>
        <v>0</v>
      </c>
      <c r="AI575" s="64">
        <f t="shared" si="236"/>
        <v>0</v>
      </c>
      <c r="AJ575" s="64">
        <f t="shared" si="236"/>
        <v>0</v>
      </c>
      <c r="AK575" s="64">
        <f t="shared" si="236"/>
        <v>0</v>
      </c>
      <c r="AL575" s="64">
        <f t="shared" si="236"/>
        <v>0</v>
      </c>
      <c r="AM575" s="64">
        <f t="shared" si="236"/>
        <v>0</v>
      </c>
      <c r="AN575" s="64">
        <f t="shared" si="236"/>
        <v>0</v>
      </c>
      <c r="AO575" s="64">
        <f t="shared" si="236"/>
        <v>0</v>
      </c>
      <c r="AP575" s="64">
        <f t="shared" si="236"/>
        <v>0</v>
      </c>
      <c r="AQ575" s="64">
        <f t="shared" si="236"/>
        <v>0</v>
      </c>
      <c r="AR575" s="64">
        <f t="shared" si="236"/>
        <v>0</v>
      </c>
      <c r="AS575" s="64">
        <f t="shared" si="236"/>
        <v>0</v>
      </c>
      <c r="AT575" s="64">
        <f t="shared" si="236"/>
        <v>0</v>
      </c>
      <c r="AU575" s="64">
        <f t="shared" si="236"/>
        <v>0</v>
      </c>
      <c r="AV575" s="64">
        <f t="shared" si="236"/>
        <v>0</v>
      </c>
      <c r="AW575" s="64">
        <f t="shared" si="236"/>
        <v>0</v>
      </c>
      <c r="AX575" s="64">
        <f t="shared" si="236"/>
        <v>0.71</v>
      </c>
      <c r="AY575" s="64">
        <f t="shared" si="236"/>
        <v>0</v>
      </c>
      <c r="AZ575" s="64">
        <f t="shared" si="236"/>
        <v>1.0883</v>
      </c>
      <c r="BA575" s="64">
        <f t="shared" si="236"/>
        <v>0</v>
      </c>
      <c r="BB575" s="64">
        <f t="shared" si="236"/>
        <v>0</v>
      </c>
      <c r="BC575" s="64">
        <f t="shared" si="236"/>
        <v>0</v>
      </c>
      <c r="BD575" s="64">
        <f t="shared" si="236"/>
        <v>4.3800000000000008</v>
      </c>
      <c r="BE575" s="64">
        <f t="shared" si="236"/>
        <v>0</v>
      </c>
      <c r="BF575" s="64">
        <f t="shared" si="236"/>
        <v>0</v>
      </c>
      <c r="BG575" s="6">
        <f>BH575+BI575+BJ575</f>
        <v>9.9999999999999992E-2</v>
      </c>
      <c r="BH575" s="6">
        <v>0</v>
      </c>
      <c r="BI575" s="64">
        <f>BI576+BI586+BI596+BI630+BI654</f>
        <v>9.9999999999999992E-2</v>
      </c>
      <c r="BJ575" s="6">
        <v>0</v>
      </c>
      <c r="BK575" s="4"/>
      <c r="BL575" s="4"/>
      <c r="BM575" s="4"/>
      <c r="BN575" s="4"/>
      <c r="BO575" s="62"/>
      <c r="BP575" s="10"/>
      <c r="BQ575" s="10"/>
      <c r="BR575" s="10"/>
      <c r="BS575" s="10"/>
      <c r="BT575" s="10"/>
      <c r="BU575" s="10"/>
      <c r="BV575" s="10"/>
      <c r="BW575" s="10"/>
      <c r="BX575" s="10"/>
      <c r="BY575" s="10"/>
      <c r="CA575" s="54" t="e">
        <f>VLOOKUP(B575,'[1]KH2025 IN'!$B$4:$X$243,23,0)</f>
        <v>#N/A</v>
      </c>
      <c r="CB575" s="54">
        <v>1</v>
      </c>
      <c r="CC575" s="54" t="e">
        <f>VLOOKUP(B575,'[2]10QH'!$B$15:$BZ$665,77,0)</f>
        <v>#REF!</v>
      </c>
    </row>
    <row r="576" spans="1:88" s="11" customFormat="1" ht="37.5" x14ac:dyDescent="0.3">
      <c r="A576" s="62" t="s">
        <v>885</v>
      </c>
      <c r="B576" s="65" t="s">
        <v>886</v>
      </c>
      <c r="C576" s="6">
        <f t="shared" si="209"/>
        <v>60.4</v>
      </c>
      <c r="D576" s="6">
        <f t="shared" ref="D576:T576" si="237">SUM(D577:D585)</f>
        <v>0</v>
      </c>
      <c r="E576" s="6">
        <f t="shared" si="237"/>
        <v>60.4</v>
      </c>
      <c r="F576" s="6">
        <f t="shared" si="237"/>
        <v>60.4</v>
      </c>
      <c r="G576" s="6">
        <f t="shared" si="237"/>
        <v>0</v>
      </c>
      <c r="H576" s="64">
        <f t="shared" si="237"/>
        <v>0</v>
      </c>
      <c r="I576" s="64">
        <f t="shared" si="237"/>
        <v>0</v>
      </c>
      <c r="J576" s="64">
        <f t="shared" si="237"/>
        <v>0</v>
      </c>
      <c r="K576" s="6">
        <f t="shared" si="237"/>
        <v>30</v>
      </c>
      <c r="L576" s="6">
        <f t="shared" si="237"/>
        <v>30.4</v>
      </c>
      <c r="M576" s="64">
        <f t="shared" si="237"/>
        <v>0</v>
      </c>
      <c r="N576" s="6">
        <f t="shared" si="237"/>
        <v>0</v>
      </c>
      <c r="O576" s="6">
        <f t="shared" si="237"/>
        <v>0</v>
      </c>
      <c r="P576" s="6">
        <f t="shared" si="237"/>
        <v>0</v>
      </c>
      <c r="Q576" s="64">
        <f t="shared" si="237"/>
        <v>0</v>
      </c>
      <c r="R576" s="64">
        <f t="shared" si="237"/>
        <v>0</v>
      </c>
      <c r="S576" s="64">
        <f t="shared" si="237"/>
        <v>0</v>
      </c>
      <c r="T576" s="64">
        <f t="shared" si="237"/>
        <v>0</v>
      </c>
      <c r="U576" s="6">
        <f t="shared" si="231"/>
        <v>0</v>
      </c>
      <c r="V576" s="64">
        <f t="shared" ref="V576:BF576" si="238">SUM(V577:V585)</f>
        <v>0</v>
      </c>
      <c r="W576" s="64">
        <f t="shared" si="238"/>
        <v>0</v>
      </c>
      <c r="X576" s="64">
        <f t="shared" si="238"/>
        <v>0</v>
      </c>
      <c r="Y576" s="64">
        <f t="shared" si="238"/>
        <v>0</v>
      </c>
      <c r="Z576" s="64">
        <f t="shared" si="238"/>
        <v>0</v>
      </c>
      <c r="AA576" s="64">
        <f t="shared" si="238"/>
        <v>0</v>
      </c>
      <c r="AB576" s="64">
        <f t="shared" si="238"/>
        <v>0</v>
      </c>
      <c r="AC576" s="64">
        <f t="shared" si="238"/>
        <v>0</v>
      </c>
      <c r="AD576" s="64">
        <f t="shared" si="238"/>
        <v>0</v>
      </c>
      <c r="AE576" s="64">
        <f t="shared" si="238"/>
        <v>0</v>
      </c>
      <c r="AF576" s="64">
        <f t="shared" si="238"/>
        <v>0</v>
      </c>
      <c r="AG576" s="64">
        <f t="shared" si="238"/>
        <v>0</v>
      </c>
      <c r="AH576" s="64">
        <f t="shared" si="238"/>
        <v>0</v>
      </c>
      <c r="AI576" s="64">
        <f t="shared" si="238"/>
        <v>0</v>
      </c>
      <c r="AJ576" s="64">
        <f t="shared" si="238"/>
        <v>0</v>
      </c>
      <c r="AK576" s="64">
        <f t="shared" si="238"/>
        <v>0</v>
      </c>
      <c r="AL576" s="64">
        <f t="shared" si="238"/>
        <v>0</v>
      </c>
      <c r="AM576" s="64">
        <f t="shared" si="238"/>
        <v>0</v>
      </c>
      <c r="AN576" s="64">
        <f t="shared" si="238"/>
        <v>0</v>
      </c>
      <c r="AO576" s="64">
        <f t="shared" si="238"/>
        <v>0</v>
      </c>
      <c r="AP576" s="64">
        <f t="shared" si="238"/>
        <v>0</v>
      </c>
      <c r="AQ576" s="64">
        <f t="shared" si="238"/>
        <v>0</v>
      </c>
      <c r="AR576" s="64">
        <f t="shared" si="238"/>
        <v>0</v>
      </c>
      <c r="AS576" s="64">
        <f t="shared" si="238"/>
        <v>0</v>
      </c>
      <c r="AT576" s="64">
        <f t="shared" si="238"/>
        <v>0</v>
      </c>
      <c r="AU576" s="64">
        <f t="shared" si="238"/>
        <v>0</v>
      </c>
      <c r="AV576" s="64">
        <f t="shared" si="238"/>
        <v>0</v>
      </c>
      <c r="AW576" s="64">
        <f t="shared" si="238"/>
        <v>0</v>
      </c>
      <c r="AX576" s="64">
        <f t="shared" si="238"/>
        <v>0</v>
      </c>
      <c r="AY576" s="64">
        <f t="shared" si="238"/>
        <v>0</v>
      </c>
      <c r="AZ576" s="64">
        <f t="shared" si="238"/>
        <v>0</v>
      </c>
      <c r="BA576" s="64">
        <f t="shared" si="238"/>
        <v>0</v>
      </c>
      <c r="BB576" s="64">
        <f t="shared" si="238"/>
        <v>0</v>
      </c>
      <c r="BC576" s="64">
        <f t="shared" si="238"/>
        <v>0</v>
      </c>
      <c r="BD576" s="64">
        <f t="shared" si="238"/>
        <v>0</v>
      </c>
      <c r="BE576" s="64">
        <f t="shared" si="238"/>
        <v>0</v>
      </c>
      <c r="BF576" s="64">
        <f t="shared" si="238"/>
        <v>0</v>
      </c>
      <c r="BG576" s="6">
        <f>BH576+BI576+BJ576</f>
        <v>0</v>
      </c>
      <c r="BH576" s="6">
        <v>0</v>
      </c>
      <c r="BI576" s="6">
        <v>0</v>
      </c>
      <c r="BJ576" s="6">
        <v>0</v>
      </c>
      <c r="BK576" s="4"/>
      <c r="BL576" s="4"/>
      <c r="BM576" s="4"/>
      <c r="BN576" s="4"/>
      <c r="BO576" s="25"/>
      <c r="BP576" s="10"/>
      <c r="BQ576" s="10"/>
      <c r="BR576" s="10"/>
      <c r="BS576" s="10"/>
      <c r="BT576" s="10"/>
      <c r="BU576" s="10"/>
      <c r="BV576" s="10"/>
      <c r="BW576" s="10"/>
      <c r="BX576" s="10"/>
      <c r="BY576" s="10"/>
      <c r="CA576" s="54">
        <f>VLOOKUP(B576,'[1]KH2025 IN'!$B$4:$X$243,23,0)</f>
        <v>1</v>
      </c>
      <c r="CB576" s="54">
        <v>1</v>
      </c>
      <c r="CC576" s="54" t="e">
        <f>VLOOKUP(B576,'[2]10QH'!$B$15:$BZ$665,77,0)</f>
        <v>#REF!</v>
      </c>
    </row>
    <row r="577" spans="1:88" ht="37.5" x14ac:dyDescent="0.3">
      <c r="A577" s="10" t="s">
        <v>84</v>
      </c>
      <c r="B577" s="15" t="s">
        <v>85</v>
      </c>
      <c r="C577" s="16">
        <f t="shared" si="209"/>
        <v>0</v>
      </c>
      <c r="D577" s="10"/>
      <c r="E577" s="7">
        <f t="shared" ref="E577:E585" si="239">F577+U577+BG577</f>
        <v>0</v>
      </c>
      <c r="F577" s="7">
        <f t="shared" ref="F577:F585" si="240">G577+K577+L577+M577+R577+S577+T577</f>
        <v>0</v>
      </c>
      <c r="G577" s="7">
        <f t="shared" ref="G577:G585" si="241">H577+I577+J577</f>
        <v>0</v>
      </c>
      <c r="H577" s="10"/>
      <c r="I577" s="10"/>
      <c r="J577" s="10"/>
      <c r="K577" s="10"/>
      <c r="L577" s="10"/>
      <c r="M577" s="7">
        <f t="shared" ref="M577:M585" si="242">+N577+O577+P577</f>
        <v>0</v>
      </c>
      <c r="N577" s="10"/>
      <c r="O577" s="10"/>
      <c r="P577" s="10"/>
      <c r="Q577" s="10"/>
      <c r="R577" s="10"/>
      <c r="S577" s="10"/>
      <c r="T577" s="10"/>
      <c r="U577" s="7">
        <f t="shared" si="231"/>
        <v>0</v>
      </c>
      <c r="V577" s="10"/>
      <c r="W577" s="10"/>
      <c r="X577" s="10"/>
      <c r="Y577" s="10"/>
      <c r="Z577" s="10"/>
      <c r="AA577" s="10"/>
      <c r="AB577" s="10"/>
      <c r="AC577" s="10"/>
      <c r="AD577" s="7">
        <f t="shared" ref="AD577:AD585" si="243">SUM(AE577:AT577)</f>
        <v>0</v>
      </c>
      <c r="AE577" s="10"/>
      <c r="AF577" s="10"/>
      <c r="AG577" s="10"/>
      <c r="AH577" s="10"/>
      <c r="AI577" s="10"/>
      <c r="AJ577" s="10"/>
      <c r="AK577" s="10"/>
      <c r="AL577" s="10"/>
      <c r="AM577" s="10"/>
      <c r="AN577" s="10"/>
      <c r="AO577" s="25"/>
      <c r="AP577" s="10"/>
      <c r="AQ577" s="10"/>
      <c r="AR577" s="25"/>
      <c r="AS577" s="25"/>
      <c r="AT577" s="25"/>
      <c r="AU577" s="25"/>
      <c r="AV577" s="25"/>
      <c r="AW577" s="25"/>
      <c r="AX577" s="10"/>
      <c r="AY577" s="10"/>
      <c r="AZ577" s="10"/>
      <c r="BA577" s="25"/>
      <c r="BB577" s="25"/>
      <c r="BC577" s="25"/>
      <c r="BD577" s="10"/>
      <c r="BE577" s="25"/>
      <c r="BF577" s="25"/>
      <c r="BG577" s="7">
        <f t="shared" ref="BG577:BG585" si="244">BH577+BI577+BJ577</f>
        <v>0</v>
      </c>
      <c r="BH577" s="25"/>
      <c r="BI577" s="10"/>
      <c r="BJ577" s="10"/>
      <c r="BK577" s="25"/>
      <c r="BL577" s="10"/>
      <c r="BM577" s="25"/>
      <c r="BN577" s="10"/>
      <c r="BO577" s="25"/>
      <c r="BP577" s="10"/>
      <c r="BQ577" s="25"/>
      <c r="BR577" s="25"/>
      <c r="BS577" s="25"/>
      <c r="BT577" s="25"/>
      <c r="BU577" s="10"/>
      <c r="BV577" s="10"/>
      <c r="BW577" s="10"/>
      <c r="BX577" s="10"/>
      <c r="BY577" s="25"/>
      <c r="CA577" s="54">
        <f>VLOOKUP(B577,'[1]KH2025 IN'!$B$4:$X$243,23,0)</f>
        <v>1</v>
      </c>
      <c r="CB577" s="54">
        <v>1</v>
      </c>
      <c r="CC577" s="54" t="e">
        <f>VLOOKUP(B577,'[2]10QH'!$B$15:$BZ$665,77,0)</f>
        <v>#REF!</v>
      </c>
    </row>
    <row r="578" spans="1:88" s="54" customFormat="1" ht="75" x14ac:dyDescent="0.3">
      <c r="A578" s="20">
        <f>A573+1</f>
        <v>377</v>
      </c>
      <c r="B578" s="21" t="s">
        <v>887</v>
      </c>
      <c r="C578" s="22">
        <f t="shared" si="209"/>
        <v>10</v>
      </c>
      <c r="D578" s="23"/>
      <c r="E578" s="7">
        <f t="shared" si="239"/>
        <v>10</v>
      </c>
      <c r="F578" s="7">
        <f t="shared" si="240"/>
        <v>10</v>
      </c>
      <c r="G578" s="7">
        <f t="shared" si="241"/>
        <v>0</v>
      </c>
      <c r="H578" s="24"/>
      <c r="I578" s="24"/>
      <c r="J578" s="24"/>
      <c r="K578" s="24">
        <v>5</v>
      </c>
      <c r="L578" s="24">
        <v>5</v>
      </c>
      <c r="M578" s="7">
        <f t="shared" si="242"/>
        <v>0</v>
      </c>
      <c r="N578" s="24"/>
      <c r="O578" s="24"/>
      <c r="P578" s="24"/>
      <c r="Q578" s="24"/>
      <c r="R578" s="59"/>
      <c r="S578" s="24"/>
      <c r="T578" s="24"/>
      <c r="U578" s="7">
        <f t="shared" si="231"/>
        <v>0</v>
      </c>
      <c r="V578" s="24"/>
      <c r="W578" s="24"/>
      <c r="X578" s="24"/>
      <c r="Y578" s="24"/>
      <c r="Z578" s="24"/>
      <c r="AA578" s="24"/>
      <c r="AB578" s="24"/>
      <c r="AC578" s="24"/>
      <c r="AD578" s="7">
        <f t="shared" si="243"/>
        <v>0</v>
      </c>
      <c r="AE578" s="24"/>
      <c r="AF578" s="24"/>
      <c r="AG578" s="25"/>
      <c r="AH578" s="25"/>
      <c r="AI578" s="24"/>
      <c r="AJ578" s="20"/>
      <c r="AK578" s="24"/>
      <c r="AL578" s="20"/>
      <c r="AM578" s="20"/>
      <c r="AN578" s="20"/>
      <c r="AO578" s="25"/>
      <c r="AP578" s="20"/>
      <c r="AQ578" s="24"/>
      <c r="AR578" s="25"/>
      <c r="AS578" s="25"/>
      <c r="AT578" s="25"/>
      <c r="AU578" s="25"/>
      <c r="AV578" s="25"/>
      <c r="AW578" s="25"/>
      <c r="AX578" s="24"/>
      <c r="AY578" s="24"/>
      <c r="AZ578" s="24"/>
      <c r="BA578" s="25"/>
      <c r="BB578" s="25"/>
      <c r="BC578" s="25"/>
      <c r="BD578" s="24"/>
      <c r="BE578" s="25"/>
      <c r="BF578" s="25"/>
      <c r="BG578" s="7">
        <f t="shared" si="244"/>
        <v>0</v>
      </c>
      <c r="BH578" s="25"/>
      <c r="BI578" s="24"/>
      <c r="BJ578" s="24"/>
      <c r="BK578" s="25"/>
      <c r="BL578" s="20" t="s">
        <v>142</v>
      </c>
      <c r="BM578" s="25"/>
      <c r="BN578" s="20" t="s">
        <v>741</v>
      </c>
      <c r="BO578" s="25">
        <v>2025</v>
      </c>
      <c r="BP578" s="20" t="s">
        <v>106</v>
      </c>
      <c r="BQ578" s="25"/>
      <c r="BR578" s="25"/>
      <c r="BS578" s="25"/>
      <c r="BT578" s="25"/>
      <c r="BU578" s="23" t="s">
        <v>131</v>
      </c>
      <c r="BV578" s="20"/>
      <c r="BW578" s="25"/>
      <c r="BX578" s="25"/>
      <c r="BY578" s="20" t="s">
        <v>888</v>
      </c>
      <c r="CA578" s="54">
        <f>VLOOKUP(B578,'[1]KH2025 IN'!$B$4:$X$243,23,0)</f>
        <v>1</v>
      </c>
      <c r="CB578" s="54">
        <v>1</v>
      </c>
      <c r="CC578" s="54">
        <f>VLOOKUP(B578,'[2]10QH'!$B$15:$BZ$665,77,0)</f>
        <v>1</v>
      </c>
      <c r="CJ578" s="54">
        <v>1</v>
      </c>
    </row>
    <row r="579" spans="1:88" s="54" customFormat="1" ht="75" x14ac:dyDescent="0.3">
      <c r="A579" s="20">
        <f t="shared" ref="A579:A584" si="245">A578+1</f>
        <v>378</v>
      </c>
      <c r="B579" s="21" t="s">
        <v>887</v>
      </c>
      <c r="C579" s="22">
        <f t="shared" si="209"/>
        <v>10</v>
      </c>
      <c r="D579" s="23"/>
      <c r="E579" s="7">
        <f t="shared" si="239"/>
        <v>10</v>
      </c>
      <c r="F579" s="7">
        <f t="shared" si="240"/>
        <v>10</v>
      </c>
      <c r="G579" s="7">
        <f t="shared" si="241"/>
        <v>0</v>
      </c>
      <c r="H579" s="24"/>
      <c r="I579" s="24"/>
      <c r="J579" s="24"/>
      <c r="K579" s="24">
        <v>5</v>
      </c>
      <c r="L579" s="24">
        <v>5</v>
      </c>
      <c r="M579" s="7">
        <f t="shared" si="242"/>
        <v>0</v>
      </c>
      <c r="N579" s="24"/>
      <c r="O579" s="24"/>
      <c r="P579" s="24"/>
      <c r="Q579" s="24"/>
      <c r="R579" s="59"/>
      <c r="S579" s="24"/>
      <c r="T579" s="24"/>
      <c r="U579" s="7">
        <f t="shared" si="231"/>
        <v>0</v>
      </c>
      <c r="V579" s="24"/>
      <c r="W579" s="24"/>
      <c r="X579" s="24"/>
      <c r="Y579" s="24"/>
      <c r="Z579" s="24"/>
      <c r="AA579" s="24"/>
      <c r="AB579" s="24"/>
      <c r="AC579" s="24"/>
      <c r="AD579" s="7">
        <f t="shared" si="243"/>
        <v>0</v>
      </c>
      <c r="AE579" s="24"/>
      <c r="AF579" s="24"/>
      <c r="AG579" s="25"/>
      <c r="AH579" s="25"/>
      <c r="AI579" s="24"/>
      <c r="AJ579" s="20"/>
      <c r="AK579" s="24"/>
      <c r="AL579" s="20"/>
      <c r="AM579" s="20"/>
      <c r="AN579" s="20"/>
      <c r="AO579" s="25"/>
      <c r="AP579" s="20"/>
      <c r="AQ579" s="24"/>
      <c r="AR579" s="25"/>
      <c r="AS579" s="25"/>
      <c r="AT579" s="25"/>
      <c r="AU579" s="25"/>
      <c r="AV579" s="25"/>
      <c r="AW579" s="25"/>
      <c r="AX579" s="24"/>
      <c r="AY579" s="24"/>
      <c r="AZ579" s="24"/>
      <c r="BA579" s="25"/>
      <c r="BB579" s="25"/>
      <c r="BC579" s="25"/>
      <c r="BD579" s="24"/>
      <c r="BE579" s="25"/>
      <c r="BF579" s="25"/>
      <c r="BG579" s="7">
        <f t="shared" si="244"/>
        <v>0</v>
      </c>
      <c r="BH579" s="25"/>
      <c r="BI579" s="24"/>
      <c r="BJ579" s="24"/>
      <c r="BK579" s="25"/>
      <c r="BL579" s="20" t="s">
        <v>105</v>
      </c>
      <c r="BM579" s="25"/>
      <c r="BN579" s="20" t="s">
        <v>741</v>
      </c>
      <c r="BO579" s="25">
        <v>2025</v>
      </c>
      <c r="BP579" s="20" t="s">
        <v>106</v>
      </c>
      <c r="BQ579" s="25"/>
      <c r="BR579" s="25"/>
      <c r="BS579" s="25"/>
      <c r="BT579" s="25"/>
      <c r="BU579" s="23" t="s">
        <v>131</v>
      </c>
      <c r="BV579" s="20"/>
      <c r="BW579" s="25"/>
      <c r="BX579" s="25"/>
      <c r="BY579" s="20" t="s">
        <v>889</v>
      </c>
      <c r="CA579" s="54">
        <f>VLOOKUP(B579,'[1]KH2025 IN'!$B$4:$X$243,23,0)</f>
        <v>1</v>
      </c>
      <c r="CB579" s="54">
        <v>1</v>
      </c>
      <c r="CC579" s="54">
        <f>VLOOKUP(B579,'[2]10QH'!$B$15:$BZ$665,77,0)</f>
        <v>1</v>
      </c>
      <c r="CJ579" s="54">
        <v>1</v>
      </c>
    </row>
    <row r="580" spans="1:88" s="54" customFormat="1" ht="75" x14ac:dyDescent="0.3">
      <c r="A580" s="20">
        <f t="shared" si="245"/>
        <v>379</v>
      </c>
      <c r="B580" s="21" t="s">
        <v>887</v>
      </c>
      <c r="C580" s="22">
        <f t="shared" si="209"/>
        <v>10</v>
      </c>
      <c r="D580" s="23"/>
      <c r="E580" s="7">
        <f t="shared" si="239"/>
        <v>10</v>
      </c>
      <c r="F580" s="7">
        <f t="shared" si="240"/>
        <v>10</v>
      </c>
      <c r="G580" s="7">
        <f t="shared" si="241"/>
        <v>0</v>
      </c>
      <c r="H580" s="24"/>
      <c r="I580" s="24"/>
      <c r="J580" s="24"/>
      <c r="K580" s="24">
        <v>5</v>
      </c>
      <c r="L580" s="24">
        <v>5</v>
      </c>
      <c r="M580" s="7">
        <f t="shared" si="242"/>
        <v>0</v>
      </c>
      <c r="N580" s="24"/>
      <c r="O580" s="24"/>
      <c r="P580" s="24"/>
      <c r="Q580" s="24"/>
      <c r="R580" s="10"/>
      <c r="S580" s="24"/>
      <c r="T580" s="24"/>
      <c r="U580" s="7">
        <f t="shared" si="231"/>
        <v>0</v>
      </c>
      <c r="V580" s="24"/>
      <c r="W580" s="24"/>
      <c r="X580" s="24"/>
      <c r="Y580" s="24"/>
      <c r="Z580" s="24"/>
      <c r="AA580" s="24"/>
      <c r="AB580" s="24"/>
      <c r="AC580" s="24"/>
      <c r="AD580" s="7">
        <f t="shared" si="243"/>
        <v>0</v>
      </c>
      <c r="AE580" s="24"/>
      <c r="AF580" s="24"/>
      <c r="AG580" s="25"/>
      <c r="AH580" s="25"/>
      <c r="AI580" s="24"/>
      <c r="AJ580" s="20"/>
      <c r="AK580" s="24"/>
      <c r="AL580" s="20"/>
      <c r="AM580" s="20"/>
      <c r="AN580" s="20"/>
      <c r="AO580" s="25"/>
      <c r="AP580" s="20"/>
      <c r="AQ580" s="24"/>
      <c r="AR580" s="25"/>
      <c r="AS580" s="25"/>
      <c r="AT580" s="25"/>
      <c r="AU580" s="25"/>
      <c r="AV580" s="25"/>
      <c r="AW580" s="25"/>
      <c r="AX580" s="24"/>
      <c r="AY580" s="24"/>
      <c r="AZ580" s="24"/>
      <c r="BA580" s="25"/>
      <c r="BB580" s="25"/>
      <c r="BC580" s="25"/>
      <c r="BD580" s="24"/>
      <c r="BE580" s="25"/>
      <c r="BF580" s="25"/>
      <c r="BG580" s="7">
        <f t="shared" si="244"/>
        <v>0</v>
      </c>
      <c r="BH580" s="25"/>
      <c r="BI580" s="24"/>
      <c r="BJ580" s="24"/>
      <c r="BK580" s="25"/>
      <c r="BL580" s="20" t="s">
        <v>112</v>
      </c>
      <c r="BM580" s="25"/>
      <c r="BN580" s="20" t="s">
        <v>741</v>
      </c>
      <c r="BO580" s="25">
        <v>2025</v>
      </c>
      <c r="BP580" s="20" t="s">
        <v>106</v>
      </c>
      <c r="BQ580" s="25"/>
      <c r="BR580" s="25"/>
      <c r="BS580" s="25"/>
      <c r="BT580" s="25"/>
      <c r="BU580" s="23" t="s">
        <v>131</v>
      </c>
      <c r="BV580" s="20"/>
      <c r="BW580" s="25"/>
      <c r="BX580" s="25"/>
      <c r="BY580" s="20" t="s">
        <v>890</v>
      </c>
      <c r="CA580" s="54">
        <f>VLOOKUP(B580,'[1]KH2025 IN'!$B$4:$X$243,23,0)</f>
        <v>1</v>
      </c>
      <c r="CB580" s="54">
        <v>1</v>
      </c>
      <c r="CC580" s="54">
        <f>VLOOKUP(B580,'[2]10QH'!$B$15:$BZ$665,77,0)</f>
        <v>1</v>
      </c>
      <c r="CJ580" s="54">
        <v>1</v>
      </c>
    </row>
    <row r="581" spans="1:88" s="54" customFormat="1" ht="75" x14ac:dyDescent="0.3">
      <c r="A581" s="20">
        <f t="shared" si="245"/>
        <v>380</v>
      </c>
      <c r="B581" s="21" t="s">
        <v>887</v>
      </c>
      <c r="C581" s="22">
        <f t="shared" si="209"/>
        <v>10</v>
      </c>
      <c r="D581" s="23"/>
      <c r="E581" s="7">
        <f t="shared" si="239"/>
        <v>10</v>
      </c>
      <c r="F581" s="7">
        <f t="shared" si="240"/>
        <v>10</v>
      </c>
      <c r="G581" s="7">
        <f t="shared" si="241"/>
        <v>0</v>
      </c>
      <c r="H581" s="24"/>
      <c r="I581" s="24"/>
      <c r="J581" s="24"/>
      <c r="K581" s="24">
        <v>5</v>
      </c>
      <c r="L581" s="24">
        <v>5</v>
      </c>
      <c r="M581" s="7">
        <f t="shared" si="242"/>
        <v>0</v>
      </c>
      <c r="N581" s="24"/>
      <c r="O581" s="24"/>
      <c r="P581" s="24"/>
      <c r="Q581" s="24"/>
      <c r="R581" s="24"/>
      <c r="S581" s="24"/>
      <c r="T581" s="24"/>
      <c r="U581" s="7">
        <f t="shared" si="231"/>
        <v>0</v>
      </c>
      <c r="V581" s="24"/>
      <c r="W581" s="24"/>
      <c r="X581" s="24"/>
      <c r="Y581" s="24"/>
      <c r="Z581" s="24"/>
      <c r="AA581" s="24"/>
      <c r="AB581" s="24"/>
      <c r="AC581" s="24"/>
      <c r="AD581" s="7">
        <f t="shared" si="243"/>
        <v>0</v>
      </c>
      <c r="AE581" s="24"/>
      <c r="AF581" s="24"/>
      <c r="AG581" s="25"/>
      <c r="AH581" s="25"/>
      <c r="AI581" s="24"/>
      <c r="AJ581" s="20"/>
      <c r="AK581" s="24"/>
      <c r="AL581" s="20"/>
      <c r="AM581" s="20"/>
      <c r="AN581" s="20"/>
      <c r="AO581" s="25"/>
      <c r="AP581" s="20"/>
      <c r="AQ581" s="24"/>
      <c r="AR581" s="25"/>
      <c r="AS581" s="25"/>
      <c r="AT581" s="25"/>
      <c r="AU581" s="25"/>
      <c r="AV581" s="25"/>
      <c r="AW581" s="25"/>
      <c r="AX581" s="24"/>
      <c r="AY581" s="24"/>
      <c r="AZ581" s="24"/>
      <c r="BA581" s="25"/>
      <c r="BB581" s="25"/>
      <c r="BC581" s="25"/>
      <c r="BD581" s="24"/>
      <c r="BE581" s="25"/>
      <c r="BF581" s="25"/>
      <c r="BG581" s="7">
        <f t="shared" si="244"/>
        <v>0</v>
      </c>
      <c r="BH581" s="25"/>
      <c r="BI581" s="24"/>
      <c r="BJ581" s="24"/>
      <c r="BK581" s="25"/>
      <c r="BL581" s="20" t="s">
        <v>123</v>
      </c>
      <c r="BM581" s="25"/>
      <c r="BN581" s="20" t="s">
        <v>741</v>
      </c>
      <c r="BO581" s="25">
        <v>2025</v>
      </c>
      <c r="BP581" s="20" t="s">
        <v>106</v>
      </c>
      <c r="BQ581" s="25"/>
      <c r="BR581" s="25"/>
      <c r="BS581" s="25"/>
      <c r="BT581" s="25"/>
      <c r="BU581" s="23" t="s">
        <v>131</v>
      </c>
      <c r="BV581" s="20"/>
      <c r="BW581" s="25"/>
      <c r="BX581" s="25"/>
      <c r="BY581" s="20" t="s">
        <v>891</v>
      </c>
      <c r="CA581" s="54">
        <f>VLOOKUP(B581,'[1]KH2025 IN'!$B$4:$X$243,23,0)</f>
        <v>1</v>
      </c>
      <c r="CB581" s="54">
        <v>1</v>
      </c>
      <c r="CC581" s="54">
        <f>VLOOKUP(B581,'[2]10QH'!$B$15:$BZ$665,77,0)</f>
        <v>1</v>
      </c>
      <c r="CJ581" s="54">
        <v>1</v>
      </c>
    </row>
    <row r="582" spans="1:88" s="54" customFormat="1" ht="75" x14ac:dyDescent="0.3">
      <c r="A582" s="20">
        <f t="shared" si="245"/>
        <v>381</v>
      </c>
      <c r="B582" s="21" t="s">
        <v>887</v>
      </c>
      <c r="C582" s="22">
        <f t="shared" si="209"/>
        <v>10</v>
      </c>
      <c r="D582" s="23"/>
      <c r="E582" s="7">
        <f t="shared" si="239"/>
        <v>10</v>
      </c>
      <c r="F582" s="7">
        <f t="shared" si="240"/>
        <v>10</v>
      </c>
      <c r="G582" s="7">
        <f t="shared" si="241"/>
        <v>0</v>
      </c>
      <c r="H582" s="24"/>
      <c r="I582" s="24"/>
      <c r="J582" s="24"/>
      <c r="K582" s="24">
        <v>5</v>
      </c>
      <c r="L582" s="24">
        <v>5</v>
      </c>
      <c r="M582" s="7">
        <f t="shared" si="242"/>
        <v>0</v>
      </c>
      <c r="N582" s="24"/>
      <c r="O582" s="24"/>
      <c r="P582" s="24"/>
      <c r="Q582" s="24"/>
      <c r="R582" s="24"/>
      <c r="S582" s="24"/>
      <c r="T582" s="24"/>
      <c r="U582" s="7">
        <f t="shared" si="231"/>
        <v>0</v>
      </c>
      <c r="V582" s="24"/>
      <c r="W582" s="24"/>
      <c r="X582" s="24"/>
      <c r="Y582" s="24"/>
      <c r="Z582" s="24"/>
      <c r="AA582" s="24"/>
      <c r="AB582" s="24"/>
      <c r="AC582" s="24"/>
      <c r="AD582" s="7">
        <f t="shared" si="243"/>
        <v>0</v>
      </c>
      <c r="AE582" s="24"/>
      <c r="AF582" s="24"/>
      <c r="AG582" s="25"/>
      <c r="AH582" s="25"/>
      <c r="AI582" s="24"/>
      <c r="AJ582" s="20"/>
      <c r="AK582" s="24"/>
      <c r="AL582" s="20"/>
      <c r="AM582" s="20"/>
      <c r="AN582" s="20"/>
      <c r="AO582" s="25"/>
      <c r="AP582" s="20"/>
      <c r="AQ582" s="24"/>
      <c r="AR582" s="25"/>
      <c r="AS582" s="25"/>
      <c r="AT582" s="25"/>
      <c r="AU582" s="25"/>
      <c r="AV582" s="25"/>
      <c r="AW582" s="25"/>
      <c r="AX582" s="24"/>
      <c r="AY582" s="24"/>
      <c r="AZ582" s="24"/>
      <c r="BA582" s="25"/>
      <c r="BB582" s="25"/>
      <c r="BC582" s="25"/>
      <c r="BD582" s="24"/>
      <c r="BE582" s="25"/>
      <c r="BF582" s="25"/>
      <c r="BG582" s="7">
        <f t="shared" si="244"/>
        <v>0</v>
      </c>
      <c r="BH582" s="25"/>
      <c r="BI582" s="24"/>
      <c r="BJ582" s="24"/>
      <c r="BK582" s="25"/>
      <c r="BL582" s="20" t="s">
        <v>87</v>
      </c>
      <c r="BM582" s="25"/>
      <c r="BN582" s="20" t="s">
        <v>741</v>
      </c>
      <c r="BO582" s="25">
        <v>2025</v>
      </c>
      <c r="BP582" s="20" t="s">
        <v>106</v>
      </c>
      <c r="BQ582" s="25"/>
      <c r="BR582" s="25"/>
      <c r="BS582" s="25"/>
      <c r="BT582" s="25"/>
      <c r="BU582" s="23" t="s">
        <v>131</v>
      </c>
      <c r="BV582" s="20"/>
      <c r="BW582" s="25"/>
      <c r="BX582" s="25"/>
      <c r="BY582" s="20" t="s">
        <v>892</v>
      </c>
      <c r="CA582" s="54">
        <f>VLOOKUP(B582,'[1]KH2025 IN'!$B$4:$X$243,23,0)</f>
        <v>1</v>
      </c>
      <c r="CB582" s="54">
        <v>1</v>
      </c>
      <c r="CC582" s="54">
        <f>VLOOKUP(B582,'[2]10QH'!$B$15:$BZ$665,77,0)</f>
        <v>1</v>
      </c>
      <c r="CJ582" s="54">
        <v>1</v>
      </c>
    </row>
    <row r="583" spans="1:88" s="54" customFormat="1" ht="75" x14ac:dyDescent="0.3">
      <c r="A583" s="20">
        <f t="shared" si="245"/>
        <v>382</v>
      </c>
      <c r="B583" s="21" t="s">
        <v>887</v>
      </c>
      <c r="C583" s="22">
        <f t="shared" si="209"/>
        <v>10</v>
      </c>
      <c r="D583" s="23"/>
      <c r="E583" s="7">
        <f t="shared" si="239"/>
        <v>10</v>
      </c>
      <c r="F583" s="7">
        <f t="shared" si="240"/>
        <v>10</v>
      </c>
      <c r="G583" s="7">
        <f t="shared" si="241"/>
        <v>0</v>
      </c>
      <c r="H583" s="24"/>
      <c r="I583" s="24"/>
      <c r="J583" s="24"/>
      <c r="K583" s="24">
        <v>5</v>
      </c>
      <c r="L583" s="24">
        <v>5</v>
      </c>
      <c r="M583" s="7">
        <f t="shared" si="242"/>
        <v>0</v>
      </c>
      <c r="N583" s="24"/>
      <c r="O583" s="24"/>
      <c r="P583" s="24"/>
      <c r="Q583" s="24"/>
      <c r="R583" s="24"/>
      <c r="S583" s="24"/>
      <c r="T583" s="24"/>
      <c r="U583" s="7">
        <f t="shared" si="231"/>
        <v>0</v>
      </c>
      <c r="V583" s="24"/>
      <c r="W583" s="24"/>
      <c r="X583" s="24"/>
      <c r="Y583" s="24"/>
      <c r="Z583" s="24"/>
      <c r="AA583" s="24"/>
      <c r="AB583" s="24"/>
      <c r="AC583" s="24"/>
      <c r="AD583" s="7">
        <f t="shared" si="243"/>
        <v>0</v>
      </c>
      <c r="AE583" s="24"/>
      <c r="AF583" s="24"/>
      <c r="AG583" s="25"/>
      <c r="AH583" s="25"/>
      <c r="AI583" s="24"/>
      <c r="AJ583" s="20"/>
      <c r="AK583" s="24"/>
      <c r="AL583" s="20"/>
      <c r="AM583" s="20"/>
      <c r="AN583" s="20"/>
      <c r="AO583" s="25"/>
      <c r="AP583" s="20"/>
      <c r="AQ583" s="24"/>
      <c r="AR583" s="25"/>
      <c r="AS583" s="25"/>
      <c r="AT583" s="25"/>
      <c r="AU583" s="25"/>
      <c r="AV583" s="25"/>
      <c r="AW583" s="25"/>
      <c r="AX583" s="24"/>
      <c r="AY583" s="24"/>
      <c r="AZ583" s="24"/>
      <c r="BA583" s="25"/>
      <c r="BB583" s="25"/>
      <c r="BC583" s="25"/>
      <c r="BD583" s="24"/>
      <c r="BE583" s="25"/>
      <c r="BF583" s="25"/>
      <c r="BG583" s="7">
        <f t="shared" si="244"/>
        <v>0</v>
      </c>
      <c r="BH583" s="25"/>
      <c r="BI583" s="24"/>
      <c r="BJ583" s="24"/>
      <c r="BK583" s="25"/>
      <c r="BL583" s="20" t="s">
        <v>99</v>
      </c>
      <c r="BM583" s="25"/>
      <c r="BN583" s="20" t="s">
        <v>741</v>
      </c>
      <c r="BO583" s="25">
        <v>2025</v>
      </c>
      <c r="BP583" s="20" t="s">
        <v>106</v>
      </c>
      <c r="BQ583" s="25"/>
      <c r="BR583" s="25"/>
      <c r="BS583" s="25"/>
      <c r="BT583" s="25"/>
      <c r="BU583" s="23" t="s">
        <v>131</v>
      </c>
      <c r="BV583" s="20"/>
      <c r="BW583" s="25"/>
      <c r="BX583" s="25"/>
      <c r="BY583" s="20" t="s">
        <v>893</v>
      </c>
      <c r="CA583" s="54">
        <f>VLOOKUP(B583,'[1]KH2025 IN'!$B$4:$X$243,23,0)</f>
        <v>1</v>
      </c>
      <c r="CB583" s="54">
        <v>1</v>
      </c>
      <c r="CC583" s="54">
        <f>VLOOKUP(B583,'[2]10QH'!$B$15:$BZ$665,77,0)</f>
        <v>1</v>
      </c>
      <c r="CJ583" s="54">
        <v>1</v>
      </c>
    </row>
    <row r="584" spans="1:88" s="54" customFormat="1" ht="56.25" x14ac:dyDescent="0.3">
      <c r="A584" s="144">
        <f t="shared" si="245"/>
        <v>383</v>
      </c>
      <c r="B584" s="145" t="s">
        <v>894</v>
      </c>
      <c r="C584" s="22">
        <f t="shared" si="209"/>
        <v>0.22</v>
      </c>
      <c r="D584" s="23"/>
      <c r="E584" s="7">
        <f t="shared" si="239"/>
        <v>0.22</v>
      </c>
      <c r="F584" s="7">
        <f t="shared" si="240"/>
        <v>0.22</v>
      </c>
      <c r="G584" s="7">
        <f t="shared" si="241"/>
        <v>0</v>
      </c>
      <c r="H584" s="24"/>
      <c r="I584" s="24"/>
      <c r="J584" s="24"/>
      <c r="K584" s="24"/>
      <c r="L584" s="24">
        <v>0.22</v>
      </c>
      <c r="M584" s="7">
        <f t="shared" si="242"/>
        <v>0</v>
      </c>
      <c r="N584" s="24"/>
      <c r="O584" s="24"/>
      <c r="P584" s="24"/>
      <c r="Q584" s="24"/>
      <c r="R584" s="24"/>
      <c r="S584" s="24"/>
      <c r="T584" s="24"/>
      <c r="U584" s="7">
        <f t="shared" si="231"/>
        <v>0</v>
      </c>
      <c r="V584" s="24"/>
      <c r="W584" s="24"/>
      <c r="X584" s="24"/>
      <c r="Y584" s="24"/>
      <c r="Z584" s="24"/>
      <c r="AA584" s="24"/>
      <c r="AB584" s="24"/>
      <c r="AC584" s="24"/>
      <c r="AD584" s="7">
        <f t="shared" si="243"/>
        <v>0</v>
      </c>
      <c r="AE584" s="24"/>
      <c r="AF584" s="24"/>
      <c r="AG584" s="25"/>
      <c r="AH584" s="25"/>
      <c r="AI584" s="24"/>
      <c r="AJ584" s="20"/>
      <c r="AK584" s="24"/>
      <c r="AL584" s="20"/>
      <c r="AM584" s="20"/>
      <c r="AN584" s="20"/>
      <c r="AO584" s="25"/>
      <c r="AP584" s="20"/>
      <c r="AQ584" s="24"/>
      <c r="AR584" s="25"/>
      <c r="AS584" s="25"/>
      <c r="AT584" s="25"/>
      <c r="AU584" s="25"/>
      <c r="AV584" s="25"/>
      <c r="AW584" s="25"/>
      <c r="AX584" s="24"/>
      <c r="AY584" s="24"/>
      <c r="AZ584" s="24"/>
      <c r="BA584" s="25"/>
      <c r="BB584" s="25"/>
      <c r="BC584" s="25"/>
      <c r="BD584" s="24"/>
      <c r="BE584" s="25"/>
      <c r="BF584" s="25"/>
      <c r="BG584" s="7">
        <f t="shared" si="244"/>
        <v>0</v>
      </c>
      <c r="BH584" s="25"/>
      <c r="BI584" s="24"/>
      <c r="BJ584" s="24"/>
      <c r="BK584" s="25"/>
      <c r="BL584" s="20" t="s">
        <v>142</v>
      </c>
      <c r="BM584" s="25"/>
      <c r="BN584" s="20" t="s">
        <v>895</v>
      </c>
      <c r="BO584" s="25"/>
      <c r="BP584" s="144" t="s">
        <v>896</v>
      </c>
      <c r="BQ584" s="25"/>
      <c r="BR584" s="25"/>
      <c r="BS584" s="25"/>
      <c r="BT584" s="25"/>
      <c r="BU584" s="23" t="s">
        <v>90</v>
      </c>
      <c r="BV584" s="20" t="s">
        <v>96</v>
      </c>
      <c r="BW584" s="25" t="s">
        <v>601</v>
      </c>
      <c r="BX584" s="25" t="s">
        <v>897</v>
      </c>
      <c r="BY584" s="20"/>
      <c r="CA584" s="54" t="e">
        <f>VLOOKUP(B584,'[1]KH2025 IN'!$B$4:$X$243,23,0)</f>
        <v>#VALUE!</v>
      </c>
      <c r="CB584" s="54">
        <v>1</v>
      </c>
      <c r="CC584" s="54" t="e">
        <f>VLOOKUP(B584,'[2]10QH'!$B$15:$BZ$665,77,0)</f>
        <v>#VALUE!</v>
      </c>
      <c r="CJ584" s="54">
        <v>1</v>
      </c>
    </row>
    <row r="585" spans="1:88" s="54" customFormat="1" ht="37.5" x14ac:dyDescent="0.3">
      <c r="A585" s="144"/>
      <c r="B585" s="145"/>
      <c r="C585" s="22">
        <f t="shared" si="209"/>
        <v>0.18</v>
      </c>
      <c r="D585" s="23"/>
      <c r="E585" s="7">
        <f t="shared" si="239"/>
        <v>0.18</v>
      </c>
      <c r="F585" s="7">
        <f t="shared" si="240"/>
        <v>0.18</v>
      </c>
      <c r="G585" s="7">
        <f t="shared" si="241"/>
        <v>0</v>
      </c>
      <c r="H585" s="24"/>
      <c r="I585" s="24"/>
      <c r="J585" s="24"/>
      <c r="K585" s="24"/>
      <c r="L585" s="24">
        <v>0.18</v>
      </c>
      <c r="M585" s="7">
        <f t="shared" si="242"/>
        <v>0</v>
      </c>
      <c r="N585" s="24"/>
      <c r="O585" s="24"/>
      <c r="P585" s="24"/>
      <c r="Q585" s="24"/>
      <c r="R585" s="24"/>
      <c r="S585" s="24"/>
      <c r="T585" s="24"/>
      <c r="U585" s="7">
        <f t="shared" si="231"/>
        <v>0</v>
      </c>
      <c r="V585" s="24"/>
      <c r="W585" s="24"/>
      <c r="X585" s="24"/>
      <c r="Y585" s="24"/>
      <c r="Z585" s="24"/>
      <c r="AA585" s="24"/>
      <c r="AB585" s="24"/>
      <c r="AC585" s="24"/>
      <c r="AD585" s="7">
        <f t="shared" si="243"/>
        <v>0</v>
      </c>
      <c r="AE585" s="24"/>
      <c r="AF585" s="24"/>
      <c r="AG585" s="25"/>
      <c r="AH585" s="25"/>
      <c r="AI585" s="24"/>
      <c r="AJ585" s="20"/>
      <c r="AK585" s="24"/>
      <c r="AL585" s="20"/>
      <c r="AM585" s="20"/>
      <c r="AN585" s="20"/>
      <c r="AO585" s="25"/>
      <c r="AP585" s="20"/>
      <c r="AQ585" s="24"/>
      <c r="AR585" s="25"/>
      <c r="AS585" s="25"/>
      <c r="AT585" s="25"/>
      <c r="AU585" s="25"/>
      <c r="AV585" s="25"/>
      <c r="AW585" s="25"/>
      <c r="AX585" s="24"/>
      <c r="AY585" s="24"/>
      <c r="AZ585" s="24"/>
      <c r="BA585" s="25"/>
      <c r="BB585" s="25"/>
      <c r="BC585" s="25"/>
      <c r="BD585" s="24"/>
      <c r="BE585" s="25"/>
      <c r="BF585" s="25"/>
      <c r="BG585" s="7">
        <f t="shared" si="244"/>
        <v>0</v>
      </c>
      <c r="BH585" s="25"/>
      <c r="BI585" s="24"/>
      <c r="BJ585" s="24"/>
      <c r="BK585" s="25"/>
      <c r="BL585" s="20" t="s">
        <v>142</v>
      </c>
      <c r="BM585" s="25"/>
      <c r="BN585" s="20" t="s">
        <v>741</v>
      </c>
      <c r="BO585" s="25"/>
      <c r="BP585" s="144"/>
      <c r="BQ585" s="25"/>
      <c r="BR585" s="25"/>
      <c r="BS585" s="25"/>
      <c r="BT585" s="25"/>
      <c r="BU585" s="23" t="s">
        <v>90</v>
      </c>
      <c r="BV585" s="20" t="s">
        <v>96</v>
      </c>
      <c r="BW585" s="25"/>
      <c r="BX585" s="25"/>
      <c r="BY585" s="20"/>
      <c r="CA585" s="54">
        <f>VLOOKUP(B585,'[1]KH2025 IN'!$B$4:$X$243,23,0)</f>
        <v>1</v>
      </c>
      <c r="CB585" s="54">
        <v>1</v>
      </c>
      <c r="CC585" s="54" t="e">
        <f>VLOOKUP(B585,'[2]10QH'!$B$15:$BZ$665,77,0)</f>
        <v>#N/A</v>
      </c>
      <c r="CJ585" s="54">
        <v>1</v>
      </c>
    </row>
    <row r="586" spans="1:88" s="11" customFormat="1" ht="37.5" x14ac:dyDescent="0.3">
      <c r="A586" s="62" t="s">
        <v>898</v>
      </c>
      <c r="B586" s="65" t="s">
        <v>899</v>
      </c>
      <c r="C586" s="6">
        <f t="shared" ref="C586:BJ586" si="246">SUM(C587:C595)</f>
        <v>11.0883</v>
      </c>
      <c r="D586" s="6">
        <f t="shared" si="246"/>
        <v>0</v>
      </c>
      <c r="E586" s="6">
        <f t="shared" si="246"/>
        <v>11.0883</v>
      </c>
      <c r="F586" s="6">
        <f t="shared" si="246"/>
        <v>10</v>
      </c>
      <c r="G586" s="6">
        <f t="shared" si="246"/>
        <v>0</v>
      </c>
      <c r="H586" s="6">
        <f t="shared" si="246"/>
        <v>0</v>
      </c>
      <c r="I586" s="6">
        <f t="shared" si="246"/>
        <v>0</v>
      </c>
      <c r="J586" s="6">
        <f t="shared" si="246"/>
        <v>0</v>
      </c>
      <c r="K586" s="6">
        <f t="shared" si="246"/>
        <v>5</v>
      </c>
      <c r="L586" s="6">
        <f t="shared" si="246"/>
        <v>5</v>
      </c>
      <c r="M586" s="6">
        <f t="shared" si="246"/>
        <v>0</v>
      </c>
      <c r="N586" s="6">
        <f t="shared" si="246"/>
        <v>0</v>
      </c>
      <c r="O586" s="6">
        <f t="shared" si="246"/>
        <v>0</v>
      </c>
      <c r="P586" s="6">
        <f t="shared" si="246"/>
        <v>0</v>
      </c>
      <c r="Q586" s="6">
        <f t="shared" si="246"/>
        <v>0</v>
      </c>
      <c r="R586" s="6">
        <f t="shared" si="246"/>
        <v>0</v>
      </c>
      <c r="S586" s="6">
        <f t="shared" si="246"/>
        <v>0</v>
      </c>
      <c r="T586" s="6">
        <f t="shared" si="246"/>
        <v>0</v>
      </c>
      <c r="U586" s="6">
        <f t="shared" si="246"/>
        <v>1.0883</v>
      </c>
      <c r="V586" s="6">
        <f t="shared" si="246"/>
        <v>0</v>
      </c>
      <c r="W586" s="6">
        <f t="shared" si="246"/>
        <v>0</v>
      </c>
      <c r="X586" s="6">
        <f t="shared" si="246"/>
        <v>0</v>
      </c>
      <c r="Y586" s="6">
        <f t="shared" si="246"/>
        <v>0</v>
      </c>
      <c r="Z586" s="6">
        <f t="shared" si="246"/>
        <v>0</v>
      </c>
      <c r="AA586" s="6">
        <f t="shared" si="246"/>
        <v>0</v>
      </c>
      <c r="AB586" s="6">
        <f t="shared" si="246"/>
        <v>0</v>
      </c>
      <c r="AC586" s="6">
        <f t="shared" si="246"/>
        <v>0</v>
      </c>
      <c r="AD586" s="6">
        <f t="shared" si="246"/>
        <v>0</v>
      </c>
      <c r="AE586" s="6">
        <f t="shared" si="246"/>
        <v>0</v>
      </c>
      <c r="AF586" s="6">
        <f t="shared" si="246"/>
        <v>0</v>
      </c>
      <c r="AG586" s="6">
        <f t="shared" si="246"/>
        <v>0</v>
      </c>
      <c r="AH586" s="6">
        <f t="shared" si="246"/>
        <v>0</v>
      </c>
      <c r="AI586" s="6">
        <f t="shared" si="246"/>
        <v>0</v>
      </c>
      <c r="AJ586" s="6">
        <f t="shared" si="246"/>
        <v>0</v>
      </c>
      <c r="AK586" s="6">
        <f t="shared" si="246"/>
        <v>0</v>
      </c>
      <c r="AL586" s="6">
        <f t="shared" si="246"/>
        <v>0</v>
      </c>
      <c r="AM586" s="6">
        <f t="shared" si="246"/>
        <v>0</v>
      </c>
      <c r="AN586" s="6">
        <f t="shared" si="246"/>
        <v>0</v>
      </c>
      <c r="AO586" s="6">
        <f t="shared" si="246"/>
        <v>0</v>
      </c>
      <c r="AP586" s="6">
        <f t="shared" si="246"/>
        <v>0</v>
      </c>
      <c r="AQ586" s="6">
        <f t="shared" si="246"/>
        <v>0</v>
      </c>
      <c r="AR586" s="6">
        <f t="shared" si="246"/>
        <v>0</v>
      </c>
      <c r="AS586" s="6">
        <f t="shared" si="246"/>
        <v>0</v>
      </c>
      <c r="AT586" s="6">
        <f t="shared" si="246"/>
        <v>0</v>
      </c>
      <c r="AU586" s="6">
        <f t="shared" si="246"/>
        <v>0</v>
      </c>
      <c r="AV586" s="6">
        <f t="shared" si="246"/>
        <v>0</v>
      </c>
      <c r="AW586" s="6">
        <f t="shared" si="246"/>
        <v>0</v>
      </c>
      <c r="AX586" s="6">
        <f t="shared" si="246"/>
        <v>0</v>
      </c>
      <c r="AY586" s="6">
        <f t="shared" si="246"/>
        <v>0</v>
      </c>
      <c r="AZ586" s="6">
        <f t="shared" si="246"/>
        <v>1.0883</v>
      </c>
      <c r="BA586" s="6">
        <f t="shared" si="246"/>
        <v>0</v>
      </c>
      <c r="BB586" s="6">
        <f t="shared" si="246"/>
        <v>0</v>
      </c>
      <c r="BC586" s="6">
        <f t="shared" si="246"/>
        <v>0</v>
      </c>
      <c r="BD586" s="6">
        <f t="shared" si="246"/>
        <v>0</v>
      </c>
      <c r="BE586" s="6">
        <f t="shared" si="246"/>
        <v>0</v>
      </c>
      <c r="BF586" s="6">
        <f t="shared" si="246"/>
        <v>0</v>
      </c>
      <c r="BG586" s="6">
        <f t="shared" si="246"/>
        <v>0</v>
      </c>
      <c r="BH586" s="6">
        <f t="shared" si="246"/>
        <v>0</v>
      </c>
      <c r="BI586" s="6">
        <f t="shared" si="246"/>
        <v>0</v>
      </c>
      <c r="BJ586" s="6">
        <f t="shared" si="246"/>
        <v>0</v>
      </c>
      <c r="BK586" s="4"/>
      <c r="BL586" s="4"/>
      <c r="BM586" s="4"/>
      <c r="BN586" s="4"/>
      <c r="BO586" s="25"/>
      <c r="BP586" s="10"/>
      <c r="BQ586" s="10"/>
      <c r="BR586" s="10"/>
      <c r="BS586" s="10"/>
      <c r="BT586" s="10"/>
      <c r="BU586" s="10"/>
      <c r="BV586" s="10"/>
      <c r="BW586" s="10"/>
      <c r="BX586" s="10"/>
      <c r="BY586" s="10"/>
      <c r="CA586" s="54">
        <f>VLOOKUP(B586,'[1]KH2025 IN'!$B$4:$X$243,23,0)</f>
        <v>1</v>
      </c>
      <c r="CB586" s="54">
        <v>1</v>
      </c>
      <c r="CC586" s="54" t="e">
        <f>VLOOKUP(B586,'[2]10QH'!$B$15:$BZ$665,77,0)</f>
        <v>#REF!</v>
      </c>
    </row>
    <row r="587" spans="1:88" ht="37.5" x14ac:dyDescent="0.3">
      <c r="A587" s="10" t="s">
        <v>84</v>
      </c>
      <c r="B587" s="15" t="s">
        <v>85</v>
      </c>
      <c r="C587" s="16">
        <f t="shared" si="209"/>
        <v>0</v>
      </c>
      <c r="D587" s="10"/>
      <c r="E587" s="7">
        <f t="shared" ref="E587:E595" si="247">F587+U587+BG587</f>
        <v>0</v>
      </c>
      <c r="F587" s="7">
        <f t="shared" ref="F587:F595" si="248">G587+K587+L587+M587+R587+S587+T587</f>
        <v>0</v>
      </c>
      <c r="G587" s="7">
        <f t="shared" ref="G587:G595" si="249">H587+I587+J587</f>
        <v>0</v>
      </c>
      <c r="H587" s="10"/>
      <c r="I587" s="10"/>
      <c r="J587" s="10"/>
      <c r="K587" s="10"/>
      <c r="L587" s="10"/>
      <c r="M587" s="7">
        <f t="shared" ref="M587:M595" si="250">+N587+O587+P587</f>
        <v>0</v>
      </c>
      <c r="N587" s="10"/>
      <c r="O587" s="10"/>
      <c r="P587" s="10"/>
      <c r="Q587" s="10"/>
      <c r="R587" s="24"/>
      <c r="S587" s="10"/>
      <c r="T587" s="10"/>
      <c r="U587" s="7">
        <f t="shared" si="231"/>
        <v>0</v>
      </c>
      <c r="V587" s="10"/>
      <c r="W587" s="10"/>
      <c r="X587" s="10"/>
      <c r="Y587" s="10"/>
      <c r="Z587" s="10"/>
      <c r="AA587" s="10"/>
      <c r="AB587" s="10"/>
      <c r="AC587" s="10"/>
      <c r="AD587" s="7">
        <f t="shared" ref="AD587:AD595" si="251">SUM(AE587:AT587)</f>
        <v>0</v>
      </c>
      <c r="AE587" s="10"/>
      <c r="AF587" s="10"/>
      <c r="AG587" s="10"/>
      <c r="AH587" s="10"/>
      <c r="AI587" s="10"/>
      <c r="AJ587" s="10"/>
      <c r="AK587" s="10"/>
      <c r="AL587" s="10"/>
      <c r="AM587" s="10"/>
      <c r="AN587" s="10"/>
      <c r="AO587" s="25"/>
      <c r="AP587" s="10"/>
      <c r="AQ587" s="10"/>
      <c r="AR587" s="25"/>
      <c r="AS587" s="25"/>
      <c r="AT587" s="25"/>
      <c r="AU587" s="25"/>
      <c r="AV587" s="25"/>
      <c r="AW587" s="25"/>
      <c r="AX587" s="10"/>
      <c r="AY587" s="10"/>
      <c r="AZ587" s="10"/>
      <c r="BA587" s="25"/>
      <c r="BB587" s="25"/>
      <c r="BC587" s="25"/>
      <c r="BD587" s="10"/>
      <c r="BE587" s="25"/>
      <c r="BF587" s="25"/>
      <c r="BG587" s="7">
        <f t="shared" ref="BG587:BG595" si="252">BH587+BI587+BJ587</f>
        <v>0</v>
      </c>
      <c r="BH587" s="25"/>
      <c r="BI587" s="10"/>
      <c r="BJ587" s="10"/>
      <c r="BK587" s="25"/>
      <c r="BL587" s="10"/>
      <c r="BM587" s="25"/>
      <c r="BN587" s="10"/>
      <c r="BO587" s="25"/>
      <c r="BP587" s="10"/>
      <c r="BQ587" s="25"/>
      <c r="BR587" s="25"/>
      <c r="BS587" s="25"/>
      <c r="BT587" s="25"/>
      <c r="BU587" s="10"/>
      <c r="BV587" s="10"/>
      <c r="BW587" s="10"/>
      <c r="BX587" s="10"/>
      <c r="BY587" s="25"/>
      <c r="CA587" s="54">
        <f>VLOOKUP(B587,'[1]KH2025 IN'!$B$4:$X$243,23,0)</f>
        <v>1</v>
      </c>
      <c r="CB587" s="54">
        <v>1</v>
      </c>
      <c r="CC587" s="54" t="e">
        <f>VLOOKUP(B587,'[2]10QH'!$B$15:$BZ$665,77,0)</f>
        <v>#REF!</v>
      </c>
    </row>
    <row r="588" spans="1:88" s="54" customFormat="1" ht="75" x14ac:dyDescent="0.3">
      <c r="A588" s="20">
        <f>A584+1</f>
        <v>384</v>
      </c>
      <c r="B588" s="21" t="s">
        <v>887</v>
      </c>
      <c r="C588" s="22">
        <f t="shared" si="209"/>
        <v>10</v>
      </c>
      <c r="D588" s="23"/>
      <c r="E588" s="7">
        <f t="shared" si="247"/>
        <v>10</v>
      </c>
      <c r="F588" s="7">
        <f t="shared" si="248"/>
        <v>10</v>
      </c>
      <c r="G588" s="7">
        <f t="shared" si="249"/>
        <v>0</v>
      </c>
      <c r="H588" s="24"/>
      <c r="I588" s="24"/>
      <c r="J588" s="24"/>
      <c r="K588" s="24">
        <v>5</v>
      </c>
      <c r="L588" s="24">
        <v>5</v>
      </c>
      <c r="M588" s="7">
        <f t="shared" si="250"/>
        <v>0</v>
      </c>
      <c r="N588" s="24"/>
      <c r="O588" s="24"/>
      <c r="P588" s="24"/>
      <c r="Q588" s="24"/>
      <c r="R588" s="24"/>
      <c r="S588" s="24"/>
      <c r="T588" s="24"/>
      <c r="U588" s="7">
        <f t="shared" si="231"/>
        <v>0</v>
      </c>
      <c r="V588" s="24"/>
      <c r="W588" s="24"/>
      <c r="X588" s="24"/>
      <c r="Y588" s="24"/>
      <c r="Z588" s="24"/>
      <c r="AA588" s="24"/>
      <c r="AB588" s="24"/>
      <c r="AC588" s="24"/>
      <c r="AD588" s="7">
        <f t="shared" si="251"/>
        <v>0</v>
      </c>
      <c r="AE588" s="24"/>
      <c r="AF588" s="24"/>
      <c r="AG588" s="25"/>
      <c r="AH588" s="25"/>
      <c r="AI588" s="24"/>
      <c r="AJ588" s="20"/>
      <c r="AK588" s="24"/>
      <c r="AL588" s="20"/>
      <c r="AM588" s="20"/>
      <c r="AN588" s="20"/>
      <c r="AO588" s="25"/>
      <c r="AP588" s="20"/>
      <c r="AQ588" s="24"/>
      <c r="AR588" s="25"/>
      <c r="AS588" s="25"/>
      <c r="AT588" s="25"/>
      <c r="AU588" s="25"/>
      <c r="AV588" s="25"/>
      <c r="AW588" s="25"/>
      <c r="AX588" s="24"/>
      <c r="AY588" s="24"/>
      <c r="AZ588" s="24"/>
      <c r="BA588" s="25"/>
      <c r="BB588" s="25"/>
      <c r="BC588" s="25"/>
      <c r="BD588" s="24"/>
      <c r="BE588" s="25"/>
      <c r="BF588" s="25"/>
      <c r="BG588" s="7">
        <f t="shared" si="252"/>
        <v>0</v>
      </c>
      <c r="BH588" s="25"/>
      <c r="BI588" s="24"/>
      <c r="BJ588" s="24"/>
      <c r="BK588" s="25"/>
      <c r="BL588" s="20" t="s">
        <v>198</v>
      </c>
      <c r="BM588" s="25"/>
      <c r="BN588" s="20" t="s">
        <v>789</v>
      </c>
      <c r="BO588" s="25">
        <v>2025</v>
      </c>
      <c r="BP588" s="20" t="s">
        <v>106</v>
      </c>
      <c r="BQ588" s="25"/>
      <c r="BR588" s="25"/>
      <c r="BS588" s="25"/>
      <c r="BT588" s="25"/>
      <c r="BU588" s="23" t="s">
        <v>131</v>
      </c>
      <c r="BV588" s="20"/>
      <c r="BW588" s="25"/>
      <c r="BX588" s="25"/>
      <c r="BY588" s="20" t="s">
        <v>900</v>
      </c>
      <c r="CA588" s="54">
        <f>VLOOKUP(B588,'[1]KH2025 IN'!$B$4:$X$243,23,0)</f>
        <v>1</v>
      </c>
      <c r="CB588" s="54">
        <v>1</v>
      </c>
      <c r="CC588" s="54">
        <f>VLOOKUP(B588,'[2]10QH'!$B$15:$BZ$665,77,0)</f>
        <v>1</v>
      </c>
      <c r="CJ588" s="54">
        <v>1</v>
      </c>
    </row>
    <row r="589" spans="1:88" s="54" customFormat="1" ht="75" customHeight="1" x14ac:dyDescent="0.3">
      <c r="A589" s="20">
        <f>A588+1</f>
        <v>385</v>
      </c>
      <c r="B589" s="21" t="s">
        <v>901</v>
      </c>
      <c r="C589" s="22">
        <f t="shared" si="209"/>
        <v>0.63</v>
      </c>
      <c r="D589" s="23"/>
      <c r="E589" s="7">
        <f t="shared" si="247"/>
        <v>0.63</v>
      </c>
      <c r="F589" s="7">
        <f t="shared" si="248"/>
        <v>0</v>
      </c>
      <c r="G589" s="7">
        <f t="shared" si="249"/>
        <v>0</v>
      </c>
      <c r="H589" s="24"/>
      <c r="I589" s="24"/>
      <c r="J589" s="24"/>
      <c r="K589" s="24"/>
      <c r="L589" s="24"/>
      <c r="M589" s="7">
        <f t="shared" si="250"/>
        <v>0</v>
      </c>
      <c r="N589" s="24"/>
      <c r="O589" s="24"/>
      <c r="P589" s="24"/>
      <c r="Q589" s="24"/>
      <c r="R589" s="59"/>
      <c r="S589" s="24"/>
      <c r="T589" s="24"/>
      <c r="U589" s="7">
        <f t="shared" si="231"/>
        <v>0.63</v>
      </c>
      <c r="V589" s="24"/>
      <c r="W589" s="24"/>
      <c r="X589" s="24"/>
      <c r="Y589" s="24"/>
      <c r="Z589" s="24"/>
      <c r="AA589" s="24"/>
      <c r="AB589" s="24"/>
      <c r="AC589" s="24"/>
      <c r="AD589" s="7">
        <f t="shared" si="251"/>
        <v>0</v>
      </c>
      <c r="AE589" s="24"/>
      <c r="AF589" s="24"/>
      <c r="AG589" s="25"/>
      <c r="AH589" s="25"/>
      <c r="AI589" s="24"/>
      <c r="AJ589" s="20"/>
      <c r="AK589" s="24"/>
      <c r="AL589" s="20"/>
      <c r="AM589" s="20"/>
      <c r="AN589" s="20"/>
      <c r="AO589" s="25"/>
      <c r="AP589" s="20"/>
      <c r="AQ589" s="24"/>
      <c r="AR589" s="25"/>
      <c r="AS589" s="25"/>
      <c r="AT589" s="25"/>
      <c r="AU589" s="25"/>
      <c r="AV589" s="25"/>
      <c r="AW589" s="25"/>
      <c r="AX589" s="24"/>
      <c r="AY589" s="24"/>
      <c r="AZ589" s="24">
        <v>0.63</v>
      </c>
      <c r="BA589" s="25"/>
      <c r="BB589" s="25"/>
      <c r="BC589" s="25"/>
      <c r="BD589" s="24"/>
      <c r="BE589" s="25"/>
      <c r="BF589" s="25"/>
      <c r="BG589" s="7">
        <f t="shared" si="252"/>
        <v>0</v>
      </c>
      <c r="BH589" s="25"/>
      <c r="BI589" s="24"/>
      <c r="BJ589" s="24"/>
      <c r="BK589" s="25"/>
      <c r="BL589" s="20" t="s">
        <v>198</v>
      </c>
      <c r="BM589" s="25"/>
      <c r="BN589" s="20" t="s">
        <v>789</v>
      </c>
      <c r="BO589" s="25"/>
      <c r="BP589" s="20" t="s">
        <v>106</v>
      </c>
      <c r="BQ589" s="25"/>
      <c r="BR589" s="25"/>
      <c r="BS589" s="25"/>
      <c r="BT589" s="25"/>
      <c r="BU589" s="23" t="s">
        <v>136</v>
      </c>
      <c r="BV589" s="20">
        <v>2022</v>
      </c>
      <c r="BW589" s="25"/>
      <c r="BX589" s="25"/>
      <c r="BY589" s="20" t="s">
        <v>902</v>
      </c>
      <c r="CA589" s="54" t="e">
        <f>VLOOKUP(B589,'[1]KH2025 IN'!$B$4:$X$243,23,0)</f>
        <v>#N/A</v>
      </c>
      <c r="CB589" s="54">
        <v>1</v>
      </c>
      <c r="CC589" s="54">
        <f>VLOOKUP(B589,'[2]10QH'!$B$15:$BZ$665,77,0)</f>
        <v>1</v>
      </c>
      <c r="CJ589" s="54">
        <v>1</v>
      </c>
    </row>
    <row r="590" spans="1:88" s="54" customFormat="1" ht="75" x14ac:dyDescent="0.3">
      <c r="A590" s="20">
        <f t="shared" ref="A590:A595" si="253">A589+1</f>
        <v>386</v>
      </c>
      <c r="B590" s="21" t="s">
        <v>903</v>
      </c>
      <c r="C590" s="22">
        <f t="shared" si="209"/>
        <v>0.01</v>
      </c>
      <c r="D590" s="23"/>
      <c r="E590" s="7">
        <f t="shared" si="247"/>
        <v>0.01</v>
      </c>
      <c r="F590" s="7">
        <f t="shared" si="248"/>
        <v>0</v>
      </c>
      <c r="G590" s="7">
        <f t="shared" si="249"/>
        <v>0</v>
      </c>
      <c r="H590" s="24"/>
      <c r="I590" s="24"/>
      <c r="J590" s="24"/>
      <c r="K590" s="24"/>
      <c r="L590" s="24"/>
      <c r="M590" s="7">
        <f t="shared" si="250"/>
        <v>0</v>
      </c>
      <c r="N590" s="24"/>
      <c r="O590" s="24"/>
      <c r="P590" s="24"/>
      <c r="Q590" s="24"/>
      <c r="R590" s="10"/>
      <c r="S590" s="24"/>
      <c r="T590" s="24"/>
      <c r="U590" s="7">
        <f t="shared" si="231"/>
        <v>0.01</v>
      </c>
      <c r="V590" s="24"/>
      <c r="W590" s="24"/>
      <c r="X590" s="24"/>
      <c r="Y590" s="24"/>
      <c r="Z590" s="24"/>
      <c r="AA590" s="24"/>
      <c r="AB590" s="24"/>
      <c r="AC590" s="24"/>
      <c r="AD590" s="7">
        <f t="shared" si="251"/>
        <v>0</v>
      </c>
      <c r="AE590" s="24"/>
      <c r="AF590" s="24"/>
      <c r="AG590" s="25"/>
      <c r="AH590" s="25"/>
      <c r="AI590" s="24"/>
      <c r="AJ590" s="20"/>
      <c r="AK590" s="24"/>
      <c r="AL590" s="20"/>
      <c r="AM590" s="20"/>
      <c r="AN590" s="20"/>
      <c r="AO590" s="25"/>
      <c r="AP590" s="20"/>
      <c r="AQ590" s="24"/>
      <c r="AR590" s="25"/>
      <c r="AS590" s="25"/>
      <c r="AT590" s="25"/>
      <c r="AU590" s="25"/>
      <c r="AV590" s="25"/>
      <c r="AW590" s="25"/>
      <c r="AX590" s="24"/>
      <c r="AY590" s="24"/>
      <c r="AZ590" s="24">
        <v>0.01</v>
      </c>
      <c r="BA590" s="25"/>
      <c r="BB590" s="25"/>
      <c r="BC590" s="25"/>
      <c r="BD590" s="24"/>
      <c r="BE590" s="25"/>
      <c r="BF590" s="25"/>
      <c r="BG590" s="7">
        <f t="shared" si="252"/>
        <v>0</v>
      </c>
      <c r="BH590" s="25"/>
      <c r="BI590" s="24"/>
      <c r="BJ590" s="24"/>
      <c r="BK590" s="25"/>
      <c r="BL590" s="20" t="s">
        <v>198</v>
      </c>
      <c r="BM590" s="25"/>
      <c r="BN590" s="20" t="s">
        <v>789</v>
      </c>
      <c r="BO590" s="25">
        <v>2025</v>
      </c>
      <c r="BP590" s="144" t="s">
        <v>904</v>
      </c>
      <c r="BQ590" s="25"/>
      <c r="BR590" s="25"/>
      <c r="BS590" s="25"/>
      <c r="BT590" s="25"/>
      <c r="BU590" s="23" t="s">
        <v>136</v>
      </c>
      <c r="BV590" s="20">
        <v>2023.2023999999999</v>
      </c>
      <c r="BW590" s="25"/>
      <c r="BX590" s="25"/>
      <c r="BY590" s="20"/>
      <c r="CA590" s="54">
        <f>VLOOKUP(B590,'[1]KH2025 IN'!$B$4:$X$243,23,0)</f>
        <v>1</v>
      </c>
      <c r="CB590" s="54">
        <v>1</v>
      </c>
      <c r="CC590" s="54">
        <f>VLOOKUP(B590,'[2]10QH'!$B$15:$BZ$665,77,0)</f>
        <v>1</v>
      </c>
      <c r="CJ590" s="54">
        <v>1</v>
      </c>
    </row>
    <row r="591" spans="1:88" s="54" customFormat="1" ht="75" x14ac:dyDescent="0.3">
      <c r="A591" s="20">
        <f t="shared" si="253"/>
        <v>387</v>
      </c>
      <c r="B591" s="21" t="s">
        <v>905</v>
      </c>
      <c r="C591" s="22">
        <f t="shared" si="209"/>
        <v>3.6400000000000002E-2</v>
      </c>
      <c r="D591" s="23"/>
      <c r="E591" s="7">
        <f t="shared" si="247"/>
        <v>3.6400000000000002E-2</v>
      </c>
      <c r="F591" s="7">
        <f t="shared" si="248"/>
        <v>0</v>
      </c>
      <c r="G591" s="7">
        <f t="shared" si="249"/>
        <v>0</v>
      </c>
      <c r="H591" s="24"/>
      <c r="I591" s="24"/>
      <c r="J591" s="24"/>
      <c r="K591" s="24"/>
      <c r="L591" s="24"/>
      <c r="M591" s="7">
        <f t="shared" si="250"/>
        <v>0</v>
      </c>
      <c r="N591" s="24"/>
      <c r="O591" s="24"/>
      <c r="P591" s="24"/>
      <c r="Q591" s="24"/>
      <c r="R591" s="24"/>
      <c r="S591" s="24"/>
      <c r="T591" s="24"/>
      <c r="U591" s="7">
        <f t="shared" si="231"/>
        <v>3.6400000000000002E-2</v>
      </c>
      <c r="V591" s="24"/>
      <c r="W591" s="24"/>
      <c r="X591" s="24"/>
      <c r="Y591" s="24"/>
      <c r="Z591" s="24"/>
      <c r="AA591" s="24"/>
      <c r="AB591" s="24"/>
      <c r="AC591" s="24"/>
      <c r="AD591" s="7">
        <f t="shared" si="251"/>
        <v>0</v>
      </c>
      <c r="AE591" s="24"/>
      <c r="AF591" s="24"/>
      <c r="AG591" s="25"/>
      <c r="AH591" s="25"/>
      <c r="AI591" s="24"/>
      <c r="AJ591" s="20"/>
      <c r="AK591" s="24"/>
      <c r="AL591" s="20"/>
      <c r="AM591" s="20"/>
      <c r="AN591" s="20"/>
      <c r="AO591" s="25"/>
      <c r="AP591" s="20"/>
      <c r="AQ591" s="24"/>
      <c r="AR591" s="25"/>
      <c r="AS591" s="25"/>
      <c r="AT591" s="25"/>
      <c r="AU591" s="25"/>
      <c r="AV591" s="25"/>
      <c r="AW591" s="25"/>
      <c r="AX591" s="24"/>
      <c r="AY591" s="24"/>
      <c r="AZ591" s="24">
        <v>3.6400000000000002E-2</v>
      </c>
      <c r="BA591" s="25"/>
      <c r="BB591" s="25"/>
      <c r="BC591" s="25"/>
      <c r="BD591" s="24"/>
      <c r="BE591" s="25"/>
      <c r="BF591" s="25"/>
      <c r="BG591" s="7">
        <f t="shared" si="252"/>
        <v>0</v>
      </c>
      <c r="BH591" s="25"/>
      <c r="BI591" s="24"/>
      <c r="BJ591" s="24"/>
      <c r="BK591" s="25"/>
      <c r="BL591" s="20" t="s">
        <v>198</v>
      </c>
      <c r="BM591" s="25"/>
      <c r="BN591" s="20" t="s">
        <v>789</v>
      </c>
      <c r="BO591" s="25">
        <v>2025</v>
      </c>
      <c r="BP591" s="144"/>
      <c r="BQ591" s="25"/>
      <c r="BR591" s="25"/>
      <c r="BS591" s="25"/>
      <c r="BT591" s="25"/>
      <c r="BU591" s="23" t="s">
        <v>136</v>
      </c>
      <c r="BV591" s="20">
        <v>2023.2023999999999</v>
      </c>
      <c r="BW591" s="25"/>
      <c r="BX591" s="25"/>
      <c r="BY591" s="20"/>
      <c r="CA591" s="54">
        <f>VLOOKUP(B591,'[1]KH2025 IN'!$B$4:$X$243,23,0)</f>
        <v>1</v>
      </c>
      <c r="CB591" s="54">
        <v>1</v>
      </c>
      <c r="CC591" s="54">
        <f>VLOOKUP(B591,'[2]10QH'!$B$15:$BZ$665,77,0)</f>
        <v>1</v>
      </c>
      <c r="CJ591" s="54">
        <v>1</v>
      </c>
    </row>
    <row r="592" spans="1:88" s="54" customFormat="1" ht="56.25" x14ac:dyDescent="0.3">
      <c r="A592" s="20">
        <f t="shared" si="253"/>
        <v>388</v>
      </c>
      <c r="B592" s="21" t="s">
        <v>906</v>
      </c>
      <c r="C592" s="22">
        <f t="shared" si="209"/>
        <v>0.01</v>
      </c>
      <c r="D592" s="23"/>
      <c r="E592" s="7">
        <f t="shared" si="247"/>
        <v>0.01</v>
      </c>
      <c r="F592" s="7">
        <f t="shared" si="248"/>
        <v>0</v>
      </c>
      <c r="G592" s="7">
        <f t="shared" si="249"/>
        <v>0</v>
      </c>
      <c r="H592" s="24"/>
      <c r="I592" s="24"/>
      <c r="J592" s="24"/>
      <c r="K592" s="24"/>
      <c r="L592" s="24"/>
      <c r="M592" s="7">
        <f t="shared" si="250"/>
        <v>0</v>
      </c>
      <c r="N592" s="24"/>
      <c r="O592" s="24"/>
      <c r="P592" s="24"/>
      <c r="Q592" s="24"/>
      <c r="R592" s="24"/>
      <c r="S592" s="24"/>
      <c r="T592" s="24"/>
      <c r="U592" s="7">
        <f t="shared" si="231"/>
        <v>0.01</v>
      </c>
      <c r="V592" s="24"/>
      <c r="W592" s="24"/>
      <c r="X592" s="24"/>
      <c r="Y592" s="24"/>
      <c r="Z592" s="24"/>
      <c r="AA592" s="24"/>
      <c r="AB592" s="24"/>
      <c r="AC592" s="24"/>
      <c r="AD592" s="7">
        <f t="shared" si="251"/>
        <v>0</v>
      </c>
      <c r="AE592" s="24"/>
      <c r="AF592" s="24"/>
      <c r="AG592" s="25"/>
      <c r="AH592" s="25"/>
      <c r="AI592" s="24"/>
      <c r="AJ592" s="20"/>
      <c r="AK592" s="24"/>
      <c r="AL592" s="20"/>
      <c r="AM592" s="20"/>
      <c r="AN592" s="20"/>
      <c r="AO592" s="25"/>
      <c r="AP592" s="20"/>
      <c r="AQ592" s="24"/>
      <c r="AR592" s="25"/>
      <c r="AS592" s="25"/>
      <c r="AT592" s="25"/>
      <c r="AU592" s="25"/>
      <c r="AV592" s="25"/>
      <c r="AW592" s="25"/>
      <c r="AX592" s="24"/>
      <c r="AY592" s="24"/>
      <c r="AZ592" s="24">
        <v>0.01</v>
      </c>
      <c r="BA592" s="25"/>
      <c r="BB592" s="25"/>
      <c r="BC592" s="25"/>
      <c r="BD592" s="24"/>
      <c r="BE592" s="25"/>
      <c r="BF592" s="25"/>
      <c r="BG592" s="7">
        <f t="shared" si="252"/>
        <v>0</v>
      </c>
      <c r="BH592" s="25"/>
      <c r="BI592" s="24"/>
      <c r="BJ592" s="24"/>
      <c r="BK592" s="25"/>
      <c r="BL592" s="20" t="s">
        <v>198</v>
      </c>
      <c r="BM592" s="25"/>
      <c r="BN592" s="20" t="s">
        <v>789</v>
      </c>
      <c r="BO592" s="25">
        <v>2025</v>
      </c>
      <c r="BP592" s="144"/>
      <c r="BQ592" s="25"/>
      <c r="BR592" s="25"/>
      <c r="BS592" s="25"/>
      <c r="BT592" s="25"/>
      <c r="BU592" s="23" t="s">
        <v>136</v>
      </c>
      <c r="BV592" s="20">
        <v>2023.2023999999999</v>
      </c>
      <c r="BW592" s="25"/>
      <c r="BX592" s="25"/>
      <c r="BY592" s="20"/>
      <c r="CA592" s="54">
        <f>VLOOKUP(B592,'[1]KH2025 IN'!$B$4:$X$243,23,0)</f>
        <v>1</v>
      </c>
      <c r="CB592" s="54">
        <v>1</v>
      </c>
      <c r="CC592" s="54">
        <f>VLOOKUP(B592,'[2]10QH'!$B$15:$BZ$665,77,0)</f>
        <v>1</v>
      </c>
      <c r="CJ592" s="54">
        <v>1</v>
      </c>
    </row>
    <row r="593" spans="1:88" s="54" customFormat="1" ht="56.25" x14ac:dyDescent="0.3">
      <c r="A593" s="20">
        <f t="shared" si="253"/>
        <v>389</v>
      </c>
      <c r="B593" s="21" t="s">
        <v>907</v>
      </c>
      <c r="C593" s="22">
        <f t="shared" ref="C593:C652" si="254">D593+E593</f>
        <v>0.17510000000000001</v>
      </c>
      <c r="D593" s="23"/>
      <c r="E593" s="7">
        <f t="shared" si="247"/>
        <v>0.17510000000000001</v>
      </c>
      <c r="F593" s="7">
        <f t="shared" si="248"/>
        <v>0</v>
      </c>
      <c r="G593" s="7">
        <f t="shared" si="249"/>
        <v>0</v>
      </c>
      <c r="H593" s="24"/>
      <c r="I593" s="24"/>
      <c r="J593" s="24"/>
      <c r="K593" s="24"/>
      <c r="L593" s="24"/>
      <c r="M593" s="7">
        <f t="shared" si="250"/>
        <v>0</v>
      </c>
      <c r="N593" s="24"/>
      <c r="O593" s="24"/>
      <c r="P593" s="24"/>
      <c r="Q593" s="24"/>
      <c r="R593" s="24"/>
      <c r="S593" s="24"/>
      <c r="T593" s="24"/>
      <c r="U593" s="7">
        <f t="shared" si="231"/>
        <v>0.17510000000000001</v>
      </c>
      <c r="V593" s="24"/>
      <c r="W593" s="24"/>
      <c r="X593" s="24"/>
      <c r="Y593" s="24"/>
      <c r="Z593" s="24"/>
      <c r="AA593" s="24"/>
      <c r="AB593" s="24"/>
      <c r="AC593" s="24"/>
      <c r="AD593" s="7">
        <f t="shared" si="251"/>
        <v>0</v>
      </c>
      <c r="AE593" s="24"/>
      <c r="AF593" s="24"/>
      <c r="AG593" s="25"/>
      <c r="AH593" s="25"/>
      <c r="AI593" s="24"/>
      <c r="AJ593" s="20"/>
      <c r="AK593" s="24"/>
      <c r="AL593" s="20"/>
      <c r="AM593" s="20"/>
      <c r="AN593" s="20"/>
      <c r="AO593" s="25"/>
      <c r="AP593" s="20"/>
      <c r="AQ593" s="24"/>
      <c r="AR593" s="25"/>
      <c r="AS593" s="25"/>
      <c r="AT593" s="25"/>
      <c r="AU593" s="25"/>
      <c r="AV593" s="25"/>
      <c r="AW593" s="25"/>
      <c r="AX593" s="24"/>
      <c r="AY593" s="24"/>
      <c r="AZ593" s="24">
        <v>0.17510000000000001</v>
      </c>
      <c r="BA593" s="25"/>
      <c r="BB593" s="25"/>
      <c r="BC593" s="25"/>
      <c r="BD593" s="24"/>
      <c r="BE593" s="25"/>
      <c r="BF593" s="25"/>
      <c r="BG593" s="7">
        <f t="shared" si="252"/>
        <v>0</v>
      </c>
      <c r="BH593" s="25"/>
      <c r="BI593" s="24"/>
      <c r="BJ593" s="24"/>
      <c r="BK593" s="25"/>
      <c r="BL593" s="20" t="s">
        <v>198</v>
      </c>
      <c r="BM593" s="25"/>
      <c r="BN593" s="20" t="s">
        <v>789</v>
      </c>
      <c r="BO593" s="25">
        <v>2025</v>
      </c>
      <c r="BP593" s="144"/>
      <c r="BQ593" s="25"/>
      <c r="BR593" s="25"/>
      <c r="BS593" s="25"/>
      <c r="BT593" s="25"/>
      <c r="BU593" s="23" t="s">
        <v>136</v>
      </c>
      <c r="BV593" s="20">
        <v>2023.2023999999999</v>
      </c>
      <c r="BW593" s="25"/>
      <c r="BX593" s="25"/>
      <c r="BY593" s="20"/>
      <c r="CA593" s="54">
        <f>VLOOKUP(B593,'[1]KH2025 IN'!$B$4:$X$243,23,0)</f>
        <v>1</v>
      </c>
      <c r="CB593" s="54">
        <v>1</v>
      </c>
      <c r="CC593" s="54">
        <f>VLOOKUP(B593,'[2]10QH'!$B$15:$BZ$665,77,0)</f>
        <v>1</v>
      </c>
      <c r="CJ593" s="54">
        <v>1</v>
      </c>
    </row>
    <row r="594" spans="1:88" s="54" customFormat="1" ht="56.25" x14ac:dyDescent="0.3">
      <c r="A594" s="20">
        <f t="shared" si="253"/>
        <v>390</v>
      </c>
      <c r="B594" s="21" t="s">
        <v>908</v>
      </c>
      <c r="C594" s="22">
        <f t="shared" si="254"/>
        <v>6.8199999999999997E-2</v>
      </c>
      <c r="D594" s="23"/>
      <c r="E594" s="7">
        <f t="shared" si="247"/>
        <v>6.8199999999999997E-2</v>
      </c>
      <c r="F594" s="7">
        <f t="shared" si="248"/>
        <v>0</v>
      </c>
      <c r="G594" s="7">
        <f t="shared" si="249"/>
        <v>0</v>
      </c>
      <c r="H594" s="24"/>
      <c r="I594" s="24"/>
      <c r="J594" s="24"/>
      <c r="K594" s="24"/>
      <c r="L594" s="24"/>
      <c r="M594" s="7">
        <f t="shared" si="250"/>
        <v>0</v>
      </c>
      <c r="N594" s="24"/>
      <c r="O594" s="24"/>
      <c r="P594" s="24"/>
      <c r="Q594" s="24"/>
      <c r="R594" s="24"/>
      <c r="S594" s="24"/>
      <c r="T594" s="24"/>
      <c r="U594" s="7">
        <f t="shared" si="231"/>
        <v>6.8199999999999997E-2</v>
      </c>
      <c r="V594" s="24"/>
      <c r="W594" s="24"/>
      <c r="X594" s="24"/>
      <c r="Y594" s="24"/>
      <c r="Z594" s="24"/>
      <c r="AA594" s="24"/>
      <c r="AB594" s="24"/>
      <c r="AC594" s="24"/>
      <c r="AD594" s="7">
        <f t="shared" si="251"/>
        <v>0</v>
      </c>
      <c r="AE594" s="24"/>
      <c r="AF594" s="24"/>
      <c r="AG594" s="25"/>
      <c r="AH594" s="25"/>
      <c r="AI594" s="24"/>
      <c r="AJ594" s="20"/>
      <c r="AK594" s="24"/>
      <c r="AL594" s="20"/>
      <c r="AM594" s="20"/>
      <c r="AN594" s="20"/>
      <c r="AO594" s="25"/>
      <c r="AP594" s="20"/>
      <c r="AQ594" s="24"/>
      <c r="AR594" s="25"/>
      <c r="AS594" s="25"/>
      <c r="AT594" s="25"/>
      <c r="AU594" s="25"/>
      <c r="AV594" s="25"/>
      <c r="AW594" s="25"/>
      <c r="AX594" s="24"/>
      <c r="AY594" s="24"/>
      <c r="AZ594" s="24">
        <v>6.8199999999999997E-2</v>
      </c>
      <c r="BA594" s="25"/>
      <c r="BB594" s="25"/>
      <c r="BC594" s="25"/>
      <c r="BD594" s="24"/>
      <c r="BE594" s="25"/>
      <c r="BF594" s="25"/>
      <c r="BG594" s="7">
        <f t="shared" si="252"/>
        <v>0</v>
      </c>
      <c r="BH594" s="25"/>
      <c r="BI594" s="24"/>
      <c r="BJ594" s="24"/>
      <c r="BK594" s="25"/>
      <c r="BL594" s="20" t="s">
        <v>198</v>
      </c>
      <c r="BM594" s="25"/>
      <c r="BN594" s="20" t="s">
        <v>789</v>
      </c>
      <c r="BO594" s="25">
        <v>2025</v>
      </c>
      <c r="BP594" s="144"/>
      <c r="BQ594" s="25"/>
      <c r="BR594" s="25"/>
      <c r="BS594" s="25"/>
      <c r="BT594" s="25"/>
      <c r="BU594" s="23" t="s">
        <v>136</v>
      </c>
      <c r="BV594" s="20">
        <v>2023.2023999999999</v>
      </c>
      <c r="BW594" s="25"/>
      <c r="BX594" s="25"/>
      <c r="BY594" s="20"/>
      <c r="CA594" s="54">
        <f>VLOOKUP(B594,'[1]KH2025 IN'!$B$4:$X$243,23,0)</f>
        <v>1</v>
      </c>
      <c r="CB594" s="54">
        <v>1</v>
      </c>
      <c r="CC594" s="54">
        <f>VLOOKUP(B594,'[2]10QH'!$B$15:$BZ$665,77,0)</f>
        <v>1</v>
      </c>
      <c r="CJ594" s="54">
        <v>1</v>
      </c>
    </row>
    <row r="595" spans="1:88" s="54" customFormat="1" ht="56.25" x14ac:dyDescent="0.3">
      <c r="A595" s="20">
        <f t="shared" si="253"/>
        <v>391</v>
      </c>
      <c r="B595" s="21" t="s">
        <v>909</v>
      </c>
      <c r="C595" s="22">
        <f t="shared" si="254"/>
        <v>0.15859999999999999</v>
      </c>
      <c r="D595" s="23"/>
      <c r="E595" s="7">
        <f t="shared" si="247"/>
        <v>0.15859999999999999</v>
      </c>
      <c r="F595" s="7">
        <f t="shared" si="248"/>
        <v>0</v>
      </c>
      <c r="G595" s="7">
        <f t="shared" si="249"/>
        <v>0</v>
      </c>
      <c r="H595" s="24"/>
      <c r="I595" s="24"/>
      <c r="J595" s="24"/>
      <c r="K595" s="24"/>
      <c r="L595" s="24"/>
      <c r="M595" s="7">
        <f t="shared" si="250"/>
        <v>0</v>
      </c>
      <c r="N595" s="24"/>
      <c r="O595" s="24"/>
      <c r="P595" s="24"/>
      <c r="Q595" s="24"/>
      <c r="R595" s="24"/>
      <c r="S595" s="24"/>
      <c r="T595" s="24"/>
      <c r="U595" s="7">
        <f t="shared" si="231"/>
        <v>0.15859999999999999</v>
      </c>
      <c r="V595" s="24"/>
      <c r="W595" s="24"/>
      <c r="X595" s="24"/>
      <c r="Y595" s="24"/>
      <c r="Z595" s="24"/>
      <c r="AA595" s="24"/>
      <c r="AB595" s="24"/>
      <c r="AC595" s="24"/>
      <c r="AD595" s="7">
        <f t="shared" si="251"/>
        <v>0</v>
      </c>
      <c r="AE595" s="24"/>
      <c r="AF595" s="24"/>
      <c r="AG595" s="25"/>
      <c r="AH595" s="25"/>
      <c r="AI595" s="24"/>
      <c r="AJ595" s="20"/>
      <c r="AK595" s="24"/>
      <c r="AL595" s="20"/>
      <c r="AM595" s="20"/>
      <c r="AN595" s="20"/>
      <c r="AO595" s="25"/>
      <c r="AP595" s="20"/>
      <c r="AQ595" s="24"/>
      <c r="AR595" s="25"/>
      <c r="AS595" s="25"/>
      <c r="AT595" s="25"/>
      <c r="AU595" s="25"/>
      <c r="AV595" s="25"/>
      <c r="AW595" s="25"/>
      <c r="AX595" s="24"/>
      <c r="AY595" s="24"/>
      <c r="AZ595" s="24">
        <v>0.15859999999999999</v>
      </c>
      <c r="BA595" s="25"/>
      <c r="BB595" s="25"/>
      <c r="BC595" s="25"/>
      <c r="BD595" s="24"/>
      <c r="BE595" s="25"/>
      <c r="BF595" s="25"/>
      <c r="BG595" s="7">
        <f t="shared" si="252"/>
        <v>0</v>
      </c>
      <c r="BH595" s="25"/>
      <c r="BI595" s="24"/>
      <c r="BJ595" s="24"/>
      <c r="BK595" s="25"/>
      <c r="BL595" s="20" t="s">
        <v>198</v>
      </c>
      <c r="BM595" s="25"/>
      <c r="BN595" s="20" t="s">
        <v>789</v>
      </c>
      <c r="BO595" s="25">
        <v>2025</v>
      </c>
      <c r="BP595" s="144"/>
      <c r="BQ595" s="25"/>
      <c r="BR595" s="25"/>
      <c r="BS595" s="25"/>
      <c r="BT595" s="25"/>
      <c r="BU595" s="23" t="s">
        <v>136</v>
      </c>
      <c r="BV595" s="20">
        <v>2023.2023999999999</v>
      </c>
      <c r="BW595" s="25"/>
      <c r="BX595" s="25"/>
      <c r="BY595" s="20"/>
      <c r="CA595" s="54">
        <f>VLOOKUP(B595,'[1]KH2025 IN'!$B$4:$X$243,23,0)</f>
        <v>1</v>
      </c>
      <c r="CB595" s="54">
        <v>1</v>
      </c>
      <c r="CC595" s="54">
        <f>VLOOKUP(B595,'[2]10QH'!$B$15:$BZ$665,77,0)</f>
        <v>1</v>
      </c>
      <c r="CJ595" s="54">
        <v>1</v>
      </c>
    </row>
    <row r="596" spans="1:88" s="11" customFormat="1" x14ac:dyDescent="0.3">
      <c r="A596" s="62" t="s">
        <v>910</v>
      </c>
      <c r="B596" s="65" t="s">
        <v>911</v>
      </c>
      <c r="C596" s="6">
        <f t="shared" si="254"/>
        <v>467.96999999999997</v>
      </c>
      <c r="D596" s="6">
        <f>SUM(D597:D628)</f>
        <v>267.27</v>
      </c>
      <c r="E596" s="6">
        <f t="shared" ref="E596:BJ596" si="255">SUM(E597:E629)</f>
        <v>200.7</v>
      </c>
      <c r="F596" s="6">
        <f t="shared" si="255"/>
        <v>167.09999999999997</v>
      </c>
      <c r="G596" s="6">
        <f t="shared" si="255"/>
        <v>1.97</v>
      </c>
      <c r="H596" s="6">
        <f t="shared" si="255"/>
        <v>1.97</v>
      </c>
      <c r="I596" s="6">
        <f t="shared" si="255"/>
        <v>0</v>
      </c>
      <c r="J596" s="6">
        <f t="shared" si="255"/>
        <v>0</v>
      </c>
      <c r="K596" s="6">
        <f t="shared" si="255"/>
        <v>87.24</v>
      </c>
      <c r="L596" s="6">
        <f t="shared" si="255"/>
        <v>75.460000000000008</v>
      </c>
      <c r="M596" s="6">
        <f t="shared" si="255"/>
        <v>20.48</v>
      </c>
      <c r="N596" s="6">
        <f t="shared" si="255"/>
        <v>0</v>
      </c>
      <c r="O596" s="6">
        <f t="shared" si="255"/>
        <v>0</v>
      </c>
      <c r="P596" s="6">
        <f t="shared" si="255"/>
        <v>20.48</v>
      </c>
      <c r="Q596" s="6">
        <f t="shared" si="255"/>
        <v>0</v>
      </c>
      <c r="R596" s="6">
        <f t="shared" si="255"/>
        <v>0</v>
      </c>
      <c r="S596" s="6">
        <f t="shared" si="255"/>
        <v>0</v>
      </c>
      <c r="T596" s="6">
        <f t="shared" si="255"/>
        <v>0</v>
      </c>
      <c r="U596" s="6">
        <f t="shared" si="255"/>
        <v>6.5600000000000014</v>
      </c>
      <c r="V596" s="6">
        <f t="shared" si="255"/>
        <v>0</v>
      </c>
      <c r="W596" s="6">
        <f t="shared" si="255"/>
        <v>0</v>
      </c>
      <c r="X596" s="6">
        <f t="shared" si="255"/>
        <v>0</v>
      </c>
      <c r="Y596" s="6">
        <f t="shared" si="255"/>
        <v>0</v>
      </c>
      <c r="Z596" s="6">
        <f t="shared" si="255"/>
        <v>0</v>
      </c>
      <c r="AA596" s="6">
        <f t="shared" si="255"/>
        <v>0</v>
      </c>
      <c r="AB596" s="6">
        <f t="shared" si="255"/>
        <v>0</v>
      </c>
      <c r="AC596" s="6">
        <f t="shared" si="255"/>
        <v>0</v>
      </c>
      <c r="AD596" s="6">
        <f t="shared" si="255"/>
        <v>2.0099999999999998</v>
      </c>
      <c r="AE596" s="6">
        <f t="shared" si="255"/>
        <v>1.56</v>
      </c>
      <c r="AF596" s="6">
        <f t="shared" si="255"/>
        <v>0.45</v>
      </c>
      <c r="AG596" s="6">
        <f t="shared" si="255"/>
        <v>0</v>
      </c>
      <c r="AH596" s="6">
        <f t="shared" si="255"/>
        <v>0</v>
      </c>
      <c r="AI596" s="6">
        <f t="shared" si="255"/>
        <v>0</v>
      </c>
      <c r="AJ596" s="6">
        <f t="shared" si="255"/>
        <v>0</v>
      </c>
      <c r="AK596" s="6">
        <f t="shared" si="255"/>
        <v>0</v>
      </c>
      <c r="AL596" s="6">
        <f t="shared" si="255"/>
        <v>0</v>
      </c>
      <c r="AM596" s="6">
        <f t="shared" si="255"/>
        <v>0</v>
      </c>
      <c r="AN596" s="6">
        <f t="shared" si="255"/>
        <v>0</v>
      </c>
      <c r="AO596" s="6">
        <f t="shared" si="255"/>
        <v>0</v>
      </c>
      <c r="AP596" s="6">
        <f t="shared" si="255"/>
        <v>0</v>
      </c>
      <c r="AQ596" s="6">
        <f t="shared" si="255"/>
        <v>0</v>
      </c>
      <c r="AR596" s="6">
        <f t="shared" si="255"/>
        <v>0</v>
      </c>
      <c r="AS596" s="6">
        <f t="shared" si="255"/>
        <v>0</v>
      </c>
      <c r="AT596" s="6">
        <f t="shared" si="255"/>
        <v>0</v>
      </c>
      <c r="AU596" s="6">
        <f t="shared" si="255"/>
        <v>0</v>
      </c>
      <c r="AV596" s="6">
        <f t="shared" si="255"/>
        <v>0</v>
      </c>
      <c r="AW596" s="6">
        <f t="shared" si="255"/>
        <v>0</v>
      </c>
      <c r="AX596" s="6">
        <f t="shared" si="255"/>
        <v>0.71</v>
      </c>
      <c r="AY596" s="6">
        <f t="shared" si="255"/>
        <v>0</v>
      </c>
      <c r="AZ596" s="6">
        <f t="shared" si="255"/>
        <v>0</v>
      </c>
      <c r="BA596" s="6">
        <f t="shared" si="255"/>
        <v>0</v>
      </c>
      <c r="BB596" s="6">
        <f t="shared" si="255"/>
        <v>0</v>
      </c>
      <c r="BC596" s="6">
        <f t="shared" si="255"/>
        <v>0</v>
      </c>
      <c r="BD596" s="6">
        <f t="shared" si="255"/>
        <v>4.1900000000000004</v>
      </c>
      <c r="BE596" s="6">
        <f t="shared" si="255"/>
        <v>0</v>
      </c>
      <c r="BF596" s="6">
        <f t="shared" si="255"/>
        <v>0</v>
      </c>
      <c r="BG596" s="6">
        <f t="shared" si="255"/>
        <v>0.09</v>
      </c>
      <c r="BH596" s="6">
        <f t="shared" si="255"/>
        <v>0</v>
      </c>
      <c r="BI596" s="6">
        <f t="shared" si="255"/>
        <v>0.09</v>
      </c>
      <c r="BJ596" s="6">
        <f t="shared" si="255"/>
        <v>0</v>
      </c>
      <c r="BK596" s="4"/>
      <c r="BL596" s="4"/>
      <c r="BM596" s="4"/>
      <c r="BN596" s="4"/>
      <c r="BO596" s="62"/>
      <c r="BP596" s="10"/>
      <c r="BQ596" s="10"/>
      <c r="BR596" s="10"/>
      <c r="BS596" s="10"/>
      <c r="BT596" s="10"/>
      <c r="BU596" s="10"/>
      <c r="BV596" s="10"/>
      <c r="BW596" s="10"/>
      <c r="BX596" s="10"/>
      <c r="BY596" s="10"/>
      <c r="CA596" s="54" t="e">
        <f>VLOOKUP(B596,'[1]KH2025 IN'!$B$4:$X$243,23,0)</f>
        <v>#N/A</v>
      </c>
      <c r="CB596" s="54">
        <v>1</v>
      </c>
      <c r="CC596" s="54" t="e">
        <f>VLOOKUP(B596,'[2]10QH'!$B$15:$BZ$665,77,0)</f>
        <v>#REF!</v>
      </c>
    </row>
    <row r="597" spans="1:88" ht="37.5" x14ac:dyDescent="0.3">
      <c r="A597" s="10" t="s">
        <v>84</v>
      </c>
      <c r="B597" s="15" t="s">
        <v>85</v>
      </c>
      <c r="C597" s="16">
        <f t="shared" si="254"/>
        <v>0</v>
      </c>
      <c r="D597" s="10"/>
      <c r="E597" s="7">
        <f t="shared" ref="E597:E628" si="256">F597+U597+BG597</f>
        <v>0</v>
      </c>
      <c r="F597" s="7">
        <f t="shared" ref="F597:F628" si="257">G597+K597+L597+M597+R597+S597+T597</f>
        <v>0</v>
      </c>
      <c r="G597" s="7">
        <f t="shared" ref="G597:G628" si="258">H597+I597+J597</f>
        <v>0</v>
      </c>
      <c r="H597" s="10"/>
      <c r="I597" s="10"/>
      <c r="J597" s="10"/>
      <c r="K597" s="10"/>
      <c r="L597" s="10"/>
      <c r="M597" s="7">
        <f t="shared" ref="M597:M628" si="259">+N597+O597+P597</f>
        <v>0</v>
      </c>
      <c r="N597" s="10"/>
      <c r="O597" s="10"/>
      <c r="P597" s="10"/>
      <c r="Q597" s="10"/>
      <c r="R597" s="24"/>
      <c r="S597" s="10"/>
      <c r="T597" s="10"/>
      <c r="U597" s="7">
        <f t="shared" si="231"/>
        <v>0</v>
      </c>
      <c r="V597" s="10"/>
      <c r="W597" s="10"/>
      <c r="X597" s="10"/>
      <c r="Y597" s="10"/>
      <c r="Z597" s="10"/>
      <c r="AA597" s="10"/>
      <c r="AB597" s="10"/>
      <c r="AC597" s="10"/>
      <c r="AD597" s="7">
        <f t="shared" ref="AD597:AD628" si="260">SUM(AE597:AT597)</f>
        <v>0</v>
      </c>
      <c r="AE597" s="10"/>
      <c r="AF597" s="10"/>
      <c r="AG597" s="10"/>
      <c r="AH597" s="10"/>
      <c r="AI597" s="10"/>
      <c r="AJ597" s="10"/>
      <c r="AK597" s="10"/>
      <c r="AL597" s="10"/>
      <c r="AM597" s="10"/>
      <c r="AN597" s="10"/>
      <c r="AO597" s="25"/>
      <c r="AP597" s="10"/>
      <c r="AQ597" s="10"/>
      <c r="AR597" s="25"/>
      <c r="AS597" s="25"/>
      <c r="AT597" s="25"/>
      <c r="AU597" s="25"/>
      <c r="AV597" s="25"/>
      <c r="AW597" s="25"/>
      <c r="AX597" s="10"/>
      <c r="AY597" s="10"/>
      <c r="AZ597" s="10"/>
      <c r="BA597" s="25"/>
      <c r="BB597" s="25"/>
      <c r="BC597" s="25"/>
      <c r="BD597" s="10"/>
      <c r="BE597" s="25"/>
      <c r="BF597" s="25"/>
      <c r="BG597" s="7">
        <f t="shared" ref="BG597:BG628" si="261">BH597+BI597+BJ597</f>
        <v>0</v>
      </c>
      <c r="BH597" s="25"/>
      <c r="BI597" s="10"/>
      <c r="BJ597" s="10"/>
      <c r="BK597" s="25"/>
      <c r="BL597" s="10"/>
      <c r="BM597" s="25"/>
      <c r="BN597" s="10"/>
      <c r="BO597" s="25"/>
      <c r="BP597" s="10"/>
      <c r="BQ597" s="25"/>
      <c r="BR597" s="25"/>
      <c r="BS597" s="25"/>
      <c r="BT597" s="25"/>
      <c r="BU597" s="10"/>
      <c r="BV597" s="10"/>
      <c r="BW597" s="10"/>
      <c r="BX597" s="10"/>
      <c r="BY597" s="25"/>
      <c r="CA597" s="54">
        <f>VLOOKUP(B597,'[1]KH2025 IN'!$B$4:$X$243,23,0)</f>
        <v>1</v>
      </c>
      <c r="CB597" s="54">
        <v>1</v>
      </c>
      <c r="CC597" s="54" t="e">
        <f>VLOOKUP(B597,'[2]10QH'!$B$15:$BZ$665,77,0)</f>
        <v>#REF!</v>
      </c>
    </row>
    <row r="598" spans="1:88" s="54" customFormat="1" ht="56.25" x14ac:dyDescent="0.3">
      <c r="A598" s="20">
        <f>A595+1</f>
        <v>392</v>
      </c>
      <c r="B598" s="21" t="s">
        <v>912</v>
      </c>
      <c r="C598" s="22">
        <f t="shared" si="254"/>
        <v>0.5</v>
      </c>
      <c r="D598" s="23"/>
      <c r="E598" s="7">
        <f t="shared" si="256"/>
        <v>0.5</v>
      </c>
      <c r="F598" s="7">
        <f t="shared" si="257"/>
        <v>0.5</v>
      </c>
      <c r="G598" s="7">
        <f t="shared" si="258"/>
        <v>0</v>
      </c>
      <c r="H598" s="24"/>
      <c r="I598" s="24"/>
      <c r="J598" s="24"/>
      <c r="K598" s="24">
        <v>0.3</v>
      </c>
      <c r="L598" s="24">
        <v>0.2</v>
      </c>
      <c r="M598" s="7">
        <f t="shared" si="259"/>
        <v>0</v>
      </c>
      <c r="N598" s="24"/>
      <c r="O598" s="24"/>
      <c r="P598" s="24"/>
      <c r="Q598" s="24"/>
      <c r="R598" s="24"/>
      <c r="S598" s="24"/>
      <c r="T598" s="24"/>
      <c r="U598" s="7">
        <f t="shared" si="231"/>
        <v>0</v>
      </c>
      <c r="V598" s="24"/>
      <c r="W598" s="24"/>
      <c r="X598" s="24"/>
      <c r="Y598" s="24"/>
      <c r="Z598" s="24"/>
      <c r="AA598" s="24"/>
      <c r="AB598" s="24"/>
      <c r="AC598" s="24"/>
      <c r="AD598" s="7">
        <f t="shared" si="260"/>
        <v>0</v>
      </c>
      <c r="AE598" s="24"/>
      <c r="AF598" s="24"/>
      <c r="AG598" s="25"/>
      <c r="AH598" s="25"/>
      <c r="AI598" s="24"/>
      <c r="AJ598" s="20"/>
      <c r="AK598" s="24"/>
      <c r="AL598" s="20"/>
      <c r="AM598" s="20"/>
      <c r="AN598" s="20"/>
      <c r="AO598" s="25"/>
      <c r="AP598" s="20"/>
      <c r="AQ598" s="24"/>
      <c r="AR598" s="25"/>
      <c r="AS598" s="25"/>
      <c r="AT598" s="25"/>
      <c r="AU598" s="25"/>
      <c r="AV598" s="25"/>
      <c r="AW598" s="25"/>
      <c r="AX598" s="24"/>
      <c r="AY598" s="24"/>
      <c r="AZ598" s="24"/>
      <c r="BA598" s="25"/>
      <c r="BB598" s="25"/>
      <c r="BC598" s="25"/>
      <c r="BD598" s="24"/>
      <c r="BE598" s="25"/>
      <c r="BF598" s="25"/>
      <c r="BG598" s="7">
        <f t="shared" si="261"/>
        <v>0</v>
      </c>
      <c r="BH598" s="25"/>
      <c r="BI598" s="24"/>
      <c r="BJ598" s="24"/>
      <c r="BK598" s="25"/>
      <c r="BL598" s="20" t="s">
        <v>198</v>
      </c>
      <c r="BM598" s="25"/>
      <c r="BN598" s="20" t="s">
        <v>895</v>
      </c>
      <c r="BO598" s="25"/>
      <c r="BP598" s="144" t="s">
        <v>106</v>
      </c>
      <c r="BQ598" s="25"/>
      <c r="BR598" s="25"/>
      <c r="BS598" s="25"/>
      <c r="BT598" s="25"/>
      <c r="BU598" s="23" t="s">
        <v>131</v>
      </c>
      <c r="BV598" s="20"/>
      <c r="BW598" s="25"/>
      <c r="BX598" s="25"/>
      <c r="BY598" s="20" t="s">
        <v>913</v>
      </c>
      <c r="CA598" s="54" t="e">
        <f>VLOOKUP(B598,'[1]KH2025 IN'!$B$4:$X$243,23,0)</f>
        <v>#N/A</v>
      </c>
      <c r="CB598" s="54">
        <v>1</v>
      </c>
      <c r="CC598" s="54">
        <f>VLOOKUP(B598,'[2]10QH'!$B$15:$BZ$665,77,0)</f>
        <v>1</v>
      </c>
      <c r="CJ598" s="54">
        <v>1</v>
      </c>
    </row>
    <row r="599" spans="1:88" s="54" customFormat="1" ht="37.5" x14ac:dyDescent="0.3">
      <c r="A599" s="20">
        <f t="shared" ref="A599:A624" si="262">A598+1</f>
        <v>393</v>
      </c>
      <c r="B599" s="21" t="s">
        <v>914</v>
      </c>
      <c r="C599" s="22">
        <f t="shared" si="254"/>
        <v>2</v>
      </c>
      <c r="D599" s="23"/>
      <c r="E599" s="7">
        <f t="shared" si="256"/>
        <v>2</v>
      </c>
      <c r="F599" s="7">
        <f t="shared" si="257"/>
        <v>2</v>
      </c>
      <c r="G599" s="7">
        <f t="shared" si="258"/>
        <v>0</v>
      </c>
      <c r="H599" s="24"/>
      <c r="I599" s="24"/>
      <c r="J599" s="24"/>
      <c r="K599" s="24">
        <v>1</v>
      </c>
      <c r="L599" s="24">
        <v>1</v>
      </c>
      <c r="M599" s="7">
        <f t="shared" si="259"/>
        <v>0</v>
      </c>
      <c r="N599" s="24"/>
      <c r="O599" s="24"/>
      <c r="P599" s="24"/>
      <c r="Q599" s="24"/>
      <c r="R599" s="59"/>
      <c r="S599" s="24"/>
      <c r="T599" s="24"/>
      <c r="U599" s="7">
        <f t="shared" si="231"/>
        <v>0</v>
      </c>
      <c r="V599" s="24"/>
      <c r="W599" s="24"/>
      <c r="X599" s="24"/>
      <c r="Y599" s="24"/>
      <c r="Z599" s="24"/>
      <c r="AA599" s="24"/>
      <c r="AB599" s="24"/>
      <c r="AC599" s="24"/>
      <c r="AD599" s="7">
        <f t="shared" si="260"/>
        <v>0</v>
      </c>
      <c r="AE599" s="24"/>
      <c r="AF599" s="24"/>
      <c r="AG599" s="25"/>
      <c r="AH599" s="25"/>
      <c r="AI599" s="24"/>
      <c r="AJ599" s="20"/>
      <c r="AK599" s="24"/>
      <c r="AL599" s="20"/>
      <c r="AM599" s="20"/>
      <c r="AN599" s="20"/>
      <c r="AO599" s="25"/>
      <c r="AP599" s="20"/>
      <c r="AQ599" s="24"/>
      <c r="AR599" s="25"/>
      <c r="AS599" s="25"/>
      <c r="AT599" s="25"/>
      <c r="AU599" s="25"/>
      <c r="AV599" s="25"/>
      <c r="AW599" s="25"/>
      <c r="AX599" s="24"/>
      <c r="AY599" s="24"/>
      <c r="AZ599" s="24"/>
      <c r="BA599" s="25"/>
      <c r="BB599" s="25"/>
      <c r="BC599" s="25"/>
      <c r="BD599" s="24"/>
      <c r="BE599" s="25"/>
      <c r="BF599" s="25"/>
      <c r="BG599" s="7">
        <f t="shared" si="261"/>
        <v>0</v>
      </c>
      <c r="BH599" s="25"/>
      <c r="BI599" s="24"/>
      <c r="BJ599" s="24"/>
      <c r="BK599" s="25"/>
      <c r="BL599" s="20" t="s">
        <v>198</v>
      </c>
      <c r="BM599" s="25"/>
      <c r="BN599" s="20" t="s">
        <v>895</v>
      </c>
      <c r="BO599" s="25"/>
      <c r="BP599" s="144"/>
      <c r="BQ599" s="25"/>
      <c r="BR599" s="25"/>
      <c r="BS599" s="25"/>
      <c r="BT599" s="25"/>
      <c r="BU599" s="23" t="s">
        <v>131</v>
      </c>
      <c r="BV599" s="20"/>
      <c r="BW599" s="25"/>
      <c r="BX599" s="25"/>
      <c r="BY599" s="20" t="s">
        <v>915</v>
      </c>
      <c r="CA599" s="54" t="e">
        <f>VLOOKUP(B599,'[1]KH2025 IN'!$B$4:$X$243,23,0)</f>
        <v>#N/A</v>
      </c>
      <c r="CB599" s="54">
        <v>1</v>
      </c>
      <c r="CC599" s="54">
        <f>VLOOKUP(B599,'[2]10QH'!$B$15:$BZ$665,77,0)</f>
        <v>1</v>
      </c>
      <c r="CJ599" s="54">
        <v>1</v>
      </c>
    </row>
    <row r="600" spans="1:88" s="54" customFormat="1" ht="56.25" x14ac:dyDescent="0.3">
      <c r="A600" s="20">
        <f t="shared" si="262"/>
        <v>394</v>
      </c>
      <c r="B600" s="21" t="s">
        <v>916</v>
      </c>
      <c r="C600" s="22">
        <f t="shared" si="254"/>
        <v>275.27</v>
      </c>
      <c r="D600" s="23">
        <v>267.27</v>
      </c>
      <c r="E600" s="7">
        <f t="shared" si="256"/>
        <v>8</v>
      </c>
      <c r="F600" s="7">
        <f t="shared" si="257"/>
        <v>8</v>
      </c>
      <c r="G600" s="7">
        <f t="shared" si="258"/>
        <v>0</v>
      </c>
      <c r="H600" s="24"/>
      <c r="I600" s="24"/>
      <c r="J600" s="24"/>
      <c r="K600" s="24">
        <v>7.5</v>
      </c>
      <c r="L600" s="24">
        <v>0.5</v>
      </c>
      <c r="M600" s="7">
        <f t="shared" si="259"/>
        <v>0</v>
      </c>
      <c r="N600" s="24"/>
      <c r="O600" s="24"/>
      <c r="P600" s="24"/>
      <c r="Q600" s="24"/>
      <c r="R600" s="10"/>
      <c r="S600" s="24"/>
      <c r="T600" s="24"/>
      <c r="U600" s="7">
        <f t="shared" si="231"/>
        <v>0</v>
      </c>
      <c r="V600" s="24"/>
      <c r="W600" s="24"/>
      <c r="X600" s="24"/>
      <c r="Y600" s="24"/>
      <c r="Z600" s="24"/>
      <c r="AA600" s="24"/>
      <c r="AB600" s="24"/>
      <c r="AC600" s="24"/>
      <c r="AD600" s="7">
        <f t="shared" si="260"/>
        <v>0</v>
      </c>
      <c r="AE600" s="24"/>
      <c r="AF600" s="24"/>
      <c r="AG600" s="25"/>
      <c r="AH600" s="25"/>
      <c r="AI600" s="24"/>
      <c r="AJ600" s="20"/>
      <c r="AK600" s="24"/>
      <c r="AL600" s="20"/>
      <c r="AM600" s="20"/>
      <c r="AN600" s="20"/>
      <c r="AO600" s="25"/>
      <c r="AP600" s="20"/>
      <c r="AQ600" s="24"/>
      <c r="AR600" s="25"/>
      <c r="AS600" s="25"/>
      <c r="AT600" s="25"/>
      <c r="AU600" s="25"/>
      <c r="AV600" s="25"/>
      <c r="AW600" s="25"/>
      <c r="AX600" s="24"/>
      <c r="AY600" s="24"/>
      <c r="AZ600" s="24"/>
      <c r="BA600" s="25"/>
      <c r="BB600" s="25"/>
      <c r="BC600" s="25"/>
      <c r="BD600" s="24"/>
      <c r="BE600" s="25"/>
      <c r="BF600" s="25"/>
      <c r="BG600" s="7">
        <f t="shared" si="261"/>
        <v>0</v>
      </c>
      <c r="BH600" s="25"/>
      <c r="BI600" s="24"/>
      <c r="BJ600" s="24"/>
      <c r="BK600" s="25"/>
      <c r="BL600" s="20" t="s">
        <v>198</v>
      </c>
      <c r="BM600" s="25"/>
      <c r="BN600" s="20" t="s">
        <v>917</v>
      </c>
      <c r="BO600" s="25"/>
      <c r="BP600" s="144"/>
      <c r="BQ600" s="25"/>
      <c r="BR600" s="25"/>
      <c r="BS600" s="25"/>
      <c r="BT600" s="25"/>
      <c r="BU600" s="23" t="s">
        <v>131</v>
      </c>
      <c r="BV600" s="20"/>
      <c r="BW600" s="25"/>
      <c r="BX600" s="25"/>
      <c r="BY600" s="20" t="s">
        <v>915</v>
      </c>
      <c r="CA600" s="54" t="e">
        <f>VLOOKUP(B600,'[1]KH2025 IN'!$B$4:$X$243,23,0)</f>
        <v>#N/A</v>
      </c>
      <c r="CB600" s="54">
        <v>1</v>
      </c>
      <c r="CC600" s="54">
        <f>VLOOKUP(B600,'[2]10QH'!$B$15:$BZ$665,77,0)</f>
        <v>1</v>
      </c>
      <c r="CJ600" s="54">
        <v>1</v>
      </c>
    </row>
    <row r="601" spans="1:88" s="54" customFormat="1" ht="75" customHeight="1" x14ac:dyDescent="0.3">
      <c r="A601" s="20">
        <f t="shared" si="262"/>
        <v>395</v>
      </c>
      <c r="B601" s="21" t="s">
        <v>1020</v>
      </c>
      <c r="C601" s="22">
        <f t="shared" si="254"/>
        <v>0.23</v>
      </c>
      <c r="D601" s="23"/>
      <c r="E601" s="7">
        <f t="shared" si="256"/>
        <v>0.23</v>
      </c>
      <c r="F601" s="7">
        <v>0.23</v>
      </c>
      <c r="G601" s="7">
        <f t="shared" si="258"/>
        <v>0</v>
      </c>
      <c r="H601" s="24"/>
      <c r="I601" s="24"/>
      <c r="J601" s="24"/>
      <c r="K601" s="24">
        <v>0.8</v>
      </c>
      <c r="L601" s="24"/>
      <c r="M601" s="7">
        <f t="shared" si="259"/>
        <v>0</v>
      </c>
      <c r="N601" s="24"/>
      <c r="O601" s="24"/>
      <c r="P601" s="24"/>
      <c r="Q601" s="24"/>
      <c r="R601" s="24"/>
      <c r="S601" s="24"/>
      <c r="T601" s="24"/>
      <c r="U601" s="7">
        <f t="shared" si="231"/>
        <v>0</v>
      </c>
      <c r="V601" s="24"/>
      <c r="W601" s="24"/>
      <c r="X601" s="24"/>
      <c r="Y601" s="24"/>
      <c r="Z601" s="24"/>
      <c r="AA601" s="24"/>
      <c r="AB601" s="24"/>
      <c r="AC601" s="24"/>
      <c r="AD601" s="7">
        <f t="shared" si="260"/>
        <v>0</v>
      </c>
      <c r="AE601" s="24"/>
      <c r="AF601" s="24"/>
      <c r="AG601" s="25"/>
      <c r="AH601" s="25"/>
      <c r="AI601" s="24"/>
      <c r="AJ601" s="20"/>
      <c r="AK601" s="24"/>
      <c r="AL601" s="20"/>
      <c r="AM601" s="20"/>
      <c r="AN601" s="20"/>
      <c r="AO601" s="25"/>
      <c r="AP601" s="20"/>
      <c r="AQ601" s="24"/>
      <c r="AR601" s="25"/>
      <c r="AS601" s="25"/>
      <c r="AT601" s="25"/>
      <c r="AU601" s="25"/>
      <c r="AV601" s="25"/>
      <c r="AW601" s="25"/>
      <c r="AX601" s="24"/>
      <c r="AY601" s="24"/>
      <c r="AZ601" s="24"/>
      <c r="BA601" s="25"/>
      <c r="BB601" s="25"/>
      <c r="BC601" s="25"/>
      <c r="BD601" s="24"/>
      <c r="BE601" s="25"/>
      <c r="BF601" s="25"/>
      <c r="BG601" s="7">
        <f t="shared" si="261"/>
        <v>0</v>
      </c>
      <c r="BH601" s="25"/>
      <c r="BI601" s="24"/>
      <c r="BJ601" s="24"/>
      <c r="BK601" s="25"/>
      <c r="BL601" s="20" t="s">
        <v>198</v>
      </c>
      <c r="BM601" s="25"/>
      <c r="BN601" s="20" t="s">
        <v>895</v>
      </c>
      <c r="BO601" s="25"/>
      <c r="BP601" s="20" t="s">
        <v>106</v>
      </c>
      <c r="BQ601" s="25"/>
      <c r="BR601" s="25"/>
      <c r="BS601" s="25"/>
      <c r="BT601" s="25"/>
      <c r="BU601" s="23" t="s">
        <v>95</v>
      </c>
      <c r="BV601" s="20">
        <v>2022</v>
      </c>
      <c r="BW601" s="25" t="s">
        <v>919</v>
      </c>
      <c r="BX601" s="25"/>
      <c r="BY601" s="20"/>
      <c r="CA601" s="54" t="e">
        <f>VLOOKUP(B601,'[1]KH2025 IN'!$B$4:$X$243,23,0)</f>
        <v>#N/A</v>
      </c>
      <c r="CB601" s="54">
        <v>1</v>
      </c>
      <c r="CC601" s="54" t="e">
        <f>VLOOKUP(B601,'[2]10QH'!$B$15:$BZ$665,77,0)</f>
        <v>#N/A</v>
      </c>
      <c r="CJ601" s="54">
        <v>1</v>
      </c>
    </row>
    <row r="602" spans="1:88" s="54" customFormat="1" ht="75" customHeight="1" x14ac:dyDescent="0.3">
      <c r="A602" s="20">
        <f t="shared" si="262"/>
        <v>396</v>
      </c>
      <c r="B602" s="21" t="s">
        <v>912</v>
      </c>
      <c r="C602" s="22">
        <f t="shared" si="254"/>
        <v>0.5</v>
      </c>
      <c r="D602" s="23"/>
      <c r="E602" s="7">
        <f t="shared" si="256"/>
        <v>0.5</v>
      </c>
      <c r="F602" s="7">
        <f t="shared" si="257"/>
        <v>0.5</v>
      </c>
      <c r="G602" s="7">
        <f t="shared" si="258"/>
        <v>0</v>
      </c>
      <c r="H602" s="24"/>
      <c r="I602" s="24"/>
      <c r="J602" s="24"/>
      <c r="K602" s="24">
        <v>0.5</v>
      </c>
      <c r="L602" s="24"/>
      <c r="M602" s="7">
        <f t="shared" si="259"/>
        <v>0</v>
      </c>
      <c r="N602" s="24"/>
      <c r="O602" s="24"/>
      <c r="P602" s="24"/>
      <c r="Q602" s="24"/>
      <c r="R602" s="24"/>
      <c r="S602" s="24"/>
      <c r="T602" s="24"/>
      <c r="U602" s="7">
        <f t="shared" si="231"/>
        <v>0</v>
      </c>
      <c r="V602" s="24"/>
      <c r="W602" s="24"/>
      <c r="X602" s="24"/>
      <c r="Y602" s="24"/>
      <c r="Z602" s="24"/>
      <c r="AA602" s="24"/>
      <c r="AB602" s="24"/>
      <c r="AC602" s="24"/>
      <c r="AD602" s="7">
        <f t="shared" si="260"/>
        <v>0</v>
      </c>
      <c r="AE602" s="24"/>
      <c r="AF602" s="24"/>
      <c r="AG602" s="25"/>
      <c r="AH602" s="25"/>
      <c r="AI602" s="24"/>
      <c r="AJ602" s="20"/>
      <c r="AK602" s="24"/>
      <c r="AL602" s="20"/>
      <c r="AM602" s="20"/>
      <c r="AN602" s="20"/>
      <c r="AO602" s="25"/>
      <c r="AP602" s="20"/>
      <c r="AQ602" s="24"/>
      <c r="AR602" s="25"/>
      <c r="AS602" s="25"/>
      <c r="AT602" s="25"/>
      <c r="AU602" s="25"/>
      <c r="AV602" s="25"/>
      <c r="AW602" s="25"/>
      <c r="AX602" s="24"/>
      <c r="AY602" s="24"/>
      <c r="AZ602" s="24"/>
      <c r="BA602" s="25"/>
      <c r="BB602" s="25"/>
      <c r="BC602" s="25"/>
      <c r="BD602" s="24"/>
      <c r="BE602" s="25"/>
      <c r="BF602" s="25"/>
      <c r="BG602" s="7">
        <f t="shared" si="261"/>
        <v>0</v>
      </c>
      <c r="BH602" s="25"/>
      <c r="BI602" s="24"/>
      <c r="BJ602" s="24"/>
      <c r="BK602" s="25"/>
      <c r="BL602" s="20" t="s">
        <v>87</v>
      </c>
      <c r="BM602" s="25"/>
      <c r="BN602" s="20" t="s">
        <v>895</v>
      </c>
      <c r="BO602" s="25"/>
      <c r="BP602" s="20" t="s">
        <v>106</v>
      </c>
      <c r="BQ602" s="25"/>
      <c r="BR602" s="25"/>
      <c r="BS602" s="25"/>
      <c r="BT602" s="25"/>
      <c r="BU602" s="23" t="s">
        <v>95</v>
      </c>
      <c r="BV602" s="20"/>
      <c r="BW602" s="25"/>
      <c r="BX602" s="25"/>
      <c r="BY602" s="20" t="s">
        <v>441</v>
      </c>
      <c r="CA602" s="54" t="e">
        <f>VLOOKUP(B602,'[1]KH2025 IN'!$B$4:$X$243,23,0)</f>
        <v>#N/A</v>
      </c>
      <c r="CB602" s="54">
        <v>1</v>
      </c>
      <c r="CC602" s="54">
        <f>VLOOKUP(B602,'[2]10QH'!$B$15:$BZ$665,77,0)</f>
        <v>1</v>
      </c>
      <c r="CJ602" s="54">
        <v>1</v>
      </c>
    </row>
    <row r="603" spans="1:88" s="54" customFormat="1" ht="93.75" x14ac:dyDescent="0.3">
      <c r="A603" s="20">
        <f t="shared" si="262"/>
        <v>397</v>
      </c>
      <c r="B603" s="21" t="s">
        <v>920</v>
      </c>
      <c r="C603" s="22">
        <f t="shared" si="254"/>
        <v>20</v>
      </c>
      <c r="D603" s="23"/>
      <c r="E603" s="7">
        <f t="shared" si="256"/>
        <v>20</v>
      </c>
      <c r="F603" s="7">
        <f t="shared" si="257"/>
        <v>19.64</v>
      </c>
      <c r="G603" s="7">
        <f t="shared" si="258"/>
        <v>0.52</v>
      </c>
      <c r="H603" s="24">
        <v>0.52</v>
      </c>
      <c r="I603" s="24"/>
      <c r="J603" s="24"/>
      <c r="K603" s="24">
        <v>4.9400000000000004</v>
      </c>
      <c r="L603" s="24"/>
      <c r="M603" s="7">
        <f t="shared" si="259"/>
        <v>14.18</v>
      </c>
      <c r="N603" s="24"/>
      <c r="O603" s="24"/>
      <c r="P603" s="24">
        <v>14.18</v>
      </c>
      <c r="Q603" s="24"/>
      <c r="R603" s="24"/>
      <c r="S603" s="24"/>
      <c r="T603" s="24"/>
      <c r="U603" s="7">
        <f t="shared" si="231"/>
        <v>0.27</v>
      </c>
      <c r="V603" s="24"/>
      <c r="W603" s="24"/>
      <c r="X603" s="24"/>
      <c r="Y603" s="24"/>
      <c r="Z603" s="24"/>
      <c r="AA603" s="24"/>
      <c r="AB603" s="24"/>
      <c r="AC603" s="24"/>
      <c r="AD603" s="7">
        <f t="shared" si="260"/>
        <v>0.27</v>
      </c>
      <c r="AE603" s="24"/>
      <c r="AF603" s="24">
        <v>0.27</v>
      </c>
      <c r="AG603" s="25"/>
      <c r="AH603" s="25"/>
      <c r="AI603" s="24"/>
      <c r="AJ603" s="20"/>
      <c r="AK603" s="24"/>
      <c r="AL603" s="20"/>
      <c r="AM603" s="20"/>
      <c r="AN603" s="20"/>
      <c r="AO603" s="25"/>
      <c r="AP603" s="20"/>
      <c r="AQ603" s="24"/>
      <c r="AR603" s="25"/>
      <c r="AS603" s="25"/>
      <c r="AT603" s="25"/>
      <c r="AU603" s="25"/>
      <c r="AV603" s="25"/>
      <c r="AW603" s="25"/>
      <c r="AX603" s="24"/>
      <c r="AY603" s="24"/>
      <c r="AZ603" s="24"/>
      <c r="BA603" s="25"/>
      <c r="BB603" s="25"/>
      <c r="BC603" s="25"/>
      <c r="BD603" s="24"/>
      <c r="BE603" s="25"/>
      <c r="BF603" s="25"/>
      <c r="BG603" s="7">
        <f t="shared" si="261"/>
        <v>0.09</v>
      </c>
      <c r="BH603" s="25"/>
      <c r="BI603" s="24">
        <v>0.09</v>
      </c>
      <c r="BJ603" s="24"/>
      <c r="BK603" s="25"/>
      <c r="BL603" s="20" t="s">
        <v>87</v>
      </c>
      <c r="BM603" s="25"/>
      <c r="BN603" s="20" t="s">
        <v>895</v>
      </c>
      <c r="BO603" s="25"/>
      <c r="BP603" s="144" t="s">
        <v>682</v>
      </c>
      <c r="BQ603" s="25"/>
      <c r="BR603" s="25"/>
      <c r="BS603" s="25"/>
      <c r="BT603" s="25"/>
      <c r="BU603" s="23" t="s">
        <v>921</v>
      </c>
      <c r="BV603" s="20"/>
      <c r="BW603" s="25"/>
      <c r="BX603" s="25"/>
      <c r="BY603" s="20" t="s">
        <v>922</v>
      </c>
      <c r="CA603" s="54" t="e">
        <f>VLOOKUP(B603,'[1]KH2025 IN'!$B$4:$X$243,23,0)</f>
        <v>#N/A</v>
      </c>
      <c r="CB603" s="54">
        <v>1</v>
      </c>
      <c r="CC603" s="54">
        <f>VLOOKUP(B603,'[2]10QH'!$B$15:$BZ$665,77,0)</f>
        <v>1</v>
      </c>
      <c r="CJ603" s="54">
        <v>1</v>
      </c>
    </row>
    <row r="604" spans="1:88" s="54" customFormat="1" ht="93.75" x14ac:dyDescent="0.3">
      <c r="A604" s="20">
        <f t="shared" si="262"/>
        <v>398</v>
      </c>
      <c r="B604" s="21" t="s">
        <v>923</v>
      </c>
      <c r="C604" s="22">
        <f t="shared" si="254"/>
        <v>10</v>
      </c>
      <c r="D604" s="23"/>
      <c r="E604" s="7">
        <f t="shared" si="256"/>
        <v>10</v>
      </c>
      <c r="F604" s="7">
        <f t="shared" si="257"/>
        <v>4.47</v>
      </c>
      <c r="G604" s="7">
        <f t="shared" si="258"/>
        <v>0.45</v>
      </c>
      <c r="H604" s="24">
        <v>0.45</v>
      </c>
      <c r="I604" s="24"/>
      <c r="J604" s="24"/>
      <c r="K604" s="24">
        <v>4.0199999999999996</v>
      </c>
      <c r="L604" s="24"/>
      <c r="M604" s="7">
        <f t="shared" si="259"/>
        <v>0</v>
      </c>
      <c r="N604" s="24"/>
      <c r="O604" s="24"/>
      <c r="P604" s="24"/>
      <c r="Q604" s="24"/>
      <c r="R604" s="24"/>
      <c r="S604" s="24"/>
      <c r="T604" s="24"/>
      <c r="U604" s="7">
        <f t="shared" si="231"/>
        <v>5.53</v>
      </c>
      <c r="V604" s="24"/>
      <c r="W604" s="24"/>
      <c r="X604" s="24"/>
      <c r="Y604" s="24"/>
      <c r="Z604" s="24"/>
      <c r="AA604" s="24"/>
      <c r="AB604" s="24"/>
      <c r="AC604" s="24"/>
      <c r="AD604" s="7">
        <f t="shared" si="260"/>
        <v>1.74</v>
      </c>
      <c r="AE604" s="24">
        <v>1.56</v>
      </c>
      <c r="AF604" s="24">
        <v>0.18</v>
      </c>
      <c r="AG604" s="25"/>
      <c r="AH604" s="25"/>
      <c r="AI604" s="24"/>
      <c r="AJ604" s="20"/>
      <c r="AK604" s="24"/>
      <c r="AL604" s="20"/>
      <c r="AM604" s="20"/>
      <c r="AN604" s="20"/>
      <c r="AO604" s="25"/>
      <c r="AP604" s="20"/>
      <c r="AQ604" s="24"/>
      <c r="AR604" s="25"/>
      <c r="AS604" s="25"/>
      <c r="AT604" s="25"/>
      <c r="AU604" s="25"/>
      <c r="AV604" s="25"/>
      <c r="AW604" s="25"/>
      <c r="AX604" s="24"/>
      <c r="AY604" s="24"/>
      <c r="AZ604" s="24"/>
      <c r="BA604" s="25"/>
      <c r="BB604" s="25"/>
      <c r="BC604" s="25"/>
      <c r="BD604" s="24">
        <v>3.79</v>
      </c>
      <c r="BE604" s="25"/>
      <c r="BF604" s="25"/>
      <c r="BG604" s="7">
        <f t="shared" si="261"/>
        <v>0</v>
      </c>
      <c r="BH604" s="25"/>
      <c r="BI604" s="24"/>
      <c r="BJ604" s="24"/>
      <c r="BK604" s="25"/>
      <c r="BL604" s="20" t="s">
        <v>87</v>
      </c>
      <c r="BM604" s="25"/>
      <c r="BN604" s="20" t="s">
        <v>895</v>
      </c>
      <c r="BO604" s="25"/>
      <c r="BP604" s="144"/>
      <c r="BQ604" s="25"/>
      <c r="BR604" s="25"/>
      <c r="BS604" s="25"/>
      <c r="BT604" s="25"/>
      <c r="BU604" s="23" t="s">
        <v>924</v>
      </c>
      <c r="BV604" s="20"/>
      <c r="BW604" s="25"/>
      <c r="BX604" s="25"/>
      <c r="BY604" s="20" t="s">
        <v>925</v>
      </c>
      <c r="CA604" s="54" t="e">
        <f>VLOOKUP(B604,'[1]KH2025 IN'!$B$4:$X$243,23,0)</f>
        <v>#N/A</v>
      </c>
      <c r="CB604" s="54">
        <v>1</v>
      </c>
      <c r="CC604" s="54">
        <f>VLOOKUP(B604,'[2]10QH'!$B$15:$BZ$665,77,0)</f>
        <v>1</v>
      </c>
      <c r="CJ604" s="54">
        <v>1</v>
      </c>
    </row>
    <row r="605" spans="1:88" s="54" customFormat="1" ht="75" customHeight="1" x14ac:dyDescent="0.3">
      <c r="A605" s="20">
        <f t="shared" si="262"/>
        <v>399</v>
      </c>
      <c r="B605" s="21" t="s">
        <v>918</v>
      </c>
      <c r="C605" s="22">
        <f t="shared" si="254"/>
        <v>0.9</v>
      </c>
      <c r="D605" s="23"/>
      <c r="E605" s="7">
        <f t="shared" si="256"/>
        <v>0.9</v>
      </c>
      <c r="F605" s="7">
        <f t="shared" si="257"/>
        <v>0.9</v>
      </c>
      <c r="G605" s="7">
        <f t="shared" si="258"/>
        <v>0</v>
      </c>
      <c r="H605" s="24"/>
      <c r="I605" s="24"/>
      <c r="J605" s="24"/>
      <c r="K605" s="24">
        <v>0.9</v>
      </c>
      <c r="L605" s="24"/>
      <c r="M605" s="7">
        <f t="shared" si="259"/>
        <v>0</v>
      </c>
      <c r="N605" s="24"/>
      <c r="O605" s="24"/>
      <c r="P605" s="24"/>
      <c r="Q605" s="24"/>
      <c r="R605" s="24"/>
      <c r="S605" s="24"/>
      <c r="T605" s="24"/>
      <c r="U605" s="7">
        <f t="shared" si="231"/>
        <v>0</v>
      </c>
      <c r="V605" s="24"/>
      <c r="W605" s="24"/>
      <c r="X605" s="24"/>
      <c r="Y605" s="24"/>
      <c r="Z605" s="24"/>
      <c r="AA605" s="24"/>
      <c r="AB605" s="24"/>
      <c r="AC605" s="24"/>
      <c r="AD605" s="7">
        <f t="shared" si="260"/>
        <v>0</v>
      </c>
      <c r="AE605" s="24"/>
      <c r="AF605" s="24"/>
      <c r="AG605" s="25"/>
      <c r="AH605" s="25"/>
      <c r="AI605" s="24"/>
      <c r="AJ605" s="20"/>
      <c r="AK605" s="24"/>
      <c r="AL605" s="20"/>
      <c r="AM605" s="20"/>
      <c r="AN605" s="20"/>
      <c r="AO605" s="25"/>
      <c r="AP605" s="20"/>
      <c r="AQ605" s="24"/>
      <c r="AR605" s="25"/>
      <c r="AS605" s="25"/>
      <c r="AT605" s="25"/>
      <c r="AU605" s="25"/>
      <c r="AV605" s="25"/>
      <c r="AW605" s="25"/>
      <c r="AX605" s="24"/>
      <c r="AY605" s="24"/>
      <c r="AZ605" s="24"/>
      <c r="BA605" s="25"/>
      <c r="BB605" s="25"/>
      <c r="BC605" s="25"/>
      <c r="BD605" s="24"/>
      <c r="BE605" s="25"/>
      <c r="BF605" s="25"/>
      <c r="BG605" s="7">
        <f t="shared" si="261"/>
        <v>0</v>
      </c>
      <c r="BH605" s="25"/>
      <c r="BI605" s="24"/>
      <c r="BJ605" s="24"/>
      <c r="BK605" s="25"/>
      <c r="BL605" s="20" t="s">
        <v>87</v>
      </c>
      <c r="BM605" s="25"/>
      <c r="BN605" s="20" t="s">
        <v>895</v>
      </c>
      <c r="BO605" s="25"/>
      <c r="BP605" s="20" t="s">
        <v>106</v>
      </c>
      <c r="BQ605" s="25"/>
      <c r="BR605" s="25"/>
      <c r="BS605" s="25"/>
      <c r="BT605" s="25"/>
      <c r="BU605" s="23" t="s">
        <v>95</v>
      </c>
      <c r="BV605" s="20">
        <v>2023</v>
      </c>
      <c r="BW605" s="25" t="s">
        <v>919</v>
      </c>
      <c r="BX605" s="25"/>
      <c r="BY605" s="20" t="s">
        <v>926</v>
      </c>
      <c r="CA605" s="54" t="e">
        <f>VLOOKUP(B605,'[1]KH2025 IN'!$B$4:$X$243,23,0)</f>
        <v>#N/A</v>
      </c>
      <c r="CB605" s="54">
        <v>1</v>
      </c>
      <c r="CC605" s="54">
        <f>VLOOKUP(B605,'[2]10QH'!$B$15:$BZ$665,77,0)</f>
        <v>1</v>
      </c>
      <c r="CJ605" s="54">
        <v>1</v>
      </c>
    </row>
    <row r="606" spans="1:88" s="54" customFormat="1" ht="56.25" x14ac:dyDescent="0.3">
      <c r="A606" s="20">
        <f t="shared" si="262"/>
        <v>400</v>
      </c>
      <c r="B606" s="21" t="s">
        <v>912</v>
      </c>
      <c r="C606" s="22">
        <f t="shared" si="254"/>
        <v>0.5</v>
      </c>
      <c r="D606" s="23"/>
      <c r="E606" s="7">
        <f t="shared" si="256"/>
        <v>0.5</v>
      </c>
      <c r="F606" s="7">
        <f t="shared" si="257"/>
        <v>0.5</v>
      </c>
      <c r="G606" s="7">
        <f t="shared" si="258"/>
        <v>0</v>
      </c>
      <c r="H606" s="24"/>
      <c r="I606" s="24"/>
      <c r="J606" s="24"/>
      <c r="K606" s="24">
        <v>0.3</v>
      </c>
      <c r="L606" s="24">
        <v>0.2</v>
      </c>
      <c r="M606" s="7">
        <f t="shared" si="259"/>
        <v>0</v>
      </c>
      <c r="N606" s="24"/>
      <c r="O606" s="24"/>
      <c r="P606" s="24"/>
      <c r="Q606" s="24"/>
      <c r="R606" s="24"/>
      <c r="S606" s="24"/>
      <c r="T606" s="24"/>
      <c r="U606" s="7">
        <f t="shared" si="231"/>
        <v>0</v>
      </c>
      <c r="V606" s="24"/>
      <c r="W606" s="24"/>
      <c r="X606" s="24"/>
      <c r="Y606" s="24"/>
      <c r="Z606" s="24"/>
      <c r="AA606" s="24"/>
      <c r="AB606" s="24"/>
      <c r="AC606" s="24"/>
      <c r="AD606" s="7">
        <f t="shared" si="260"/>
        <v>0</v>
      </c>
      <c r="AE606" s="24"/>
      <c r="AF606" s="24"/>
      <c r="AG606" s="25"/>
      <c r="AH606" s="25"/>
      <c r="AI606" s="24"/>
      <c r="AJ606" s="20"/>
      <c r="AK606" s="24"/>
      <c r="AL606" s="20"/>
      <c r="AM606" s="20"/>
      <c r="AN606" s="20"/>
      <c r="AO606" s="25"/>
      <c r="AP606" s="20"/>
      <c r="AQ606" s="24"/>
      <c r="AR606" s="25"/>
      <c r="AS606" s="25"/>
      <c r="AT606" s="25"/>
      <c r="AU606" s="25"/>
      <c r="AV606" s="25"/>
      <c r="AW606" s="25"/>
      <c r="AX606" s="24"/>
      <c r="AY606" s="24"/>
      <c r="AZ606" s="24"/>
      <c r="BA606" s="25"/>
      <c r="BB606" s="25"/>
      <c r="BC606" s="25"/>
      <c r="BD606" s="24"/>
      <c r="BE606" s="25"/>
      <c r="BF606" s="25"/>
      <c r="BG606" s="7">
        <f t="shared" si="261"/>
        <v>0</v>
      </c>
      <c r="BH606" s="25"/>
      <c r="BI606" s="24"/>
      <c r="BJ606" s="24"/>
      <c r="BK606" s="25"/>
      <c r="BL606" s="20" t="s">
        <v>105</v>
      </c>
      <c r="BM606" s="25"/>
      <c r="BN606" s="20" t="s">
        <v>895</v>
      </c>
      <c r="BO606" s="25"/>
      <c r="BP606" s="144" t="s">
        <v>106</v>
      </c>
      <c r="BQ606" s="25"/>
      <c r="BR606" s="25"/>
      <c r="BS606" s="25"/>
      <c r="BT606" s="25"/>
      <c r="BU606" s="23" t="s">
        <v>131</v>
      </c>
      <c r="BV606" s="20"/>
      <c r="BW606" s="25"/>
      <c r="BX606" s="25"/>
      <c r="BY606" s="20" t="s">
        <v>927</v>
      </c>
      <c r="CA606" s="54" t="e">
        <f>VLOOKUP(B606,'[1]KH2025 IN'!$B$4:$X$243,23,0)</f>
        <v>#N/A</v>
      </c>
      <c r="CB606" s="54">
        <v>1</v>
      </c>
      <c r="CC606" s="54">
        <f>VLOOKUP(B606,'[2]10QH'!$B$15:$BZ$665,77,0)</f>
        <v>1</v>
      </c>
      <c r="CJ606" s="54">
        <v>1</v>
      </c>
    </row>
    <row r="607" spans="1:88" s="54" customFormat="1" ht="37.5" x14ac:dyDescent="0.3">
      <c r="A607" s="20">
        <f t="shared" si="262"/>
        <v>401</v>
      </c>
      <c r="B607" s="21" t="s">
        <v>928</v>
      </c>
      <c r="C607" s="22">
        <f t="shared" si="254"/>
        <v>0.19</v>
      </c>
      <c r="D607" s="23"/>
      <c r="E607" s="7">
        <f t="shared" si="256"/>
        <v>0.19</v>
      </c>
      <c r="F607" s="7">
        <f t="shared" si="257"/>
        <v>0.19</v>
      </c>
      <c r="G607" s="7">
        <f t="shared" si="258"/>
        <v>0</v>
      </c>
      <c r="H607" s="24"/>
      <c r="I607" s="24"/>
      <c r="J607" s="24"/>
      <c r="K607" s="24">
        <v>0.19</v>
      </c>
      <c r="L607" s="24"/>
      <c r="M607" s="7">
        <f t="shared" si="259"/>
        <v>0</v>
      </c>
      <c r="N607" s="24"/>
      <c r="O607" s="24"/>
      <c r="P607" s="24"/>
      <c r="Q607" s="24"/>
      <c r="R607" s="24"/>
      <c r="S607" s="24"/>
      <c r="T607" s="24"/>
      <c r="U607" s="7">
        <f t="shared" si="231"/>
        <v>0</v>
      </c>
      <c r="V607" s="24"/>
      <c r="W607" s="24"/>
      <c r="X607" s="24"/>
      <c r="Y607" s="24"/>
      <c r="Z607" s="24"/>
      <c r="AA607" s="24"/>
      <c r="AB607" s="24"/>
      <c r="AC607" s="24"/>
      <c r="AD607" s="7">
        <f t="shared" si="260"/>
        <v>0</v>
      </c>
      <c r="AE607" s="24"/>
      <c r="AF607" s="24"/>
      <c r="AG607" s="25"/>
      <c r="AH607" s="25"/>
      <c r="AI607" s="24"/>
      <c r="AJ607" s="20"/>
      <c r="AK607" s="24"/>
      <c r="AL607" s="20"/>
      <c r="AM607" s="20"/>
      <c r="AN607" s="20"/>
      <c r="AO607" s="25"/>
      <c r="AP607" s="20"/>
      <c r="AQ607" s="24"/>
      <c r="AR607" s="25"/>
      <c r="AS607" s="25"/>
      <c r="AT607" s="25"/>
      <c r="AU607" s="25"/>
      <c r="AV607" s="25"/>
      <c r="AW607" s="25"/>
      <c r="AX607" s="24"/>
      <c r="AY607" s="24"/>
      <c r="AZ607" s="24"/>
      <c r="BA607" s="25"/>
      <c r="BB607" s="25"/>
      <c r="BC607" s="25"/>
      <c r="BD607" s="24"/>
      <c r="BE607" s="25"/>
      <c r="BF607" s="25"/>
      <c r="BG607" s="7">
        <f t="shared" si="261"/>
        <v>0</v>
      </c>
      <c r="BH607" s="25"/>
      <c r="BI607" s="24"/>
      <c r="BJ607" s="24"/>
      <c r="BK607" s="25"/>
      <c r="BL607" s="20" t="s">
        <v>105</v>
      </c>
      <c r="BM607" s="25"/>
      <c r="BN607" s="20" t="s">
        <v>895</v>
      </c>
      <c r="BO607" s="25"/>
      <c r="BP607" s="144"/>
      <c r="BQ607" s="25"/>
      <c r="BR607" s="25"/>
      <c r="BS607" s="25"/>
      <c r="BT607" s="25"/>
      <c r="BU607" s="23" t="s">
        <v>95</v>
      </c>
      <c r="BV607" s="20"/>
      <c r="BW607" s="25"/>
      <c r="BX607" s="25"/>
      <c r="BY607" s="20"/>
      <c r="CA607" s="54" t="e">
        <f>VLOOKUP(B607,'[1]KH2025 IN'!$B$4:$X$243,23,0)</f>
        <v>#N/A</v>
      </c>
      <c r="CB607" s="54">
        <v>1</v>
      </c>
      <c r="CC607" s="54">
        <f>VLOOKUP(B607,'[2]10QH'!$B$15:$BZ$665,77,0)</f>
        <v>1</v>
      </c>
      <c r="CJ607" s="54">
        <v>1</v>
      </c>
    </row>
    <row r="608" spans="1:88" s="54" customFormat="1" ht="150" customHeight="1" x14ac:dyDescent="0.3">
      <c r="A608" s="20">
        <f t="shared" si="262"/>
        <v>402</v>
      </c>
      <c r="B608" s="21" t="s">
        <v>929</v>
      </c>
      <c r="C608" s="22">
        <f t="shared" si="254"/>
        <v>34.489999999999995</v>
      </c>
      <c r="D608" s="23"/>
      <c r="E608" s="7">
        <f t="shared" si="256"/>
        <v>34.489999999999995</v>
      </c>
      <c r="F608" s="7">
        <f t="shared" si="257"/>
        <v>34.489999999999995</v>
      </c>
      <c r="G608" s="7">
        <f t="shared" si="258"/>
        <v>1</v>
      </c>
      <c r="H608" s="24">
        <v>1</v>
      </c>
      <c r="I608" s="24"/>
      <c r="J608" s="24"/>
      <c r="K608" s="24">
        <v>23.49</v>
      </c>
      <c r="L608" s="24">
        <v>10</v>
      </c>
      <c r="M608" s="7">
        <f t="shared" si="259"/>
        <v>0</v>
      </c>
      <c r="N608" s="24"/>
      <c r="O608" s="24"/>
      <c r="P608" s="24"/>
      <c r="Q608" s="24"/>
      <c r="R608" s="24"/>
      <c r="S608" s="24"/>
      <c r="T608" s="24"/>
      <c r="U608" s="7">
        <f t="shared" si="231"/>
        <v>0</v>
      </c>
      <c r="V608" s="24"/>
      <c r="W608" s="24"/>
      <c r="X608" s="24"/>
      <c r="Y608" s="24"/>
      <c r="Z608" s="24"/>
      <c r="AA608" s="24"/>
      <c r="AB608" s="24"/>
      <c r="AC608" s="24"/>
      <c r="AD608" s="7">
        <f t="shared" si="260"/>
        <v>0</v>
      </c>
      <c r="AE608" s="24"/>
      <c r="AF608" s="24"/>
      <c r="AG608" s="25"/>
      <c r="AH608" s="25"/>
      <c r="AI608" s="24"/>
      <c r="AJ608" s="20"/>
      <c r="AK608" s="24"/>
      <c r="AL608" s="20"/>
      <c r="AM608" s="20"/>
      <c r="AN608" s="20"/>
      <c r="AO608" s="25"/>
      <c r="AP608" s="20"/>
      <c r="AQ608" s="24"/>
      <c r="AR608" s="25"/>
      <c r="AS608" s="25"/>
      <c r="AT608" s="25"/>
      <c r="AU608" s="25"/>
      <c r="AV608" s="25"/>
      <c r="AW608" s="25"/>
      <c r="AX608" s="24"/>
      <c r="AY608" s="24"/>
      <c r="AZ608" s="24"/>
      <c r="BA608" s="25"/>
      <c r="BB608" s="25"/>
      <c r="BC608" s="25"/>
      <c r="BD608" s="24"/>
      <c r="BE608" s="25"/>
      <c r="BF608" s="25"/>
      <c r="BG608" s="7">
        <f t="shared" si="261"/>
        <v>0</v>
      </c>
      <c r="BH608" s="25"/>
      <c r="BI608" s="24"/>
      <c r="BJ608" s="24"/>
      <c r="BK608" s="25"/>
      <c r="BL608" s="20" t="s">
        <v>105</v>
      </c>
      <c r="BM608" s="25"/>
      <c r="BN608" s="20" t="s">
        <v>895</v>
      </c>
      <c r="BO608" s="25"/>
      <c r="BP608" s="20" t="s">
        <v>682</v>
      </c>
      <c r="BQ608" s="25"/>
      <c r="BR608" s="25"/>
      <c r="BS608" s="25"/>
      <c r="BT608" s="25"/>
      <c r="BU608" s="23" t="s">
        <v>521</v>
      </c>
      <c r="BV608" s="20"/>
      <c r="BW608" s="25"/>
      <c r="BX608" s="25"/>
      <c r="BY608" s="20" t="s">
        <v>930</v>
      </c>
      <c r="CA608" s="54" t="e">
        <f>VLOOKUP(B608,'[1]KH2025 IN'!$B$4:$X$243,23,0)</f>
        <v>#N/A</v>
      </c>
      <c r="CB608" s="54">
        <v>1</v>
      </c>
      <c r="CC608" s="54">
        <f>VLOOKUP(B608,'[2]10QH'!$B$15:$BZ$665,77,0)</f>
        <v>1</v>
      </c>
      <c r="CJ608" s="54">
        <v>1</v>
      </c>
    </row>
    <row r="609" spans="1:88" s="54" customFormat="1" ht="75" customHeight="1" x14ac:dyDescent="0.3">
      <c r="A609" s="20">
        <f t="shared" si="262"/>
        <v>403</v>
      </c>
      <c r="B609" s="21" t="s">
        <v>1018</v>
      </c>
      <c r="C609" s="22">
        <f t="shared" si="254"/>
        <v>0.18</v>
      </c>
      <c r="D609" s="23"/>
      <c r="E609" s="7">
        <f t="shared" si="256"/>
        <v>0.18</v>
      </c>
      <c r="F609" s="7">
        <v>0.18</v>
      </c>
      <c r="G609" s="7">
        <f t="shared" si="258"/>
        <v>0</v>
      </c>
      <c r="H609" s="24"/>
      <c r="I609" s="24"/>
      <c r="J609" s="24"/>
      <c r="K609" s="24">
        <v>1</v>
      </c>
      <c r="L609" s="24">
        <v>1</v>
      </c>
      <c r="M609" s="7">
        <f t="shared" si="259"/>
        <v>0</v>
      </c>
      <c r="N609" s="24"/>
      <c r="O609" s="24"/>
      <c r="P609" s="24"/>
      <c r="Q609" s="24"/>
      <c r="R609" s="24"/>
      <c r="S609" s="24"/>
      <c r="T609" s="24"/>
      <c r="U609" s="7">
        <f t="shared" si="231"/>
        <v>0</v>
      </c>
      <c r="V609" s="24"/>
      <c r="W609" s="24"/>
      <c r="X609" s="24"/>
      <c r="Y609" s="24"/>
      <c r="Z609" s="24"/>
      <c r="AA609" s="24"/>
      <c r="AB609" s="24"/>
      <c r="AC609" s="24"/>
      <c r="AD609" s="7">
        <f t="shared" si="260"/>
        <v>0</v>
      </c>
      <c r="AE609" s="24"/>
      <c r="AF609" s="24"/>
      <c r="AG609" s="25"/>
      <c r="AH609" s="25"/>
      <c r="AI609" s="24"/>
      <c r="AJ609" s="20"/>
      <c r="AK609" s="24"/>
      <c r="AL609" s="20"/>
      <c r="AM609" s="20"/>
      <c r="AN609" s="20"/>
      <c r="AO609" s="25"/>
      <c r="AP609" s="20"/>
      <c r="AQ609" s="24"/>
      <c r="AR609" s="25"/>
      <c r="AS609" s="25"/>
      <c r="AT609" s="25"/>
      <c r="AU609" s="25"/>
      <c r="AV609" s="25"/>
      <c r="AW609" s="25"/>
      <c r="AX609" s="24"/>
      <c r="AY609" s="24"/>
      <c r="AZ609" s="24"/>
      <c r="BA609" s="25"/>
      <c r="BB609" s="25"/>
      <c r="BC609" s="25"/>
      <c r="BD609" s="24"/>
      <c r="BE609" s="25"/>
      <c r="BF609" s="25"/>
      <c r="BG609" s="7">
        <f t="shared" si="261"/>
        <v>0</v>
      </c>
      <c r="BH609" s="25"/>
      <c r="BI609" s="24"/>
      <c r="BJ609" s="24"/>
      <c r="BK609" s="25"/>
      <c r="BL609" s="20" t="s">
        <v>105</v>
      </c>
      <c r="BM609" s="25"/>
      <c r="BN609" s="20" t="s">
        <v>895</v>
      </c>
      <c r="BO609" s="25"/>
      <c r="BP609" s="20" t="s">
        <v>106</v>
      </c>
      <c r="BQ609" s="25"/>
      <c r="BR609" s="25"/>
      <c r="BS609" s="25"/>
      <c r="BT609" s="25"/>
      <c r="BU609" s="23" t="s">
        <v>131</v>
      </c>
      <c r="BV609" s="20">
        <v>2022</v>
      </c>
      <c r="BW609" s="25" t="s">
        <v>919</v>
      </c>
      <c r="BX609" s="25"/>
      <c r="BY609" s="20"/>
      <c r="CA609" s="54" t="e">
        <f>VLOOKUP(B609,'[1]KH2025 IN'!$B$4:$X$243,23,0)</f>
        <v>#N/A</v>
      </c>
      <c r="CB609" s="54">
        <v>1</v>
      </c>
      <c r="CC609" s="54" t="e">
        <f>VLOOKUP(B609,'[2]10QH'!$B$15:$BZ$665,77,0)</f>
        <v>#N/A</v>
      </c>
      <c r="CJ609" s="54">
        <v>1</v>
      </c>
    </row>
    <row r="610" spans="1:88" s="54" customFormat="1" ht="75" customHeight="1" x14ac:dyDescent="0.3">
      <c r="A610" s="20">
        <f t="shared" si="262"/>
        <v>404</v>
      </c>
      <c r="B610" s="21" t="s">
        <v>931</v>
      </c>
      <c r="C610" s="22">
        <f t="shared" si="254"/>
        <v>2</v>
      </c>
      <c r="D610" s="23"/>
      <c r="E610" s="7">
        <f t="shared" si="256"/>
        <v>2</v>
      </c>
      <c r="F610" s="7">
        <f t="shared" si="257"/>
        <v>2</v>
      </c>
      <c r="G610" s="7">
        <f t="shared" si="258"/>
        <v>0</v>
      </c>
      <c r="H610" s="24"/>
      <c r="I610" s="24"/>
      <c r="J610" s="24"/>
      <c r="K610" s="24">
        <v>2</v>
      </c>
      <c r="L610" s="24"/>
      <c r="M610" s="7">
        <f t="shared" si="259"/>
        <v>0</v>
      </c>
      <c r="N610" s="24"/>
      <c r="O610" s="24"/>
      <c r="P610" s="24"/>
      <c r="Q610" s="24"/>
      <c r="R610" s="24"/>
      <c r="S610" s="24"/>
      <c r="T610" s="24"/>
      <c r="U610" s="7">
        <f t="shared" si="231"/>
        <v>0</v>
      </c>
      <c r="V610" s="24"/>
      <c r="W610" s="24"/>
      <c r="X610" s="24"/>
      <c r="Y610" s="24"/>
      <c r="Z610" s="24"/>
      <c r="AA610" s="24"/>
      <c r="AB610" s="24"/>
      <c r="AC610" s="24"/>
      <c r="AD610" s="7">
        <f t="shared" si="260"/>
        <v>0</v>
      </c>
      <c r="AE610" s="24"/>
      <c r="AF610" s="24"/>
      <c r="AG610" s="25"/>
      <c r="AH610" s="25"/>
      <c r="AI610" s="24"/>
      <c r="AJ610" s="20"/>
      <c r="AK610" s="24"/>
      <c r="AL610" s="20"/>
      <c r="AM610" s="20"/>
      <c r="AN610" s="20"/>
      <c r="AO610" s="25"/>
      <c r="AP610" s="20"/>
      <c r="AQ610" s="24"/>
      <c r="AR610" s="25"/>
      <c r="AS610" s="25"/>
      <c r="AT610" s="25"/>
      <c r="AU610" s="25"/>
      <c r="AV610" s="25"/>
      <c r="AW610" s="25"/>
      <c r="AX610" s="24"/>
      <c r="AY610" s="24"/>
      <c r="AZ610" s="24"/>
      <c r="BA610" s="25"/>
      <c r="BB610" s="25"/>
      <c r="BC610" s="25"/>
      <c r="BD610" s="24"/>
      <c r="BE610" s="25"/>
      <c r="BF610" s="25"/>
      <c r="BG610" s="7">
        <f t="shared" si="261"/>
        <v>0</v>
      </c>
      <c r="BH610" s="25"/>
      <c r="BI610" s="24"/>
      <c r="BJ610" s="24"/>
      <c r="BK610" s="25"/>
      <c r="BL610" s="20" t="s">
        <v>105</v>
      </c>
      <c r="BM610" s="25"/>
      <c r="BN610" s="20" t="s">
        <v>895</v>
      </c>
      <c r="BO610" s="25"/>
      <c r="BP610" s="20" t="s">
        <v>106</v>
      </c>
      <c r="BQ610" s="25"/>
      <c r="BR610" s="25"/>
      <c r="BS610" s="25"/>
      <c r="BT610" s="25"/>
      <c r="BU610" s="23" t="s">
        <v>95</v>
      </c>
      <c r="BV610" s="20">
        <v>2022</v>
      </c>
      <c r="BW610" s="25" t="s">
        <v>919</v>
      </c>
      <c r="BX610" s="25"/>
      <c r="BY610" s="20" t="s">
        <v>932</v>
      </c>
      <c r="CA610" s="54" t="e">
        <f>VLOOKUP(B610,'[1]KH2025 IN'!$B$4:$X$243,23,0)</f>
        <v>#N/A</v>
      </c>
      <c r="CB610" s="54">
        <v>1</v>
      </c>
      <c r="CC610" s="54">
        <f>VLOOKUP(B610,'[2]10QH'!$B$15:$BZ$665,77,0)</f>
        <v>1</v>
      </c>
      <c r="CJ610" s="54">
        <v>1</v>
      </c>
    </row>
    <row r="611" spans="1:88" s="54" customFormat="1" ht="37.5" x14ac:dyDescent="0.3">
      <c r="A611" s="20">
        <f t="shared" si="262"/>
        <v>405</v>
      </c>
      <c r="B611" s="21" t="s">
        <v>933</v>
      </c>
      <c r="C611" s="22">
        <f t="shared" si="254"/>
        <v>27</v>
      </c>
      <c r="D611" s="23"/>
      <c r="E611" s="7">
        <f t="shared" si="256"/>
        <v>27</v>
      </c>
      <c r="F611" s="7">
        <f t="shared" si="257"/>
        <v>27</v>
      </c>
      <c r="G611" s="7">
        <f t="shared" si="258"/>
        <v>0</v>
      </c>
      <c r="H611" s="24"/>
      <c r="I611" s="24"/>
      <c r="J611" s="24"/>
      <c r="K611" s="24">
        <v>21.3</v>
      </c>
      <c r="L611" s="24">
        <v>5.7</v>
      </c>
      <c r="M611" s="7">
        <f t="shared" si="259"/>
        <v>0</v>
      </c>
      <c r="N611" s="24"/>
      <c r="O611" s="24"/>
      <c r="P611" s="24"/>
      <c r="Q611" s="24"/>
      <c r="R611" s="24"/>
      <c r="S611" s="24"/>
      <c r="T611" s="24"/>
      <c r="U611" s="7">
        <f t="shared" si="231"/>
        <v>0</v>
      </c>
      <c r="V611" s="24"/>
      <c r="W611" s="24"/>
      <c r="X611" s="24"/>
      <c r="Y611" s="24"/>
      <c r="Z611" s="24"/>
      <c r="AA611" s="24"/>
      <c r="AB611" s="24"/>
      <c r="AC611" s="24"/>
      <c r="AD611" s="7">
        <f t="shared" si="260"/>
        <v>0</v>
      </c>
      <c r="AE611" s="24"/>
      <c r="AF611" s="24"/>
      <c r="AG611" s="25"/>
      <c r="AH611" s="25"/>
      <c r="AI611" s="24"/>
      <c r="AJ611" s="20"/>
      <c r="AK611" s="24"/>
      <c r="AL611" s="20"/>
      <c r="AM611" s="20"/>
      <c r="AN611" s="20"/>
      <c r="AO611" s="25"/>
      <c r="AP611" s="20"/>
      <c r="AQ611" s="24"/>
      <c r="AR611" s="25"/>
      <c r="AS611" s="25"/>
      <c r="AT611" s="25"/>
      <c r="AU611" s="25"/>
      <c r="AV611" s="25"/>
      <c r="AW611" s="25"/>
      <c r="AX611" s="24"/>
      <c r="AY611" s="24"/>
      <c r="AZ611" s="24"/>
      <c r="BA611" s="25"/>
      <c r="BB611" s="25"/>
      <c r="BC611" s="25"/>
      <c r="BD611" s="24"/>
      <c r="BE611" s="25"/>
      <c r="BF611" s="25"/>
      <c r="BG611" s="7">
        <f t="shared" si="261"/>
        <v>0</v>
      </c>
      <c r="BH611" s="25"/>
      <c r="BI611" s="24"/>
      <c r="BJ611" s="24"/>
      <c r="BK611" s="25"/>
      <c r="BL611" s="20" t="s">
        <v>99</v>
      </c>
      <c r="BM611" s="25"/>
      <c r="BN611" s="20" t="s">
        <v>895</v>
      </c>
      <c r="BO611" s="25"/>
      <c r="BP611" s="144" t="s">
        <v>106</v>
      </c>
      <c r="BQ611" s="25"/>
      <c r="BR611" s="25"/>
      <c r="BS611" s="25"/>
      <c r="BT611" s="25"/>
      <c r="BU611" s="23" t="s">
        <v>131</v>
      </c>
      <c r="BV611" s="20"/>
      <c r="BW611" s="25"/>
      <c r="BX611" s="25"/>
      <c r="BY611" s="20" t="s">
        <v>934</v>
      </c>
      <c r="CA611" s="54" t="e">
        <f>VLOOKUP(B611,'[1]KH2025 IN'!$B$4:$X$243,23,0)</f>
        <v>#N/A</v>
      </c>
      <c r="CB611" s="54">
        <v>1</v>
      </c>
      <c r="CC611" s="54">
        <f>VLOOKUP(B611,'[2]10QH'!$B$15:$BZ$665,77,0)</f>
        <v>1</v>
      </c>
      <c r="CJ611" s="54">
        <v>1</v>
      </c>
    </row>
    <row r="612" spans="1:88" s="54" customFormat="1" ht="56.25" x14ac:dyDescent="0.3">
      <c r="A612" s="20">
        <f t="shared" si="262"/>
        <v>406</v>
      </c>
      <c r="B612" s="21" t="s">
        <v>935</v>
      </c>
      <c r="C612" s="22">
        <f t="shared" si="254"/>
        <v>0.5</v>
      </c>
      <c r="D612" s="23"/>
      <c r="E612" s="7">
        <f t="shared" si="256"/>
        <v>0.5</v>
      </c>
      <c r="F612" s="7">
        <f t="shared" si="257"/>
        <v>0.5</v>
      </c>
      <c r="G612" s="7">
        <f t="shared" si="258"/>
        <v>0</v>
      </c>
      <c r="H612" s="24"/>
      <c r="I612" s="24"/>
      <c r="J612" s="24"/>
      <c r="K612" s="24">
        <v>0.3</v>
      </c>
      <c r="L612" s="24">
        <v>0.2</v>
      </c>
      <c r="M612" s="7">
        <f t="shared" si="259"/>
        <v>0</v>
      </c>
      <c r="N612" s="24"/>
      <c r="O612" s="24"/>
      <c r="P612" s="24"/>
      <c r="Q612" s="24"/>
      <c r="R612" s="24"/>
      <c r="S612" s="24"/>
      <c r="T612" s="24"/>
      <c r="U612" s="7">
        <f t="shared" si="231"/>
        <v>0</v>
      </c>
      <c r="V612" s="24"/>
      <c r="W612" s="24"/>
      <c r="X612" s="24"/>
      <c r="Y612" s="24"/>
      <c r="Z612" s="24"/>
      <c r="AA612" s="24"/>
      <c r="AB612" s="24"/>
      <c r="AC612" s="24"/>
      <c r="AD612" s="7">
        <f t="shared" si="260"/>
        <v>0</v>
      </c>
      <c r="AE612" s="24"/>
      <c r="AF612" s="24"/>
      <c r="AG612" s="25"/>
      <c r="AH612" s="25"/>
      <c r="AI612" s="24"/>
      <c r="AJ612" s="20"/>
      <c r="AK612" s="24"/>
      <c r="AL612" s="20"/>
      <c r="AM612" s="20"/>
      <c r="AN612" s="20"/>
      <c r="AO612" s="25"/>
      <c r="AP612" s="20"/>
      <c r="AQ612" s="24"/>
      <c r="AR612" s="25"/>
      <c r="AS612" s="25"/>
      <c r="AT612" s="25"/>
      <c r="AU612" s="25"/>
      <c r="AV612" s="25"/>
      <c r="AW612" s="25"/>
      <c r="AX612" s="24"/>
      <c r="AY612" s="24"/>
      <c r="AZ612" s="24"/>
      <c r="BA612" s="25"/>
      <c r="BB612" s="25"/>
      <c r="BC612" s="25"/>
      <c r="BD612" s="24"/>
      <c r="BE612" s="25"/>
      <c r="BF612" s="25"/>
      <c r="BG612" s="7">
        <f t="shared" si="261"/>
        <v>0</v>
      </c>
      <c r="BH612" s="25"/>
      <c r="BI612" s="24"/>
      <c r="BJ612" s="24"/>
      <c r="BK612" s="25"/>
      <c r="BL612" s="20" t="s">
        <v>99</v>
      </c>
      <c r="BM612" s="25"/>
      <c r="BN612" s="20" t="s">
        <v>895</v>
      </c>
      <c r="BO612" s="25"/>
      <c r="BP612" s="144"/>
      <c r="BQ612" s="25"/>
      <c r="BR612" s="25"/>
      <c r="BS612" s="25"/>
      <c r="BT612" s="25"/>
      <c r="BU612" s="23" t="s">
        <v>131</v>
      </c>
      <c r="BV612" s="20"/>
      <c r="BW612" s="25"/>
      <c r="BX612" s="25"/>
      <c r="BY612" s="20" t="s">
        <v>936</v>
      </c>
      <c r="CA612" s="54" t="e">
        <f>VLOOKUP(B612,'[1]KH2025 IN'!$B$4:$X$243,23,0)</f>
        <v>#N/A</v>
      </c>
      <c r="CB612" s="54">
        <v>1</v>
      </c>
      <c r="CC612" s="54">
        <f>VLOOKUP(B612,'[2]10QH'!$B$15:$BZ$665,77,0)</f>
        <v>1</v>
      </c>
      <c r="CJ612" s="54">
        <v>1</v>
      </c>
    </row>
    <row r="613" spans="1:88" s="54" customFormat="1" ht="37.5" x14ac:dyDescent="0.3">
      <c r="A613" s="20">
        <f t="shared" si="262"/>
        <v>407</v>
      </c>
      <c r="B613" s="21" t="s">
        <v>914</v>
      </c>
      <c r="C613" s="22">
        <f t="shared" si="254"/>
        <v>2.5</v>
      </c>
      <c r="D613" s="23"/>
      <c r="E613" s="7">
        <f t="shared" si="256"/>
        <v>2.5</v>
      </c>
      <c r="F613" s="7">
        <f t="shared" si="257"/>
        <v>2.5</v>
      </c>
      <c r="G613" s="7">
        <f t="shared" si="258"/>
        <v>0</v>
      </c>
      <c r="H613" s="24"/>
      <c r="I613" s="24"/>
      <c r="J613" s="24"/>
      <c r="K613" s="24">
        <v>1</v>
      </c>
      <c r="L613" s="24">
        <v>1.5</v>
      </c>
      <c r="M613" s="7">
        <f t="shared" si="259"/>
        <v>0</v>
      </c>
      <c r="N613" s="24"/>
      <c r="O613" s="24"/>
      <c r="P613" s="24"/>
      <c r="Q613" s="24"/>
      <c r="R613" s="24"/>
      <c r="S613" s="24"/>
      <c r="T613" s="24"/>
      <c r="U613" s="7">
        <f t="shared" si="231"/>
        <v>0</v>
      </c>
      <c r="V613" s="24"/>
      <c r="W613" s="24"/>
      <c r="X613" s="24"/>
      <c r="Y613" s="24"/>
      <c r="Z613" s="24"/>
      <c r="AA613" s="24"/>
      <c r="AB613" s="24"/>
      <c r="AC613" s="24"/>
      <c r="AD613" s="7">
        <f t="shared" si="260"/>
        <v>0</v>
      </c>
      <c r="AE613" s="24"/>
      <c r="AF613" s="24"/>
      <c r="AG613" s="25"/>
      <c r="AH613" s="25"/>
      <c r="AI613" s="24"/>
      <c r="AJ613" s="20"/>
      <c r="AK613" s="24"/>
      <c r="AL613" s="20"/>
      <c r="AM613" s="20"/>
      <c r="AN613" s="20"/>
      <c r="AO613" s="25"/>
      <c r="AP613" s="20"/>
      <c r="AQ613" s="24"/>
      <c r="AR613" s="25"/>
      <c r="AS613" s="25"/>
      <c r="AT613" s="25"/>
      <c r="AU613" s="25"/>
      <c r="AV613" s="25"/>
      <c r="AW613" s="25"/>
      <c r="AX613" s="24"/>
      <c r="AY613" s="24"/>
      <c r="AZ613" s="24"/>
      <c r="BA613" s="25"/>
      <c r="BB613" s="25"/>
      <c r="BC613" s="25"/>
      <c r="BD613" s="24"/>
      <c r="BE613" s="25"/>
      <c r="BF613" s="25"/>
      <c r="BG613" s="7">
        <f t="shared" si="261"/>
        <v>0</v>
      </c>
      <c r="BH613" s="25"/>
      <c r="BI613" s="24"/>
      <c r="BJ613" s="24"/>
      <c r="BK613" s="25"/>
      <c r="BL613" s="20" t="s">
        <v>99</v>
      </c>
      <c r="BM613" s="25"/>
      <c r="BN613" s="20" t="s">
        <v>895</v>
      </c>
      <c r="BO613" s="25"/>
      <c r="BP613" s="144"/>
      <c r="BQ613" s="25"/>
      <c r="BR613" s="25"/>
      <c r="BS613" s="25"/>
      <c r="BT613" s="25"/>
      <c r="BU613" s="23" t="s">
        <v>131</v>
      </c>
      <c r="BV613" s="20"/>
      <c r="BW613" s="25"/>
      <c r="BX613" s="25"/>
      <c r="BY613" s="20" t="s">
        <v>937</v>
      </c>
      <c r="CA613" s="54" t="e">
        <f>VLOOKUP(B613,'[1]KH2025 IN'!$B$4:$X$243,23,0)</f>
        <v>#N/A</v>
      </c>
      <c r="CB613" s="54">
        <v>1</v>
      </c>
      <c r="CC613" s="54">
        <f>VLOOKUP(B613,'[2]10QH'!$B$15:$BZ$665,77,0)</f>
        <v>1</v>
      </c>
      <c r="CJ613" s="54">
        <v>1</v>
      </c>
    </row>
    <row r="614" spans="1:88" s="54" customFormat="1" ht="75" customHeight="1" x14ac:dyDescent="0.3">
      <c r="A614" s="20">
        <f t="shared" si="262"/>
        <v>408</v>
      </c>
      <c r="B614" s="21" t="s">
        <v>1020</v>
      </c>
      <c r="C614" s="22">
        <f t="shared" si="254"/>
        <v>0.36</v>
      </c>
      <c r="D614" s="23"/>
      <c r="E614" s="7">
        <f t="shared" si="256"/>
        <v>0.36</v>
      </c>
      <c r="F614" s="7">
        <f t="shared" si="257"/>
        <v>0</v>
      </c>
      <c r="G614" s="7">
        <f t="shared" si="258"/>
        <v>0</v>
      </c>
      <c r="H614" s="24"/>
      <c r="I614" s="24"/>
      <c r="J614" s="24"/>
      <c r="K614" s="24"/>
      <c r="L614" s="24"/>
      <c r="M614" s="7">
        <f t="shared" si="259"/>
        <v>0</v>
      </c>
      <c r="N614" s="24"/>
      <c r="O614" s="24"/>
      <c r="P614" s="24"/>
      <c r="Q614" s="24"/>
      <c r="R614" s="24"/>
      <c r="S614" s="24"/>
      <c r="T614" s="24"/>
      <c r="U614" s="7">
        <v>0.36</v>
      </c>
      <c r="V614" s="24"/>
      <c r="W614" s="24"/>
      <c r="X614" s="24"/>
      <c r="Y614" s="24"/>
      <c r="Z614" s="24"/>
      <c r="AA614" s="24"/>
      <c r="AB614" s="24"/>
      <c r="AC614" s="24"/>
      <c r="AD614" s="7">
        <f t="shared" si="260"/>
        <v>0</v>
      </c>
      <c r="AE614" s="24"/>
      <c r="AF614" s="24"/>
      <c r="AG614" s="25"/>
      <c r="AH614" s="25"/>
      <c r="AI614" s="24"/>
      <c r="AJ614" s="20"/>
      <c r="AK614" s="24"/>
      <c r="AL614" s="20"/>
      <c r="AM614" s="20"/>
      <c r="AN614" s="20"/>
      <c r="AO614" s="25"/>
      <c r="AP614" s="20"/>
      <c r="AQ614" s="24"/>
      <c r="AR614" s="25"/>
      <c r="AS614" s="25"/>
      <c r="AT614" s="25"/>
      <c r="AU614" s="25"/>
      <c r="AV614" s="25"/>
      <c r="AW614" s="25"/>
      <c r="AX614" s="24">
        <v>0.71</v>
      </c>
      <c r="AY614" s="24"/>
      <c r="AZ614" s="24"/>
      <c r="BA614" s="25"/>
      <c r="BB614" s="25"/>
      <c r="BC614" s="25"/>
      <c r="BD614" s="24"/>
      <c r="BE614" s="25"/>
      <c r="BF614" s="25"/>
      <c r="BG614" s="7">
        <f t="shared" si="261"/>
        <v>0</v>
      </c>
      <c r="BH614" s="25"/>
      <c r="BI614" s="24"/>
      <c r="BJ614" s="24"/>
      <c r="BK614" s="25"/>
      <c r="BL614" s="20" t="s">
        <v>99</v>
      </c>
      <c r="BM614" s="25"/>
      <c r="BN614" s="20" t="s">
        <v>895</v>
      </c>
      <c r="BO614" s="25"/>
      <c r="BP614" s="20" t="s">
        <v>106</v>
      </c>
      <c r="BQ614" s="25"/>
      <c r="BR614" s="25"/>
      <c r="BS614" s="25"/>
      <c r="BT614" s="25"/>
      <c r="BU614" s="23" t="s">
        <v>741</v>
      </c>
      <c r="BV614" s="20">
        <v>2022</v>
      </c>
      <c r="BW614" s="25" t="s">
        <v>919</v>
      </c>
      <c r="BX614" s="25"/>
      <c r="BY614" s="20" t="s">
        <v>938</v>
      </c>
      <c r="CA614" s="54" t="e">
        <f>VLOOKUP(B614,'[1]KH2025 IN'!$B$4:$X$243,23,0)</f>
        <v>#N/A</v>
      </c>
      <c r="CB614" s="54">
        <v>1</v>
      </c>
      <c r="CC614" s="54" t="e">
        <f>VLOOKUP(B614,'[2]10QH'!$B$15:$BZ$665,77,0)</f>
        <v>#N/A</v>
      </c>
      <c r="CJ614" s="54">
        <v>1</v>
      </c>
    </row>
    <row r="615" spans="1:88" s="54" customFormat="1" ht="75" x14ac:dyDescent="0.3">
      <c r="A615" s="20">
        <f t="shared" si="262"/>
        <v>409</v>
      </c>
      <c r="B615" s="21" t="s">
        <v>1022</v>
      </c>
      <c r="C615" s="22">
        <f t="shared" si="254"/>
        <v>0.5</v>
      </c>
      <c r="D615" s="23"/>
      <c r="E615" s="7">
        <f t="shared" si="256"/>
        <v>0.5</v>
      </c>
      <c r="F615" s="7">
        <f t="shared" si="257"/>
        <v>0.5</v>
      </c>
      <c r="G615" s="7">
        <f t="shared" si="258"/>
        <v>0</v>
      </c>
      <c r="H615" s="24"/>
      <c r="I615" s="24"/>
      <c r="J615" s="24"/>
      <c r="K615" s="24">
        <v>0.3</v>
      </c>
      <c r="L615" s="24">
        <v>0.2</v>
      </c>
      <c r="M615" s="7">
        <f t="shared" si="259"/>
        <v>0</v>
      </c>
      <c r="N615" s="24"/>
      <c r="O615" s="24"/>
      <c r="P615" s="24"/>
      <c r="Q615" s="24"/>
      <c r="R615" s="24"/>
      <c r="S615" s="24"/>
      <c r="T615" s="24"/>
      <c r="U615" s="7">
        <f t="shared" si="231"/>
        <v>0</v>
      </c>
      <c r="V615" s="24"/>
      <c r="W615" s="24"/>
      <c r="X615" s="24"/>
      <c r="Y615" s="24"/>
      <c r="Z615" s="24"/>
      <c r="AA615" s="24"/>
      <c r="AB615" s="24"/>
      <c r="AC615" s="24"/>
      <c r="AD615" s="7">
        <f t="shared" si="260"/>
        <v>0</v>
      </c>
      <c r="AE615" s="24"/>
      <c r="AF615" s="24"/>
      <c r="AG615" s="25"/>
      <c r="AH615" s="25"/>
      <c r="AI615" s="24"/>
      <c r="AJ615" s="20"/>
      <c r="AK615" s="24"/>
      <c r="AL615" s="20"/>
      <c r="AM615" s="20"/>
      <c r="AN615" s="20"/>
      <c r="AO615" s="25"/>
      <c r="AP615" s="20"/>
      <c r="AQ615" s="24"/>
      <c r="AR615" s="25"/>
      <c r="AS615" s="25"/>
      <c r="AT615" s="25"/>
      <c r="AU615" s="25"/>
      <c r="AV615" s="25"/>
      <c r="AW615" s="25"/>
      <c r="AX615" s="24"/>
      <c r="AY615" s="24"/>
      <c r="AZ615" s="24"/>
      <c r="BA615" s="25"/>
      <c r="BB615" s="25"/>
      <c r="BC615" s="25"/>
      <c r="BD615" s="24"/>
      <c r="BE615" s="25"/>
      <c r="BF615" s="25"/>
      <c r="BG615" s="7">
        <f t="shared" si="261"/>
        <v>0</v>
      </c>
      <c r="BH615" s="25"/>
      <c r="BI615" s="24"/>
      <c r="BJ615" s="24"/>
      <c r="BK615" s="25"/>
      <c r="BL615" s="20" t="s">
        <v>123</v>
      </c>
      <c r="BM615" s="25"/>
      <c r="BN615" s="20" t="s">
        <v>895</v>
      </c>
      <c r="BO615" s="25"/>
      <c r="BP615" s="144" t="s">
        <v>106</v>
      </c>
      <c r="BQ615" s="25"/>
      <c r="BR615" s="25"/>
      <c r="BS615" s="25"/>
      <c r="BT615" s="25"/>
      <c r="BU615" s="23" t="s">
        <v>131</v>
      </c>
      <c r="BV615" s="20"/>
      <c r="BW615" s="25"/>
      <c r="BX615" s="25"/>
      <c r="BY615" s="20" t="s">
        <v>939</v>
      </c>
      <c r="CA615" s="54" t="e">
        <f>VLOOKUP(B615,'[1]KH2025 IN'!$B$4:$X$243,23,0)</f>
        <v>#N/A</v>
      </c>
      <c r="CB615" s="54">
        <v>1</v>
      </c>
      <c r="CC615" s="54" t="e">
        <f>VLOOKUP(B615,'[2]10QH'!$B$15:$BZ$665,77,0)</f>
        <v>#N/A</v>
      </c>
      <c r="CJ615" s="54">
        <v>1</v>
      </c>
    </row>
    <row r="616" spans="1:88" s="54" customFormat="1" ht="37.5" x14ac:dyDescent="0.3">
      <c r="A616" s="20">
        <f t="shared" si="262"/>
        <v>410</v>
      </c>
      <c r="B616" s="21" t="s">
        <v>914</v>
      </c>
      <c r="C616" s="22">
        <f t="shared" si="254"/>
        <v>2.5</v>
      </c>
      <c r="D616" s="23"/>
      <c r="E616" s="7">
        <f t="shared" si="256"/>
        <v>2.5</v>
      </c>
      <c r="F616" s="7">
        <f t="shared" si="257"/>
        <v>2.5</v>
      </c>
      <c r="G616" s="7">
        <f t="shared" si="258"/>
        <v>0</v>
      </c>
      <c r="H616" s="24"/>
      <c r="I616" s="24"/>
      <c r="J616" s="24"/>
      <c r="K616" s="24">
        <v>1</v>
      </c>
      <c r="L616" s="24">
        <v>1.5</v>
      </c>
      <c r="M616" s="7">
        <f t="shared" si="259"/>
        <v>0</v>
      </c>
      <c r="N616" s="24"/>
      <c r="O616" s="24"/>
      <c r="P616" s="24"/>
      <c r="Q616" s="24"/>
      <c r="R616" s="24"/>
      <c r="S616" s="24"/>
      <c r="T616" s="24"/>
      <c r="U616" s="7">
        <f t="shared" si="231"/>
        <v>0</v>
      </c>
      <c r="V616" s="24"/>
      <c r="W616" s="24"/>
      <c r="X616" s="24"/>
      <c r="Y616" s="24"/>
      <c r="Z616" s="24"/>
      <c r="AA616" s="24"/>
      <c r="AB616" s="24"/>
      <c r="AC616" s="24"/>
      <c r="AD616" s="7">
        <f t="shared" si="260"/>
        <v>0</v>
      </c>
      <c r="AE616" s="24"/>
      <c r="AF616" s="24"/>
      <c r="AG616" s="25"/>
      <c r="AH616" s="25"/>
      <c r="AI616" s="24"/>
      <c r="AJ616" s="20"/>
      <c r="AK616" s="24"/>
      <c r="AL616" s="20"/>
      <c r="AM616" s="20"/>
      <c r="AN616" s="20"/>
      <c r="AO616" s="25"/>
      <c r="AP616" s="20"/>
      <c r="AQ616" s="24"/>
      <c r="AR616" s="25"/>
      <c r="AS616" s="25"/>
      <c r="AT616" s="25"/>
      <c r="AU616" s="25"/>
      <c r="AV616" s="25"/>
      <c r="AW616" s="25"/>
      <c r="AX616" s="24"/>
      <c r="AY616" s="24"/>
      <c r="AZ616" s="24"/>
      <c r="BA616" s="25"/>
      <c r="BB616" s="25"/>
      <c r="BC616" s="25"/>
      <c r="BD616" s="24"/>
      <c r="BE616" s="25"/>
      <c r="BF616" s="25"/>
      <c r="BG616" s="7">
        <f t="shared" si="261"/>
        <v>0</v>
      </c>
      <c r="BH616" s="25"/>
      <c r="BI616" s="24"/>
      <c r="BJ616" s="24"/>
      <c r="BK616" s="25"/>
      <c r="BL616" s="20" t="s">
        <v>123</v>
      </c>
      <c r="BM616" s="25"/>
      <c r="BN616" s="20" t="s">
        <v>895</v>
      </c>
      <c r="BO616" s="25"/>
      <c r="BP616" s="144"/>
      <c r="BQ616" s="25"/>
      <c r="BR616" s="25"/>
      <c r="BS616" s="25"/>
      <c r="BT616" s="25"/>
      <c r="BU616" s="23" t="s">
        <v>131</v>
      </c>
      <c r="BV616" s="20"/>
      <c r="BW616" s="25"/>
      <c r="BX616" s="25"/>
      <c r="BY616" s="20"/>
      <c r="CA616" s="54" t="e">
        <f>VLOOKUP(B616,'[1]KH2025 IN'!$B$4:$X$243,23,0)</f>
        <v>#N/A</v>
      </c>
      <c r="CB616" s="54">
        <v>1</v>
      </c>
      <c r="CC616" s="54">
        <f>VLOOKUP(B616,'[2]10QH'!$B$15:$BZ$665,77,0)</f>
        <v>1</v>
      </c>
      <c r="CJ616" s="54">
        <v>1</v>
      </c>
    </row>
    <row r="617" spans="1:88" s="54" customFormat="1" x14ac:dyDescent="0.3">
      <c r="A617" s="20">
        <f t="shared" si="262"/>
        <v>411</v>
      </c>
      <c r="B617" s="21" t="s">
        <v>940</v>
      </c>
      <c r="C617" s="22">
        <f t="shared" si="254"/>
        <v>29.99</v>
      </c>
      <c r="D617" s="23"/>
      <c r="E617" s="7">
        <f t="shared" si="256"/>
        <v>29.99</v>
      </c>
      <c r="F617" s="7">
        <f t="shared" si="257"/>
        <v>29.99</v>
      </c>
      <c r="G617" s="7">
        <f t="shared" si="258"/>
        <v>0</v>
      </c>
      <c r="H617" s="24"/>
      <c r="I617" s="24"/>
      <c r="J617" s="24"/>
      <c r="K617" s="24"/>
      <c r="L617" s="24">
        <v>29.99</v>
      </c>
      <c r="M617" s="7">
        <f t="shared" si="259"/>
        <v>0</v>
      </c>
      <c r="N617" s="24"/>
      <c r="O617" s="24"/>
      <c r="P617" s="24"/>
      <c r="Q617" s="24"/>
      <c r="R617" s="24"/>
      <c r="S617" s="24"/>
      <c r="T617" s="24"/>
      <c r="U617" s="7">
        <f t="shared" si="231"/>
        <v>0</v>
      </c>
      <c r="V617" s="24"/>
      <c r="W617" s="24"/>
      <c r="X617" s="24"/>
      <c r="Y617" s="24"/>
      <c r="Z617" s="24"/>
      <c r="AA617" s="24"/>
      <c r="AB617" s="24"/>
      <c r="AC617" s="24"/>
      <c r="AD617" s="7">
        <f t="shared" si="260"/>
        <v>0</v>
      </c>
      <c r="AE617" s="24"/>
      <c r="AF617" s="24"/>
      <c r="AG617" s="25"/>
      <c r="AH617" s="25"/>
      <c r="AI617" s="24"/>
      <c r="AJ617" s="20"/>
      <c r="AK617" s="24"/>
      <c r="AL617" s="20"/>
      <c r="AM617" s="20"/>
      <c r="AN617" s="20"/>
      <c r="AO617" s="25"/>
      <c r="AP617" s="20"/>
      <c r="AQ617" s="24"/>
      <c r="AR617" s="25"/>
      <c r="AS617" s="25"/>
      <c r="AT617" s="25"/>
      <c r="AU617" s="25"/>
      <c r="AV617" s="25"/>
      <c r="AW617" s="25"/>
      <c r="AX617" s="24"/>
      <c r="AY617" s="24"/>
      <c r="AZ617" s="24"/>
      <c r="BA617" s="25"/>
      <c r="BB617" s="25"/>
      <c r="BC617" s="25"/>
      <c r="BD617" s="24"/>
      <c r="BE617" s="25"/>
      <c r="BF617" s="25"/>
      <c r="BG617" s="7">
        <f t="shared" si="261"/>
        <v>0</v>
      </c>
      <c r="BH617" s="25"/>
      <c r="BI617" s="24"/>
      <c r="BJ617" s="24"/>
      <c r="BK617" s="25"/>
      <c r="BL617" s="20" t="s">
        <v>123</v>
      </c>
      <c r="BM617" s="25"/>
      <c r="BN617" s="20" t="s">
        <v>895</v>
      </c>
      <c r="BO617" s="25"/>
      <c r="BP617" s="144"/>
      <c r="BQ617" s="25"/>
      <c r="BR617" s="25"/>
      <c r="BS617" s="25"/>
      <c r="BT617" s="25"/>
      <c r="BU617" s="23" t="s">
        <v>90</v>
      </c>
      <c r="BV617" s="20"/>
      <c r="BW617" s="25"/>
      <c r="BX617" s="25"/>
      <c r="BY617" s="20" t="s">
        <v>939</v>
      </c>
      <c r="CA617" s="54" t="e">
        <f>VLOOKUP(B617,'[1]KH2025 IN'!$B$4:$X$243,23,0)</f>
        <v>#N/A</v>
      </c>
      <c r="CB617" s="54">
        <v>1</v>
      </c>
      <c r="CC617" s="54">
        <f>VLOOKUP(B617,'[2]10QH'!$B$15:$BZ$665,77,0)</f>
        <v>1</v>
      </c>
      <c r="CJ617" s="54">
        <v>1</v>
      </c>
    </row>
    <row r="618" spans="1:88" s="54" customFormat="1" ht="75" customHeight="1" x14ac:dyDescent="0.3">
      <c r="A618" s="20">
        <f t="shared" si="262"/>
        <v>412</v>
      </c>
      <c r="B618" s="21" t="s">
        <v>1021</v>
      </c>
      <c r="C618" s="22">
        <f t="shared" si="254"/>
        <v>0.26</v>
      </c>
      <c r="D618" s="23"/>
      <c r="E618" s="7">
        <f t="shared" si="256"/>
        <v>0.26</v>
      </c>
      <c r="F618" s="7">
        <v>0.26</v>
      </c>
      <c r="G618" s="7">
        <f t="shared" si="258"/>
        <v>0</v>
      </c>
      <c r="H618" s="24"/>
      <c r="I618" s="24"/>
      <c r="J618" s="24"/>
      <c r="K618" s="24">
        <v>2</v>
      </c>
      <c r="L618" s="24">
        <v>2</v>
      </c>
      <c r="M618" s="7">
        <f t="shared" si="259"/>
        <v>0</v>
      </c>
      <c r="N618" s="24"/>
      <c r="O618" s="24"/>
      <c r="P618" s="24"/>
      <c r="Q618" s="24"/>
      <c r="R618" s="24"/>
      <c r="S618" s="24"/>
      <c r="T618" s="24"/>
      <c r="U618" s="7">
        <f t="shared" si="231"/>
        <v>0</v>
      </c>
      <c r="V618" s="24"/>
      <c r="W618" s="24"/>
      <c r="X618" s="24"/>
      <c r="Y618" s="24"/>
      <c r="Z618" s="24"/>
      <c r="AA618" s="24"/>
      <c r="AB618" s="24"/>
      <c r="AC618" s="24"/>
      <c r="AD618" s="7">
        <f t="shared" si="260"/>
        <v>0</v>
      </c>
      <c r="AE618" s="24"/>
      <c r="AF618" s="24"/>
      <c r="AG618" s="25"/>
      <c r="AH618" s="25"/>
      <c r="AI618" s="24"/>
      <c r="AJ618" s="20"/>
      <c r="AK618" s="24"/>
      <c r="AL618" s="20"/>
      <c r="AM618" s="20"/>
      <c r="AN618" s="20"/>
      <c r="AO618" s="25"/>
      <c r="AP618" s="20"/>
      <c r="AQ618" s="24"/>
      <c r="AR618" s="25"/>
      <c r="AS618" s="25"/>
      <c r="AT618" s="25"/>
      <c r="AU618" s="25"/>
      <c r="AV618" s="25"/>
      <c r="AW618" s="25"/>
      <c r="AX618" s="24"/>
      <c r="AY618" s="24"/>
      <c r="AZ618" s="24"/>
      <c r="BA618" s="25"/>
      <c r="BB618" s="25"/>
      <c r="BC618" s="25"/>
      <c r="BD618" s="24"/>
      <c r="BE618" s="25"/>
      <c r="BF618" s="25"/>
      <c r="BG618" s="7">
        <f t="shared" si="261"/>
        <v>0</v>
      </c>
      <c r="BH618" s="25"/>
      <c r="BI618" s="24"/>
      <c r="BJ618" s="24"/>
      <c r="BK618" s="25"/>
      <c r="BL618" s="20" t="s">
        <v>123</v>
      </c>
      <c r="BM618" s="25"/>
      <c r="BN618" s="20" t="s">
        <v>895</v>
      </c>
      <c r="BO618" s="25"/>
      <c r="BP618" s="20" t="s">
        <v>106</v>
      </c>
      <c r="BQ618" s="25"/>
      <c r="BR618" s="25"/>
      <c r="BS618" s="25"/>
      <c r="BT618" s="25"/>
      <c r="BU618" s="23" t="s">
        <v>131</v>
      </c>
      <c r="BV618" s="20">
        <v>2022</v>
      </c>
      <c r="BW618" s="25" t="s">
        <v>919</v>
      </c>
      <c r="BX618" s="25"/>
      <c r="BY618" s="20" t="s">
        <v>941</v>
      </c>
      <c r="CA618" s="54" t="e">
        <f>VLOOKUP(B618,'[1]KH2025 IN'!$B$4:$X$243,23,0)</f>
        <v>#N/A</v>
      </c>
      <c r="CB618" s="54">
        <v>1</v>
      </c>
      <c r="CC618" s="54" t="e">
        <f>VLOOKUP(B618,'[2]10QH'!$B$15:$BZ$665,77,0)</f>
        <v>#N/A</v>
      </c>
      <c r="CJ618" s="54">
        <v>1</v>
      </c>
    </row>
    <row r="619" spans="1:88" s="54" customFormat="1" ht="56.25" x14ac:dyDescent="0.3">
      <c r="A619" s="20">
        <f>A618+1</f>
        <v>413</v>
      </c>
      <c r="B619" s="21" t="s">
        <v>912</v>
      </c>
      <c r="C619" s="22">
        <f t="shared" si="254"/>
        <v>0.64</v>
      </c>
      <c r="D619" s="23"/>
      <c r="E619" s="7">
        <f t="shared" si="256"/>
        <v>0.64</v>
      </c>
      <c r="F619" s="7">
        <f t="shared" si="257"/>
        <v>0.64</v>
      </c>
      <c r="G619" s="7">
        <f t="shared" si="258"/>
        <v>0</v>
      </c>
      <c r="H619" s="24"/>
      <c r="I619" s="24"/>
      <c r="J619" s="24"/>
      <c r="K619" s="24">
        <v>0.3</v>
      </c>
      <c r="L619" s="24">
        <v>0.34</v>
      </c>
      <c r="M619" s="7">
        <f t="shared" si="259"/>
        <v>0</v>
      </c>
      <c r="N619" s="24"/>
      <c r="O619" s="24"/>
      <c r="P619" s="24"/>
      <c r="Q619" s="24"/>
      <c r="R619" s="24"/>
      <c r="S619" s="24"/>
      <c r="T619" s="24"/>
      <c r="U619" s="7">
        <f t="shared" ref="U619:U625" si="263">V619+W619+X619+Y619+Z619+AA619+AB619+AC619+AD619+AU619+AV619+AW619+AX619+AY619+AZ619+BA619+BB619+BC619+BD619+BE619+BF619</f>
        <v>0</v>
      </c>
      <c r="V619" s="24"/>
      <c r="W619" s="24"/>
      <c r="X619" s="24"/>
      <c r="Y619" s="24"/>
      <c r="Z619" s="24"/>
      <c r="AA619" s="24"/>
      <c r="AB619" s="24"/>
      <c r="AC619" s="24"/>
      <c r="AD619" s="7">
        <f t="shared" si="260"/>
        <v>0</v>
      </c>
      <c r="AE619" s="24"/>
      <c r="AF619" s="24"/>
      <c r="AG619" s="25"/>
      <c r="AH619" s="25"/>
      <c r="AI619" s="24"/>
      <c r="AJ619" s="20"/>
      <c r="AK619" s="24"/>
      <c r="AL619" s="20"/>
      <c r="AM619" s="20"/>
      <c r="AN619" s="20"/>
      <c r="AO619" s="25"/>
      <c r="AP619" s="20"/>
      <c r="AQ619" s="24"/>
      <c r="AR619" s="25"/>
      <c r="AS619" s="25"/>
      <c r="AT619" s="25"/>
      <c r="AU619" s="25"/>
      <c r="AV619" s="25"/>
      <c r="AW619" s="25"/>
      <c r="AX619" s="24"/>
      <c r="AY619" s="24"/>
      <c r="AZ619" s="24"/>
      <c r="BA619" s="25"/>
      <c r="BB619" s="25"/>
      <c r="BC619" s="25"/>
      <c r="BD619" s="24"/>
      <c r="BE619" s="25"/>
      <c r="BF619" s="25"/>
      <c r="BG619" s="7">
        <f t="shared" si="261"/>
        <v>0</v>
      </c>
      <c r="BH619" s="25"/>
      <c r="BI619" s="24"/>
      <c r="BJ619" s="24"/>
      <c r="BK619" s="25"/>
      <c r="BL619" s="20" t="s">
        <v>142</v>
      </c>
      <c r="BM619" s="25"/>
      <c r="BN619" s="20" t="s">
        <v>895</v>
      </c>
      <c r="BO619" s="25"/>
      <c r="BP619" s="144" t="s">
        <v>106</v>
      </c>
      <c r="BQ619" s="25"/>
      <c r="BR619" s="25"/>
      <c r="BS619" s="25"/>
      <c r="BT619" s="25"/>
      <c r="BU619" s="23" t="s">
        <v>131</v>
      </c>
      <c r="BV619" s="20"/>
      <c r="BW619" s="25"/>
      <c r="BX619" s="25"/>
      <c r="BY619" s="20" t="s">
        <v>942</v>
      </c>
      <c r="CA619" s="54" t="e">
        <f>VLOOKUP(B619,'[1]KH2025 IN'!$B$4:$X$243,23,0)</f>
        <v>#N/A</v>
      </c>
      <c r="CB619" s="54">
        <v>1</v>
      </c>
      <c r="CC619" s="54">
        <f>VLOOKUP(B619,'[2]10QH'!$B$15:$BZ$665,77,0)</f>
        <v>1</v>
      </c>
      <c r="CJ619" s="54">
        <v>1</v>
      </c>
    </row>
    <row r="620" spans="1:88" s="54" customFormat="1" ht="37.5" x14ac:dyDescent="0.3">
      <c r="A620" s="20">
        <f t="shared" si="262"/>
        <v>414</v>
      </c>
      <c r="B620" s="21" t="s">
        <v>914</v>
      </c>
      <c r="C620" s="22">
        <f t="shared" si="254"/>
        <v>2.9</v>
      </c>
      <c r="D620" s="23"/>
      <c r="E620" s="7">
        <f t="shared" si="256"/>
        <v>2.9</v>
      </c>
      <c r="F620" s="7">
        <f t="shared" si="257"/>
        <v>2.9</v>
      </c>
      <c r="G620" s="7">
        <f t="shared" si="258"/>
        <v>0</v>
      </c>
      <c r="H620" s="24"/>
      <c r="I620" s="24"/>
      <c r="J620" s="24"/>
      <c r="K620" s="24">
        <v>1.4</v>
      </c>
      <c r="L620" s="24">
        <v>1.5</v>
      </c>
      <c r="M620" s="7">
        <f t="shared" si="259"/>
        <v>0</v>
      </c>
      <c r="N620" s="24"/>
      <c r="O620" s="24"/>
      <c r="P620" s="24"/>
      <c r="Q620" s="24"/>
      <c r="R620" s="24"/>
      <c r="S620" s="24"/>
      <c r="T620" s="24"/>
      <c r="U620" s="7">
        <f t="shared" si="263"/>
        <v>0</v>
      </c>
      <c r="V620" s="24"/>
      <c r="W620" s="24"/>
      <c r="X620" s="24"/>
      <c r="Y620" s="24"/>
      <c r="Z620" s="24"/>
      <c r="AA620" s="24"/>
      <c r="AB620" s="24"/>
      <c r="AC620" s="24"/>
      <c r="AD620" s="7">
        <f t="shared" si="260"/>
        <v>0</v>
      </c>
      <c r="AE620" s="24"/>
      <c r="AF620" s="24"/>
      <c r="AG620" s="25"/>
      <c r="AH620" s="25"/>
      <c r="AI620" s="24"/>
      <c r="AJ620" s="20"/>
      <c r="AK620" s="24"/>
      <c r="AL620" s="20"/>
      <c r="AM620" s="20"/>
      <c r="AN620" s="20"/>
      <c r="AO620" s="25"/>
      <c r="AP620" s="20"/>
      <c r="AQ620" s="24"/>
      <c r="AR620" s="25"/>
      <c r="AS620" s="25"/>
      <c r="AT620" s="25"/>
      <c r="AU620" s="25"/>
      <c r="AV620" s="25"/>
      <c r="AW620" s="25"/>
      <c r="AX620" s="24"/>
      <c r="AY620" s="24"/>
      <c r="AZ620" s="24"/>
      <c r="BA620" s="25"/>
      <c r="BB620" s="25"/>
      <c r="BC620" s="25"/>
      <c r="BD620" s="24"/>
      <c r="BE620" s="25"/>
      <c r="BF620" s="25"/>
      <c r="BG620" s="7">
        <f t="shared" si="261"/>
        <v>0</v>
      </c>
      <c r="BH620" s="25"/>
      <c r="BI620" s="24"/>
      <c r="BJ620" s="24"/>
      <c r="BK620" s="25"/>
      <c r="BL620" s="20" t="s">
        <v>142</v>
      </c>
      <c r="BM620" s="25"/>
      <c r="BN620" s="20" t="s">
        <v>895</v>
      </c>
      <c r="BO620" s="25"/>
      <c r="BP620" s="144"/>
      <c r="BQ620" s="25"/>
      <c r="BR620" s="25"/>
      <c r="BS620" s="25"/>
      <c r="BT620" s="25"/>
      <c r="BU620" s="23" t="s">
        <v>131</v>
      </c>
      <c r="BV620" s="20"/>
      <c r="BW620" s="25"/>
      <c r="BX620" s="25"/>
      <c r="BY620" s="20" t="s">
        <v>943</v>
      </c>
      <c r="CA620" s="54" t="e">
        <f>VLOOKUP(B620,'[1]KH2025 IN'!$B$4:$X$243,23,0)</f>
        <v>#N/A</v>
      </c>
      <c r="CB620" s="54">
        <v>1</v>
      </c>
      <c r="CC620" s="54">
        <f>VLOOKUP(B620,'[2]10QH'!$B$15:$BZ$665,77,0)</f>
        <v>1</v>
      </c>
      <c r="CJ620" s="54">
        <v>1</v>
      </c>
    </row>
    <row r="621" spans="1:88" s="54" customFormat="1" x14ac:dyDescent="0.3">
      <c r="A621" s="20">
        <f t="shared" si="262"/>
        <v>415</v>
      </c>
      <c r="B621" s="21" t="s">
        <v>944</v>
      </c>
      <c r="C621" s="22">
        <f t="shared" si="254"/>
        <v>0.38</v>
      </c>
      <c r="D621" s="23"/>
      <c r="E621" s="7">
        <f t="shared" si="256"/>
        <v>0.38</v>
      </c>
      <c r="F621" s="7">
        <f t="shared" si="257"/>
        <v>0.38</v>
      </c>
      <c r="G621" s="7">
        <f t="shared" si="258"/>
        <v>0</v>
      </c>
      <c r="H621" s="24"/>
      <c r="I621" s="24"/>
      <c r="J621" s="24"/>
      <c r="K621" s="24"/>
      <c r="L621" s="24">
        <v>0.38</v>
      </c>
      <c r="M621" s="7">
        <f t="shared" si="259"/>
        <v>0</v>
      </c>
      <c r="N621" s="24"/>
      <c r="O621" s="24"/>
      <c r="P621" s="24"/>
      <c r="Q621" s="24"/>
      <c r="R621" s="24"/>
      <c r="S621" s="24"/>
      <c r="T621" s="24"/>
      <c r="U621" s="7">
        <f t="shared" si="263"/>
        <v>0</v>
      </c>
      <c r="V621" s="24"/>
      <c r="W621" s="24"/>
      <c r="X621" s="24"/>
      <c r="Y621" s="24"/>
      <c r="Z621" s="24"/>
      <c r="AA621" s="24"/>
      <c r="AB621" s="24"/>
      <c r="AC621" s="24"/>
      <c r="AD621" s="7">
        <f t="shared" si="260"/>
        <v>0</v>
      </c>
      <c r="AE621" s="24"/>
      <c r="AF621" s="24"/>
      <c r="AG621" s="25"/>
      <c r="AH621" s="25"/>
      <c r="AI621" s="24"/>
      <c r="AJ621" s="20"/>
      <c r="AK621" s="24"/>
      <c r="AL621" s="20"/>
      <c r="AM621" s="20"/>
      <c r="AN621" s="20"/>
      <c r="AO621" s="25"/>
      <c r="AP621" s="20"/>
      <c r="AQ621" s="24"/>
      <c r="AR621" s="25"/>
      <c r="AS621" s="25"/>
      <c r="AT621" s="25"/>
      <c r="AU621" s="25"/>
      <c r="AV621" s="25"/>
      <c r="AW621" s="25"/>
      <c r="AX621" s="24"/>
      <c r="AY621" s="24"/>
      <c r="AZ621" s="24"/>
      <c r="BA621" s="25"/>
      <c r="BB621" s="25"/>
      <c r="BC621" s="25"/>
      <c r="BD621" s="24"/>
      <c r="BE621" s="25"/>
      <c r="BF621" s="25"/>
      <c r="BG621" s="7">
        <f t="shared" si="261"/>
        <v>0</v>
      </c>
      <c r="BH621" s="25"/>
      <c r="BI621" s="24"/>
      <c r="BJ621" s="24"/>
      <c r="BK621" s="25"/>
      <c r="BL621" s="20" t="s">
        <v>142</v>
      </c>
      <c r="BM621" s="25"/>
      <c r="BN621" s="20" t="s">
        <v>895</v>
      </c>
      <c r="BO621" s="25"/>
      <c r="BP621" s="144"/>
      <c r="BQ621" s="25"/>
      <c r="BR621" s="25"/>
      <c r="BS621" s="25"/>
      <c r="BT621" s="25"/>
      <c r="BU621" s="23" t="s">
        <v>90</v>
      </c>
      <c r="BV621" s="20"/>
      <c r="BW621" s="25"/>
      <c r="BX621" s="25"/>
      <c r="BY621" s="20" t="s">
        <v>945</v>
      </c>
      <c r="CA621" s="54" t="e">
        <f>VLOOKUP(B621,'[1]KH2025 IN'!$B$4:$X$243,23,0)</f>
        <v>#N/A</v>
      </c>
      <c r="CB621" s="54">
        <v>1</v>
      </c>
      <c r="CC621" s="54">
        <f>VLOOKUP(B621,'[2]10QH'!$B$15:$BZ$665,77,0)</f>
        <v>1</v>
      </c>
      <c r="CJ621" s="54">
        <v>1</v>
      </c>
    </row>
    <row r="622" spans="1:88" s="54" customFormat="1" ht="75" customHeight="1" x14ac:dyDescent="0.3">
      <c r="A622" s="20">
        <f t="shared" si="262"/>
        <v>416</v>
      </c>
      <c r="B622" s="21" t="s">
        <v>1019</v>
      </c>
      <c r="C622" s="22">
        <f t="shared" si="254"/>
        <v>0.28000000000000003</v>
      </c>
      <c r="D622" s="23"/>
      <c r="E622" s="7">
        <f t="shared" si="256"/>
        <v>0.28000000000000003</v>
      </c>
      <c r="F622" s="7">
        <v>0.28000000000000003</v>
      </c>
      <c r="G622" s="7">
        <f t="shared" si="258"/>
        <v>0</v>
      </c>
      <c r="H622" s="24"/>
      <c r="I622" s="24"/>
      <c r="J622" s="24"/>
      <c r="K622" s="24">
        <v>1</v>
      </c>
      <c r="L622" s="24">
        <v>2</v>
      </c>
      <c r="M622" s="7">
        <f t="shared" si="259"/>
        <v>0</v>
      </c>
      <c r="N622" s="24"/>
      <c r="O622" s="24"/>
      <c r="P622" s="24"/>
      <c r="Q622" s="24"/>
      <c r="R622" s="24"/>
      <c r="S622" s="24"/>
      <c r="T622" s="24"/>
      <c r="U622" s="7">
        <f t="shared" si="263"/>
        <v>0</v>
      </c>
      <c r="V622" s="24"/>
      <c r="W622" s="24"/>
      <c r="X622" s="24"/>
      <c r="Y622" s="24"/>
      <c r="Z622" s="24"/>
      <c r="AA622" s="24"/>
      <c r="AB622" s="24"/>
      <c r="AC622" s="24"/>
      <c r="AD622" s="7">
        <f t="shared" si="260"/>
        <v>0</v>
      </c>
      <c r="AE622" s="24"/>
      <c r="AF622" s="24"/>
      <c r="AG622" s="25"/>
      <c r="AH622" s="25"/>
      <c r="AI622" s="24"/>
      <c r="AJ622" s="20"/>
      <c r="AK622" s="24"/>
      <c r="AL622" s="20"/>
      <c r="AM622" s="20"/>
      <c r="AN622" s="20"/>
      <c r="AO622" s="25"/>
      <c r="AP622" s="20"/>
      <c r="AQ622" s="24"/>
      <c r="AR622" s="25"/>
      <c r="AS622" s="25"/>
      <c r="AT622" s="25"/>
      <c r="AU622" s="25"/>
      <c r="AV622" s="25"/>
      <c r="AW622" s="25"/>
      <c r="AX622" s="24"/>
      <c r="AY622" s="24"/>
      <c r="AZ622" s="24"/>
      <c r="BA622" s="25"/>
      <c r="BB622" s="25"/>
      <c r="BC622" s="25"/>
      <c r="BD622" s="24"/>
      <c r="BE622" s="25"/>
      <c r="BF622" s="25"/>
      <c r="BG622" s="7">
        <f t="shared" si="261"/>
        <v>0</v>
      </c>
      <c r="BH622" s="25"/>
      <c r="BI622" s="24"/>
      <c r="BJ622" s="24"/>
      <c r="BK622" s="25"/>
      <c r="BL622" s="20" t="s">
        <v>142</v>
      </c>
      <c r="BM622" s="25"/>
      <c r="BN622" s="20" t="s">
        <v>895</v>
      </c>
      <c r="BO622" s="25"/>
      <c r="BP622" s="20" t="s">
        <v>106</v>
      </c>
      <c r="BQ622" s="25"/>
      <c r="BR622" s="25"/>
      <c r="BS622" s="25"/>
      <c r="BT622" s="25"/>
      <c r="BU622" s="23" t="s">
        <v>131</v>
      </c>
      <c r="BV622" s="20"/>
      <c r="BW622" s="25" t="s">
        <v>919</v>
      </c>
      <c r="BX622" s="25"/>
      <c r="BY622" s="20" t="s">
        <v>946</v>
      </c>
      <c r="CA622" s="54" t="e">
        <f>VLOOKUP(B622,'[1]KH2025 IN'!$B$4:$X$243,23,0)</f>
        <v>#N/A</v>
      </c>
      <c r="CB622" s="54">
        <v>1</v>
      </c>
      <c r="CC622" s="54" t="e">
        <f>VLOOKUP(B622,'[2]10QH'!$B$15:$BZ$665,77,0)</f>
        <v>#N/A</v>
      </c>
      <c r="CJ622" s="54">
        <v>1</v>
      </c>
    </row>
    <row r="623" spans="1:88" s="54" customFormat="1" ht="75" x14ac:dyDescent="0.3">
      <c r="A623" s="20">
        <f t="shared" si="262"/>
        <v>417</v>
      </c>
      <c r="B623" s="21" t="s">
        <v>947</v>
      </c>
      <c r="C623" s="22">
        <f t="shared" si="254"/>
        <v>20</v>
      </c>
      <c r="D623" s="23"/>
      <c r="E623" s="7">
        <f t="shared" si="256"/>
        <v>20</v>
      </c>
      <c r="F623" s="7">
        <f t="shared" si="257"/>
        <v>19.600000000000001</v>
      </c>
      <c r="G623" s="7">
        <f t="shared" si="258"/>
        <v>0</v>
      </c>
      <c r="H623" s="24"/>
      <c r="I623" s="24"/>
      <c r="J623" s="24"/>
      <c r="K623" s="24">
        <v>4.7</v>
      </c>
      <c r="L623" s="24">
        <v>8.6</v>
      </c>
      <c r="M623" s="7">
        <f t="shared" si="259"/>
        <v>6.3</v>
      </c>
      <c r="N623" s="24"/>
      <c r="O623" s="24"/>
      <c r="P623" s="24">
        <v>6.3</v>
      </c>
      <c r="Q623" s="24"/>
      <c r="R623" s="24"/>
      <c r="S623" s="24"/>
      <c r="T623" s="24"/>
      <c r="U623" s="7">
        <f t="shared" si="263"/>
        <v>0.4</v>
      </c>
      <c r="V623" s="24"/>
      <c r="W623" s="24"/>
      <c r="X623" s="24"/>
      <c r="Y623" s="24"/>
      <c r="Z623" s="24"/>
      <c r="AA623" s="24"/>
      <c r="AB623" s="24"/>
      <c r="AC623" s="24"/>
      <c r="AD623" s="7">
        <f t="shared" si="260"/>
        <v>0</v>
      </c>
      <c r="AE623" s="24"/>
      <c r="AF623" s="24"/>
      <c r="AG623" s="25"/>
      <c r="AH623" s="25"/>
      <c r="AI623" s="24"/>
      <c r="AJ623" s="20"/>
      <c r="AK623" s="24"/>
      <c r="AL623" s="20"/>
      <c r="AM623" s="20"/>
      <c r="AN623" s="20"/>
      <c r="AO623" s="25"/>
      <c r="AP623" s="20"/>
      <c r="AQ623" s="24"/>
      <c r="AR623" s="25"/>
      <c r="AS623" s="25"/>
      <c r="AT623" s="25"/>
      <c r="AU623" s="25"/>
      <c r="AV623" s="25"/>
      <c r="AW623" s="25"/>
      <c r="AX623" s="24"/>
      <c r="AY623" s="24"/>
      <c r="AZ623" s="24"/>
      <c r="BA623" s="25"/>
      <c r="BB623" s="25"/>
      <c r="BC623" s="25"/>
      <c r="BD623" s="24">
        <v>0.4</v>
      </c>
      <c r="BE623" s="25"/>
      <c r="BF623" s="25"/>
      <c r="BG623" s="7">
        <f t="shared" si="261"/>
        <v>0</v>
      </c>
      <c r="BH623" s="25"/>
      <c r="BI623" s="24"/>
      <c r="BJ623" s="24"/>
      <c r="BK623" s="25"/>
      <c r="BL623" s="20" t="s">
        <v>112</v>
      </c>
      <c r="BM623" s="25"/>
      <c r="BN623" s="20" t="s">
        <v>895</v>
      </c>
      <c r="BO623" s="25"/>
      <c r="BP623" s="20" t="s">
        <v>106</v>
      </c>
      <c r="BQ623" s="25"/>
      <c r="BR623" s="25"/>
      <c r="BS623" s="25"/>
      <c r="BT623" s="25"/>
      <c r="BU623" s="23" t="s">
        <v>673</v>
      </c>
      <c r="BV623" s="20"/>
      <c r="BW623" s="25"/>
      <c r="BX623" s="25"/>
      <c r="BY623" s="20" t="s">
        <v>948</v>
      </c>
      <c r="CA623" s="54" t="e">
        <f>VLOOKUP(B623,'[1]KH2025 IN'!$B$4:$X$243,23,0)</f>
        <v>#N/A</v>
      </c>
      <c r="CB623" s="54">
        <v>1</v>
      </c>
      <c r="CC623" s="54">
        <f>VLOOKUP(B623,'[2]10QH'!$B$15:$BZ$665,77,0)</f>
        <v>1</v>
      </c>
      <c r="CJ623" s="54">
        <v>1</v>
      </c>
    </row>
    <row r="624" spans="1:88" s="54" customFormat="1" ht="75" customHeight="1" x14ac:dyDescent="0.3">
      <c r="A624" s="20">
        <f t="shared" si="262"/>
        <v>418</v>
      </c>
      <c r="B624" s="21" t="s">
        <v>1019</v>
      </c>
      <c r="C624" s="22">
        <f t="shared" si="254"/>
        <v>0.45</v>
      </c>
      <c r="D624" s="23"/>
      <c r="E624" s="7">
        <f t="shared" si="256"/>
        <v>0.45</v>
      </c>
      <c r="F624" s="7">
        <v>0.45</v>
      </c>
      <c r="G624" s="7">
        <f t="shared" si="258"/>
        <v>0</v>
      </c>
      <c r="H624" s="24"/>
      <c r="I624" s="24"/>
      <c r="J624" s="24"/>
      <c r="K624" s="24">
        <v>2</v>
      </c>
      <c r="L624" s="24">
        <v>2</v>
      </c>
      <c r="M624" s="7">
        <f t="shared" si="259"/>
        <v>0</v>
      </c>
      <c r="N624" s="24"/>
      <c r="O624" s="24"/>
      <c r="P624" s="24"/>
      <c r="Q624" s="24"/>
      <c r="R624" s="24"/>
      <c r="S624" s="24"/>
      <c r="T624" s="24"/>
      <c r="U624" s="7">
        <f t="shared" si="263"/>
        <v>0</v>
      </c>
      <c r="V624" s="24"/>
      <c r="W624" s="24"/>
      <c r="X624" s="24"/>
      <c r="Y624" s="24"/>
      <c r="Z624" s="24"/>
      <c r="AA624" s="24"/>
      <c r="AB624" s="24"/>
      <c r="AC624" s="24"/>
      <c r="AD624" s="7">
        <f t="shared" si="260"/>
        <v>0</v>
      </c>
      <c r="AE624" s="24"/>
      <c r="AF624" s="24"/>
      <c r="AG624" s="25"/>
      <c r="AH624" s="25"/>
      <c r="AI624" s="24"/>
      <c r="AJ624" s="20"/>
      <c r="AK624" s="24"/>
      <c r="AL624" s="20"/>
      <c r="AM624" s="20"/>
      <c r="AN624" s="20"/>
      <c r="AO624" s="25"/>
      <c r="AP624" s="20"/>
      <c r="AQ624" s="24"/>
      <c r="AR624" s="25"/>
      <c r="AS624" s="25"/>
      <c r="AT624" s="25"/>
      <c r="AU624" s="25"/>
      <c r="AV624" s="25"/>
      <c r="AW624" s="25"/>
      <c r="AX624" s="24"/>
      <c r="AY624" s="24"/>
      <c r="AZ624" s="24"/>
      <c r="BA624" s="25"/>
      <c r="BB624" s="25"/>
      <c r="BC624" s="25"/>
      <c r="BD624" s="24"/>
      <c r="BE624" s="25"/>
      <c r="BF624" s="25"/>
      <c r="BG624" s="7">
        <f t="shared" si="261"/>
        <v>0</v>
      </c>
      <c r="BH624" s="25"/>
      <c r="BI624" s="24"/>
      <c r="BJ624" s="24"/>
      <c r="BK624" s="25"/>
      <c r="BL624" s="20" t="s">
        <v>112</v>
      </c>
      <c r="BM624" s="25"/>
      <c r="BN624" s="20" t="s">
        <v>895</v>
      </c>
      <c r="BO624" s="25"/>
      <c r="BP624" s="20" t="s">
        <v>106</v>
      </c>
      <c r="BQ624" s="25"/>
      <c r="BR624" s="25"/>
      <c r="BS624" s="25"/>
      <c r="BT624" s="25"/>
      <c r="BU624" s="23" t="s">
        <v>131</v>
      </c>
      <c r="BV624" s="20">
        <v>2022</v>
      </c>
      <c r="BW624" s="25" t="s">
        <v>919</v>
      </c>
      <c r="BX624" s="25"/>
      <c r="BY624" s="20"/>
      <c r="CA624" s="54" t="e">
        <f>VLOOKUP(B624,'[1]KH2025 IN'!$B$4:$X$243,23,0)</f>
        <v>#N/A</v>
      </c>
      <c r="CB624" s="54">
        <v>1</v>
      </c>
      <c r="CC624" s="54" t="e">
        <f>VLOOKUP(B624,'[2]10QH'!$B$15:$BZ$665,77,0)</f>
        <v>#N/A</v>
      </c>
      <c r="CJ624" s="54">
        <v>1</v>
      </c>
    </row>
    <row r="625" spans="1:854 1031:1878 2055:2902 3079:3926 4103:4950 5127:5974 6151:6998 7175:8022 8199:9046 9223:10070 10247:11094 11271:12118 12295:13142 13319:14166 14343:15190 15367:16214" ht="37.5" x14ac:dyDescent="0.3">
      <c r="A625" s="10" t="s">
        <v>147</v>
      </c>
      <c r="B625" s="15" t="s">
        <v>148</v>
      </c>
      <c r="C625" s="16">
        <f t="shared" si="254"/>
        <v>0</v>
      </c>
      <c r="D625" s="24"/>
      <c r="E625" s="7">
        <f t="shared" si="256"/>
        <v>0</v>
      </c>
      <c r="F625" s="7">
        <f t="shared" si="257"/>
        <v>0</v>
      </c>
      <c r="G625" s="7">
        <f t="shared" si="258"/>
        <v>0</v>
      </c>
      <c r="H625" s="10"/>
      <c r="I625" s="10"/>
      <c r="J625" s="10"/>
      <c r="K625" s="10"/>
      <c r="L625" s="10"/>
      <c r="M625" s="7">
        <f t="shared" si="259"/>
        <v>0</v>
      </c>
      <c r="N625" s="10"/>
      <c r="O625" s="10"/>
      <c r="P625" s="10"/>
      <c r="Q625" s="10"/>
      <c r="R625" s="24"/>
      <c r="S625" s="10"/>
      <c r="T625" s="10"/>
      <c r="U625" s="7">
        <f t="shared" si="263"/>
        <v>0</v>
      </c>
      <c r="V625" s="10"/>
      <c r="W625" s="10"/>
      <c r="X625" s="10"/>
      <c r="Y625" s="10"/>
      <c r="Z625" s="10"/>
      <c r="AA625" s="10"/>
      <c r="AB625" s="10"/>
      <c r="AC625" s="10"/>
      <c r="AD625" s="7">
        <f t="shared" si="260"/>
        <v>0</v>
      </c>
      <c r="AE625" s="10"/>
      <c r="AF625" s="10"/>
      <c r="AG625" s="10"/>
      <c r="AH625" s="10"/>
      <c r="AI625" s="10"/>
      <c r="AJ625" s="10"/>
      <c r="AK625" s="10"/>
      <c r="AL625" s="10"/>
      <c r="AM625" s="10"/>
      <c r="AN625" s="10"/>
      <c r="AO625" s="25"/>
      <c r="AP625" s="10"/>
      <c r="AQ625" s="10"/>
      <c r="AR625" s="25"/>
      <c r="AS625" s="25"/>
      <c r="AT625" s="25"/>
      <c r="AU625" s="25"/>
      <c r="AV625" s="25"/>
      <c r="AW625" s="25"/>
      <c r="AX625" s="10"/>
      <c r="AY625" s="10"/>
      <c r="AZ625" s="10"/>
      <c r="BA625" s="25"/>
      <c r="BB625" s="25"/>
      <c r="BC625" s="25"/>
      <c r="BD625" s="10"/>
      <c r="BE625" s="25"/>
      <c r="BF625" s="25"/>
      <c r="BG625" s="7">
        <f t="shared" si="261"/>
        <v>0</v>
      </c>
      <c r="BH625" s="25"/>
      <c r="BI625" s="10"/>
      <c r="BJ625" s="10"/>
      <c r="BK625" s="25"/>
      <c r="BL625" s="10"/>
      <c r="BM625" s="25"/>
      <c r="BN625" s="10"/>
      <c r="BO625" s="25"/>
      <c r="BP625" s="10"/>
      <c r="BQ625" s="25"/>
      <c r="BR625" s="25"/>
      <c r="BS625" s="25"/>
      <c r="BT625" s="25"/>
      <c r="BU625" s="24"/>
      <c r="BV625" s="10"/>
      <c r="BW625" s="10"/>
      <c r="BX625" s="10"/>
      <c r="BY625" s="25"/>
      <c r="CA625" s="54" t="e">
        <f>VLOOKUP(B625,'[1]KH2025 IN'!$B$4:$X$243,23,0)</f>
        <v>#N/A</v>
      </c>
      <c r="CB625" s="54">
        <v>1</v>
      </c>
      <c r="CC625" s="54" t="e">
        <f>VLOOKUP(B625,'[2]10QH'!$B$15:$BZ$665,77,0)</f>
        <v>#REF!</v>
      </c>
    </row>
    <row r="626" spans="1:854 1031:1878 2055:2902 3079:3926 4103:4950 5127:5974 6151:6998 7175:8022 8199:9046 9223:10070 10247:11094 11271:12118 12295:13142 13319:14166 14343:15190 15367:16214" s="54" customFormat="1" ht="75" x14ac:dyDescent="0.3">
      <c r="A626" s="20">
        <f>A624+1</f>
        <v>419</v>
      </c>
      <c r="B626" s="21" t="s">
        <v>949</v>
      </c>
      <c r="C626" s="22">
        <v>21.3</v>
      </c>
      <c r="D626" s="23"/>
      <c r="E626" s="23">
        <v>21.3</v>
      </c>
      <c r="F626" s="7"/>
      <c r="G626" s="7"/>
      <c r="H626" s="24"/>
      <c r="I626" s="24"/>
      <c r="J626" s="24"/>
      <c r="K626" s="24"/>
      <c r="L626" s="24"/>
      <c r="M626" s="7"/>
      <c r="N626" s="24"/>
      <c r="O626" s="24"/>
      <c r="P626" s="24"/>
      <c r="Q626" s="24"/>
      <c r="R626" s="24"/>
      <c r="S626" s="24"/>
      <c r="T626" s="24"/>
      <c r="U626" s="7"/>
      <c r="V626" s="24"/>
      <c r="W626" s="24"/>
      <c r="X626" s="24"/>
      <c r="Y626" s="24"/>
      <c r="Z626" s="24"/>
      <c r="AA626" s="24"/>
      <c r="AB626" s="24"/>
      <c r="AC626" s="24"/>
      <c r="AD626" s="7"/>
      <c r="AE626" s="24"/>
      <c r="AF626" s="24"/>
      <c r="AG626" s="25"/>
      <c r="AH626" s="25"/>
      <c r="AI626" s="24"/>
      <c r="AJ626" s="20"/>
      <c r="AK626" s="24"/>
      <c r="AL626" s="20"/>
      <c r="AM626" s="20"/>
      <c r="AN626" s="20"/>
      <c r="AO626" s="25"/>
      <c r="AP626" s="20"/>
      <c r="AQ626" s="24"/>
      <c r="AR626" s="25"/>
      <c r="AS626" s="25"/>
      <c r="AT626" s="25"/>
      <c r="AU626" s="25"/>
      <c r="AV626" s="25"/>
      <c r="AW626" s="25"/>
      <c r="AX626" s="24"/>
      <c r="AY626" s="24"/>
      <c r="AZ626" s="24"/>
      <c r="BA626" s="25"/>
      <c r="BB626" s="25"/>
      <c r="BC626" s="25"/>
      <c r="BD626" s="24"/>
      <c r="BE626" s="25"/>
      <c r="BF626" s="25"/>
      <c r="BG626" s="7"/>
      <c r="BH626" s="25"/>
      <c r="BI626" s="24"/>
      <c r="BJ626" s="24"/>
      <c r="BK626" s="25"/>
      <c r="BL626" s="20" t="s">
        <v>689</v>
      </c>
      <c r="BM626" s="25"/>
      <c r="BN626" s="20" t="s">
        <v>950</v>
      </c>
      <c r="BO626" s="25"/>
      <c r="BP626" s="20" t="s">
        <v>951</v>
      </c>
      <c r="BQ626" s="25"/>
      <c r="BR626" s="25"/>
      <c r="BS626" s="25"/>
      <c r="BT626" s="25"/>
      <c r="BU626" s="23" t="s">
        <v>90</v>
      </c>
      <c r="BV626" s="20"/>
      <c r="BW626" s="25"/>
      <c r="BX626" s="25"/>
      <c r="BY626" s="20"/>
      <c r="CA626" s="54" t="e">
        <f>VLOOKUP(B626,'[1]KH2025 IN'!$B$4:$X$243,23,0)</f>
        <v>#N/A</v>
      </c>
      <c r="CB626" s="54">
        <v>1</v>
      </c>
      <c r="CC626" s="54" t="e">
        <f>VLOOKUP(B626,'[2]10QH'!$B$15:$BZ$665,77,0)</f>
        <v>#N/A</v>
      </c>
      <c r="CJ626" s="54">
        <v>1</v>
      </c>
    </row>
    <row r="627" spans="1:854 1031:1878 2055:2902 3079:3926 4103:4950 5127:5974 6151:6998 7175:8022 8199:9046 9223:10070 10247:11094 11271:12118 12295:13142 13319:14166 14343:15190 15367:16214" s="54" customFormat="1" ht="93.75" customHeight="1" x14ac:dyDescent="0.3">
      <c r="A627" s="20">
        <f>A626+1</f>
        <v>420</v>
      </c>
      <c r="B627" s="21" t="s">
        <v>952</v>
      </c>
      <c r="C627" s="22">
        <f t="shared" si="254"/>
        <v>6</v>
      </c>
      <c r="D627" s="23"/>
      <c r="E627" s="7">
        <f t="shared" si="256"/>
        <v>6</v>
      </c>
      <c r="F627" s="7">
        <f t="shared" si="257"/>
        <v>6</v>
      </c>
      <c r="G627" s="7">
        <f t="shared" si="258"/>
        <v>0</v>
      </c>
      <c r="H627" s="25"/>
      <c r="I627" s="25"/>
      <c r="J627" s="25"/>
      <c r="K627" s="25">
        <v>5</v>
      </c>
      <c r="L627" s="25">
        <v>1</v>
      </c>
      <c r="M627" s="7">
        <f t="shared" si="259"/>
        <v>0</v>
      </c>
      <c r="N627" s="25"/>
      <c r="O627" s="25"/>
      <c r="P627" s="25"/>
      <c r="Q627" s="25"/>
      <c r="R627" s="24"/>
      <c r="S627" s="25"/>
      <c r="T627" s="25"/>
      <c r="U627" s="7">
        <f>V627+W627+X627+Y627+Z627+AA627+AB627+AC627+AD627+AU627+AV627+AW627+AX627+AY627+AZ627+BA627+BB627+BC627+BD627+BE627+BF627</f>
        <v>0</v>
      </c>
      <c r="V627" s="25"/>
      <c r="W627" s="25"/>
      <c r="X627" s="25"/>
      <c r="Y627" s="25"/>
      <c r="Z627" s="25"/>
      <c r="AA627" s="25"/>
      <c r="AB627" s="25"/>
      <c r="AC627" s="25"/>
      <c r="AD627" s="7">
        <f t="shared" si="260"/>
        <v>0</v>
      </c>
      <c r="AE627" s="25"/>
      <c r="AF627" s="25"/>
      <c r="AG627" s="25"/>
      <c r="AH627" s="25"/>
      <c r="AI627" s="25"/>
      <c r="AJ627" s="25"/>
      <c r="AK627" s="25"/>
      <c r="AL627" s="25"/>
      <c r="AM627" s="25"/>
      <c r="AN627" s="25"/>
      <c r="AO627" s="25"/>
      <c r="AP627" s="25"/>
      <c r="AQ627" s="25"/>
      <c r="AR627" s="25"/>
      <c r="AS627" s="25"/>
      <c r="AT627" s="25"/>
      <c r="AU627" s="25"/>
      <c r="AV627" s="25"/>
      <c r="AW627" s="25"/>
      <c r="AX627" s="25"/>
      <c r="AY627" s="25"/>
      <c r="AZ627" s="25"/>
      <c r="BA627" s="25"/>
      <c r="BB627" s="25"/>
      <c r="BC627" s="25"/>
      <c r="BD627" s="25"/>
      <c r="BE627" s="25"/>
      <c r="BF627" s="25"/>
      <c r="BG627" s="7">
        <f t="shared" si="261"/>
        <v>0</v>
      </c>
      <c r="BH627" s="25"/>
      <c r="BI627" s="25"/>
      <c r="BJ627" s="25"/>
      <c r="BK627" s="25"/>
      <c r="BL627" s="20" t="s">
        <v>112</v>
      </c>
      <c r="BM627" s="25"/>
      <c r="BN627" s="20" t="s">
        <v>895</v>
      </c>
      <c r="BO627" s="25"/>
      <c r="BP627" s="20" t="s">
        <v>229</v>
      </c>
      <c r="BQ627" s="25"/>
      <c r="BR627" s="25"/>
      <c r="BS627" s="25"/>
      <c r="BT627" s="25"/>
      <c r="BU627" s="23" t="s">
        <v>222</v>
      </c>
      <c r="BV627" s="25"/>
      <c r="BW627" s="25"/>
      <c r="BX627" s="25"/>
      <c r="BY627" s="20"/>
      <c r="CA627" s="54" t="e">
        <f>VLOOKUP(B627,'[1]KH2025 IN'!$B$4:$X$243,23,0)</f>
        <v>#N/A</v>
      </c>
      <c r="CB627" s="54">
        <v>1</v>
      </c>
      <c r="CC627" s="54">
        <f>VLOOKUP(B627,'[2]10QH'!$B$15:$BZ$665,77,0)</f>
        <v>1</v>
      </c>
      <c r="CJ627" s="54">
        <v>1</v>
      </c>
    </row>
    <row r="628" spans="1:854 1031:1878 2055:2902 3079:3926 4103:4950 5127:5974 6151:6998 7175:8022 8199:9046 9223:10070 10247:11094 11271:12118 12295:13142 13319:14166 14343:15190 15367:16214" ht="37.5" x14ac:dyDescent="0.3">
      <c r="A628" s="10" t="s">
        <v>152</v>
      </c>
      <c r="B628" s="15" t="s">
        <v>153</v>
      </c>
      <c r="C628" s="16">
        <f t="shared" si="254"/>
        <v>0</v>
      </c>
      <c r="D628" s="10"/>
      <c r="E628" s="7">
        <f t="shared" si="256"/>
        <v>0</v>
      </c>
      <c r="F628" s="7">
        <f t="shared" si="257"/>
        <v>0</v>
      </c>
      <c r="G628" s="7">
        <f t="shared" si="258"/>
        <v>0</v>
      </c>
      <c r="H628" s="10"/>
      <c r="I628" s="10"/>
      <c r="J628" s="10"/>
      <c r="K628" s="10"/>
      <c r="L628" s="10"/>
      <c r="M628" s="7">
        <f t="shared" si="259"/>
        <v>0</v>
      </c>
      <c r="N628" s="10"/>
      <c r="O628" s="10"/>
      <c r="P628" s="10"/>
      <c r="Q628" s="10"/>
      <c r="R628" s="24"/>
      <c r="S628" s="10"/>
      <c r="T628" s="10"/>
      <c r="U628" s="7">
        <f>V628+W628+X628+Y628+Z628+AA628+AB628+AC628+AD628+AU628+AV628+AW628+AX628+AY628+AZ628+BA628+BB628+BC628+BD628+BE628+BF628</f>
        <v>0</v>
      </c>
      <c r="V628" s="10"/>
      <c r="W628" s="10"/>
      <c r="X628" s="10"/>
      <c r="Y628" s="10"/>
      <c r="Z628" s="10"/>
      <c r="AA628" s="10"/>
      <c r="AB628" s="10"/>
      <c r="AC628" s="10"/>
      <c r="AD628" s="7">
        <f t="shared" si="260"/>
        <v>0</v>
      </c>
      <c r="AE628" s="10"/>
      <c r="AF628" s="10"/>
      <c r="AG628" s="10"/>
      <c r="AH628" s="10"/>
      <c r="AI628" s="10"/>
      <c r="AJ628" s="10"/>
      <c r="AK628" s="10"/>
      <c r="AL628" s="10"/>
      <c r="AM628" s="10"/>
      <c r="AN628" s="10"/>
      <c r="AO628" s="25"/>
      <c r="AP628" s="10"/>
      <c r="AQ628" s="10"/>
      <c r="AR628" s="25"/>
      <c r="AS628" s="25"/>
      <c r="AT628" s="25"/>
      <c r="AU628" s="25"/>
      <c r="AV628" s="25"/>
      <c r="AW628" s="25"/>
      <c r="AX628" s="10"/>
      <c r="AY628" s="10"/>
      <c r="AZ628" s="10"/>
      <c r="BA628" s="25"/>
      <c r="BB628" s="25"/>
      <c r="BC628" s="25"/>
      <c r="BD628" s="10"/>
      <c r="BE628" s="25"/>
      <c r="BF628" s="25"/>
      <c r="BG628" s="7">
        <f t="shared" si="261"/>
        <v>0</v>
      </c>
      <c r="BH628" s="25"/>
      <c r="BI628" s="10"/>
      <c r="BJ628" s="10"/>
      <c r="BK628" s="25"/>
      <c r="BL628" s="10"/>
      <c r="BM628" s="25"/>
      <c r="BN628" s="10"/>
      <c r="BO628" s="25"/>
      <c r="BP628" s="10"/>
      <c r="BQ628" s="25"/>
      <c r="BR628" s="25"/>
      <c r="BS628" s="25"/>
      <c r="BT628" s="25"/>
      <c r="BU628" s="10"/>
      <c r="BV628" s="10"/>
      <c r="BW628" s="10"/>
      <c r="BX628" s="10"/>
      <c r="BY628" s="25"/>
      <c r="CA628" s="54">
        <f>VLOOKUP(B628,'[1]KH2025 IN'!$B$4:$X$243,23,0)</f>
        <v>1</v>
      </c>
      <c r="CB628" s="54">
        <v>1</v>
      </c>
      <c r="CC628" s="54" t="e">
        <f>VLOOKUP(B628,'[2]10QH'!$B$15:$BZ$665,77,0)</f>
        <v>#REF!</v>
      </c>
    </row>
    <row r="629" spans="1:854 1031:1878 2055:2902 3079:3926 4103:4950 5127:5974 6151:6998 7175:8022 8199:9046 9223:10070 10247:11094 11271:12118 12295:13142 13319:14166 14343:15190 15367:16214" s="54" customFormat="1" ht="131.25" x14ac:dyDescent="0.3">
      <c r="A629" s="20">
        <f>A627+1</f>
        <v>421</v>
      </c>
      <c r="B629" s="21" t="s">
        <v>953</v>
      </c>
      <c r="C629" s="22">
        <f>E629</f>
        <v>5.65</v>
      </c>
      <c r="D629" s="20"/>
      <c r="E629" s="7">
        <f>L629</f>
        <v>5.65</v>
      </c>
      <c r="F629" s="7"/>
      <c r="G629" s="7"/>
      <c r="H629" s="25"/>
      <c r="I629" s="25"/>
      <c r="J629" s="25"/>
      <c r="K629" s="25"/>
      <c r="L629" s="25">
        <v>5.65</v>
      </c>
      <c r="M629" s="7"/>
      <c r="N629" s="25"/>
      <c r="O629" s="25"/>
      <c r="P629" s="25"/>
      <c r="Q629" s="25"/>
      <c r="R629" s="24"/>
      <c r="S629" s="25"/>
      <c r="T629" s="25"/>
      <c r="U629" s="7"/>
      <c r="V629" s="25"/>
      <c r="W629" s="25"/>
      <c r="X629" s="25"/>
      <c r="Y629" s="25"/>
      <c r="Z629" s="25"/>
      <c r="AA629" s="25"/>
      <c r="AB629" s="25"/>
      <c r="AC629" s="25"/>
      <c r="AD629" s="7"/>
      <c r="AE629" s="25"/>
      <c r="AF629" s="25"/>
      <c r="AG629" s="25"/>
      <c r="AH629" s="25"/>
      <c r="AI629" s="25"/>
      <c r="AJ629" s="25"/>
      <c r="AK629" s="25"/>
      <c r="AL629" s="25"/>
      <c r="AM629" s="25"/>
      <c r="AN629" s="25"/>
      <c r="AO629" s="25"/>
      <c r="AP629" s="25"/>
      <c r="AQ629" s="25"/>
      <c r="AR629" s="25"/>
      <c r="AS629" s="25"/>
      <c r="AT629" s="25"/>
      <c r="AU629" s="25"/>
      <c r="AV629" s="25"/>
      <c r="AW629" s="25"/>
      <c r="AX629" s="25"/>
      <c r="AY629" s="25"/>
      <c r="AZ629" s="25"/>
      <c r="BA629" s="25"/>
      <c r="BB629" s="25"/>
      <c r="BC629" s="25"/>
      <c r="BD629" s="25"/>
      <c r="BE629" s="25"/>
      <c r="BF629" s="25"/>
      <c r="BG629" s="7"/>
      <c r="BH629" s="25"/>
      <c r="BI629" s="25"/>
      <c r="BJ629" s="25"/>
      <c r="BK629" s="25"/>
      <c r="BL629" s="20" t="s">
        <v>123</v>
      </c>
      <c r="BM629" s="25"/>
      <c r="BN629" s="20" t="s">
        <v>90</v>
      </c>
      <c r="BO629" s="25"/>
      <c r="BP629" s="20"/>
      <c r="BQ629" s="25"/>
      <c r="BR629" s="25"/>
      <c r="BS629" s="25"/>
      <c r="BT629" s="25"/>
      <c r="BU629" s="25" t="s">
        <v>90</v>
      </c>
      <c r="BV629" s="25"/>
      <c r="BW629" s="25"/>
      <c r="BX629" s="25"/>
      <c r="BY629" s="25"/>
      <c r="BZ629" s="2"/>
      <c r="CA629" s="54" t="e">
        <f>VLOOKUP(B629,'[1]KH2025 IN'!$B$4:$X$243,23,0)</f>
        <v>#N/A</v>
      </c>
      <c r="CB629" s="54">
        <v>1</v>
      </c>
      <c r="CC629" s="54" t="e">
        <f>VLOOKUP(B629,'[2]10QH'!$B$15:$BZ$665,77,0)</f>
        <v>#N/A</v>
      </c>
      <c r="CD629" s="2"/>
      <c r="CE629" s="2"/>
      <c r="CF629" s="2"/>
      <c r="CG629" s="2"/>
      <c r="CH629" s="2"/>
      <c r="CI629" s="2"/>
      <c r="CJ629" s="54">
        <v>1</v>
      </c>
      <c r="CK629" s="2"/>
      <c r="CL629" s="2"/>
      <c r="CM629" s="2"/>
      <c r="JC629" s="2"/>
      <c r="JD629" s="2"/>
      <c r="JE629" s="2"/>
      <c r="JF629" s="2"/>
      <c r="JG629" s="2"/>
      <c r="JH629" s="2"/>
      <c r="JI629" s="2"/>
      <c r="JJ629" s="2"/>
      <c r="JK629" s="2"/>
      <c r="JL629" s="2"/>
      <c r="JM629" s="2"/>
      <c r="JN629" s="2"/>
      <c r="JO629" s="2"/>
      <c r="JP629" s="2"/>
      <c r="JR629" s="2"/>
      <c r="JS629" s="2"/>
      <c r="JT629" s="2"/>
      <c r="JU629" s="2"/>
      <c r="JV629" s="2"/>
      <c r="JW629" s="2"/>
      <c r="JX629" s="2"/>
      <c r="JY629" s="2"/>
      <c r="JZ629" s="2"/>
      <c r="KA629" s="2"/>
      <c r="KB629" s="2"/>
      <c r="KC629" s="2"/>
      <c r="KD629" s="2"/>
      <c r="KE629" s="2"/>
      <c r="KF629" s="2"/>
      <c r="KG629" s="2"/>
      <c r="KH629" s="2"/>
      <c r="KI629" s="2"/>
      <c r="KJ629" s="2"/>
      <c r="KK629" s="2"/>
      <c r="KL629" s="2"/>
      <c r="KM629" s="2"/>
      <c r="KN629" s="2"/>
      <c r="KO629" s="2"/>
      <c r="KP629" s="2"/>
      <c r="KQ629" s="2"/>
      <c r="KR629" s="2"/>
      <c r="KS629" s="2"/>
      <c r="KT629" s="2"/>
      <c r="KU629" s="2"/>
      <c r="KV629" s="2"/>
      <c r="KW629" s="2"/>
      <c r="KX629" s="2"/>
      <c r="KY629" s="2"/>
      <c r="KZ629" s="2"/>
      <c r="LA629" s="2"/>
      <c r="LB629" s="2"/>
      <c r="LD629" s="2"/>
      <c r="LE629" s="2"/>
      <c r="LF629" s="2"/>
      <c r="LG629" s="2"/>
      <c r="LI629" s="2"/>
      <c r="LK629" s="2"/>
      <c r="LM629" s="2"/>
      <c r="LN629" s="2"/>
      <c r="LO629" s="2"/>
      <c r="LP629" s="2"/>
      <c r="LQ629" s="2"/>
      <c r="LR629" s="2"/>
      <c r="LS629" s="2"/>
      <c r="LT629" s="2"/>
      <c r="LV629" s="2"/>
      <c r="LW629" s="2"/>
      <c r="LX629" s="2"/>
      <c r="LY629" s="2"/>
      <c r="LZ629" s="2"/>
      <c r="MA629" s="2"/>
      <c r="MB629" s="2"/>
      <c r="MC629" s="2"/>
      <c r="MD629" s="2"/>
      <c r="SY629" s="2"/>
      <c r="SZ629" s="2"/>
      <c r="TA629" s="2"/>
      <c r="TB629" s="2"/>
      <c r="TC629" s="2"/>
      <c r="TD629" s="2"/>
      <c r="TE629" s="2"/>
      <c r="TF629" s="2"/>
      <c r="TG629" s="2"/>
      <c r="TH629" s="2"/>
      <c r="TI629" s="2"/>
      <c r="TJ629" s="2"/>
      <c r="TK629" s="2"/>
      <c r="TL629" s="2"/>
      <c r="TN629" s="2"/>
      <c r="TO629" s="2"/>
      <c r="TP629" s="2"/>
      <c r="TQ629" s="2"/>
      <c r="TR629" s="2"/>
      <c r="TS629" s="2"/>
      <c r="TT629" s="2"/>
      <c r="TU629" s="2"/>
      <c r="TV629" s="2"/>
      <c r="TW629" s="2"/>
      <c r="TX629" s="2"/>
      <c r="TY629" s="2"/>
      <c r="TZ629" s="2"/>
      <c r="UA629" s="2"/>
      <c r="UB629" s="2"/>
      <c r="UC629" s="2"/>
      <c r="UD629" s="2"/>
      <c r="UE629" s="2"/>
      <c r="UF629" s="2"/>
      <c r="UG629" s="2"/>
      <c r="UH629" s="2"/>
      <c r="UI629" s="2"/>
      <c r="UJ629" s="2"/>
      <c r="UK629" s="2"/>
      <c r="UL629" s="2"/>
      <c r="UM629" s="2"/>
      <c r="UN629" s="2"/>
      <c r="UO629" s="2"/>
      <c r="UP629" s="2"/>
      <c r="UQ629" s="2"/>
      <c r="UR629" s="2"/>
      <c r="US629" s="2"/>
      <c r="UT629" s="2"/>
      <c r="UU629" s="2"/>
      <c r="UV629" s="2"/>
      <c r="UW629" s="2"/>
      <c r="UX629" s="2"/>
      <c r="UZ629" s="2"/>
      <c r="VA629" s="2"/>
      <c r="VB629" s="2"/>
      <c r="VC629" s="2"/>
      <c r="VE629" s="2"/>
      <c r="VG629" s="2"/>
      <c r="VI629" s="2"/>
      <c r="VJ629" s="2"/>
      <c r="VK629" s="2"/>
      <c r="VL629" s="2"/>
      <c r="VM629" s="2"/>
      <c r="VN629" s="2"/>
      <c r="VO629" s="2"/>
      <c r="VP629" s="2"/>
      <c r="VR629" s="2"/>
      <c r="VS629" s="2"/>
      <c r="VT629" s="2"/>
      <c r="VU629" s="2"/>
      <c r="VV629" s="2"/>
      <c r="VW629" s="2"/>
      <c r="VX629" s="2"/>
      <c r="VY629" s="2"/>
      <c r="VZ629" s="2"/>
      <c r="ACU629" s="2"/>
      <c r="ACV629" s="2"/>
      <c r="ACW629" s="2"/>
      <c r="ACX629" s="2"/>
      <c r="ACY629" s="2"/>
      <c r="ACZ629" s="2"/>
      <c r="ADA629" s="2"/>
      <c r="ADB629" s="2"/>
      <c r="ADC629" s="2"/>
      <c r="ADD629" s="2"/>
      <c r="ADE629" s="2"/>
      <c r="ADF629" s="2"/>
      <c r="ADG629" s="2"/>
      <c r="ADH629" s="2"/>
      <c r="ADJ629" s="2"/>
      <c r="ADK629" s="2"/>
      <c r="ADL629" s="2"/>
      <c r="ADM629" s="2"/>
      <c r="ADN629" s="2"/>
      <c r="ADO629" s="2"/>
      <c r="ADP629" s="2"/>
      <c r="ADQ629" s="2"/>
      <c r="ADR629" s="2"/>
      <c r="ADS629" s="2"/>
      <c r="ADT629" s="2"/>
      <c r="ADU629" s="2"/>
      <c r="ADV629" s="2"/>
      <c r="ADW629" s="2"/>
      <c r="ADX629" s="2"/>
      <c r="ADY629" s="2"/>
      <c r="ADZ629" s="2"/>
      <c r="AEA629" s="2"/>
      <c r="AEB629" s="2"/>
      <c r="AEC629" s="2"/>
      <c r="AED629" s="2"/>
      <c r="AEE629" s="2"/>
      <c r="AEF629" s="2"/>
      <c r="AEG629" s="2"/>
      <c r="AEH629" s="2"/>
      <c r="AEI629" s="2"/>
      <c r="AEJ629" s="2"/>
      <c r="AEK629" s="2"/>
      <c r="AEL629" s="2"/>
      <c r="AEM629" s="2"/>
      <c r="AEN629" s="2"/>
      <c r="AEO629" s="2"/>
      <c r="AEP629" s="2"/>
      <c r="AEQ629" s="2"/>
      <c r="AER629" s="2"/>
      <c r="AES629" s="2"/>
      <c r="AET629" s="2"/>
      <c r="AEV629" s="2"/>
      <c r="AEW629" s="2"/>
      <c r="AEX629" s="2"/>
      <c r="AEY629" s="2"/>
      <c r="AFA629" s="2"/>
      <c r="AFC629" s="2"/>
      <c r="AFE629" s="2"/>
      <c r="AFF629" s="2"/>
      <c r="AFG629" s="2"/>
      <c r="AFH629" s="2"/>
      <c r="AFI629" s="2"/>
      <c r="AFJ629" s="2"/>
      <c r="AFK629" s="2"/>
      <c r="AFL629" s="2"/>
      <c r="AFN629" s="2"/>
      <c r="AFO629" s="2"/>
      <c r="AFP629" s="2"/>
      <c r="AFQ629" s="2"/>
      <c r="AFR629" s="2"/>
      <c r="AFS629" s="2"/>
      <c r="AFT629" s="2"/>
      <c r="AFU629" s="2"/>
      <c r="AFV629" s="2"/>
      <c r="AMQ629" s="2"/>
      <c r="AMR629" s="2"/>
      <c r="AMS629" s="2"/>
      <c r="AMT629" s="2"/>
      <c r="AMU629" s="2"/>
      <c r="AMV629" s="2"/>
      <c r="AMW629" s="2"/>
      <c r="AMX629" s="2"/>
      <c r="AMY629" s="2"/>
      <c r="AMZ629" s="2"/>
      <c r="ANA629" s="2"/>
      <c r="ANB629" s="2"/>
      <c r="ANC629" s="2"/>
      <c r="AND629" s="2"/>
      <c r="ANF629" s="2"/>
      <c r="ANG629" s="2"/>
      <c r="ANH629" s="2"/>
      <c r="ANI629" s="2"/>
      <c r="ANJ629" s="2"/>
      <c r="ANK629" s="2"/>
      <c r="ANL629" s="2"/>
      <c r="ANM629" s="2"/>
      <c r="ANN629" s="2"/>
      <c r="ANO629" s="2"/>
      <c r="ANP629" s="2"/>
      <c r="ANQ629" s="2"/>
      <c r="ANR629" s="2"/>
      <c r="ANS629" s="2"/>
      <c r="ANT629" s="2"/>
      <c r="ANU629" s="2"/>
      <c r="ANV629" s="2"/>
      <c r="ANW629" s="2"/>
      <c r="ANX629" s="2"/>
      <c r="ANY629" s="2"/>
      <c r="ANZ629" s="2"/>
      <c r="AOA629" s="2"/>
      <c r="AOB629" s="2"/>
      <c r="AOC629" s="2"/>
      <c r="AOD629" s="2"/>
      <c r="AOE629" s="2"/>
      <c r="AOF629" s="2"/>
      <c r="AOG629" s="2"/>
      <c r="AOH629" s="2"/>
      <c r="AOI629" s="2"/>
      <c r="AOJ629" s="2"/>
      <c r="AOK629" s="2"/>
      <c r="AOL629" s="2"/>
      <c r="AOM629" s="2"/>
      <c r="AON629" s="2"/>
      <c r="AOO629" s="2"/>
      <c r="AOP629" s="2"/>
      <c r="AOR629" s="2"/>
      <c r="AOS629" s="2"/>
      <c r="AOT629" s="2"/>
      <c r="AOU629" s="2"/>
      <c r="AOW629" s="2"/>
      <c r="AOY629" s="2"/>
      <c r="APA629" s="2"/>
      <c r="APB629" s="2"/>
      <c r="APC629" s="2"/>
      <c r="APD629" s="2"/>
      <c r="APE629" s="2"/>
      <c r="APF629" s="2"/>
      <c r="APG629" s="2"/>
      <c r="APH629" s="2"/>
      <c r="APJ629" s="2"/>
      <c r="APK629" s="2"/>
      <c r="APL629" s="2"/>
      <c r="APM629" s="2"/>
      <c r="APN629" s="2"/>
      <c r="APO629" s="2"/>
      <c r="APP629" s="2"/>
      <c r="APQ629" s="2"/>
      <c r="APR629" s="2"/>
      <c r="AWM629" s="2"/>
      <c r="AWN629" s="2"/>
      <c r="AWO629" s="2"/>
      <c r="AWP629" s="2"/>
      <c r="AWQ629" s="2"/>
      <c r="AWR629" s="2"/>
      <c r="AWS629" s="2"/>
      <c r="AWT629" s="2"/>
      <c r="AWU629" s="2"/>
      <c r="AWV629" s="2"/>
      <c r="AWW629" s="2"/>
      <c r="AWX629" s="2"/>
      <c r="AWY629" s="2"/>
      <c r="AWZ629" s="2"/>
      <c r="AXB629" s="2"/>
      <c r="AXC629" s="2"/>
      <c r="AXD629" s="2"/>
      <c r="AXE629" s="2"/>
      <c r="AXF629" s="2"/>
      <c r="AXG629" s="2"/>
      <c r="AXH629" s="2"/>
      <c r="AXI629" s="2"/>
      <c r="AXJ629" s="2"/>
      <c r="AXK629" s="2"/>
      <c r="AXL629" s="2"/>
      <c r="AXM629" s="2"/>
      <c r="AXN629" s="2"/>
      <c r="AXO629" s="2"/>
      <c r="AXP629" s="2"/>
      <c r="AXQ629" s="2"/>
      <c r="AXR629" s="2"/>
      <c r="AXS629" s="2"/>
      <c r="AXT629" s="2"/>
      <c r="AXU629" s="2"/>
      <c r="AXV629" s="2"/>
      <c r="AXW629" s="2"/>
      <c r="AXX629" s="2"/>
      <c r="AXY629" s="2"/>
      <c r="AXZ629" s="2"/>
      <c r="AYA629" s="2"/>
      <c r="AYB629" s="2"/>
      <c r="AYC629" s="2"/>
      <c r="AYD629" s="2"/>
      <c r="AYE629" s="2"/>
      <c r="AYF629" s="2"/>
      <c r="AYG629" s="2"/>
      <c r="AYH629" s="2"/>
      <c r="AYI629" s="2"/>
      <c r="AYJ629" s="2"/>
      <c r="AYK629" s="2"/>
      <c r="AYL629" s="2"/>
      <c r="AYN629" s="2"/>
      <c r="AYO629" s="2"/>
      <c r="AYP629" s="2"/>
      <c r="AYQ629" s="2"/>
      <c r="AYS629" s="2"/>
      <c r="AYU629" s="2"/>
      <c r="AYW629" s="2"/>
      <c r="AYX629" s="2"/>
      <c r="AYY629" s="2"/>
      <c r="AYZ629" s="2"/>
      <c r="AZA629" s="2"/>
      <c r="AZB629" s="2"/>
      <c r="AZC629" s="2"/>
      <c r="AZD629" s="2"/>
      <c r="AZF629" s="2"/>
      <c r="AZG629" s="2"/>
      <c r="AZH629" s="2"/>
      <c r="AZI629" s="2"/>
      <c r="AZJ629" s="2"/>
      <c r="AZK629" s="2"/>
      <c r="AZL629" s="2"/>
      <c r="AZM629" s="2"/>
      <c r="AZN629" s="2"/>
      <c r="BGI629" s="2"/>
      <c r="BGJ629" s="2"/>
      <c r="BGK629" s="2"/>
      <c r="BGL629" s="2"/>
      <c r="BGM629" s="2"/>
      <c r="BGN629" s="2"/>
      <c r="BGO629" s="2"/>
      <c r="BGP629" s="2"/>
      <c r="BGQ629" s="2"/>
      <c r="BGR629" s="2"/>
      <c r="BGS629" s="2"/>
      <c r="BGT629" s="2"/>
      <c r="BGU629" s="2"/>
      <c r="BGV629" s="2"/>
      <c r="BGX629" s="2"/>
      <c r="BGY629" s="2"/>
      <c r="BGZ629" s="2"/>
      <c r="BHA629" s="2"/>
      <c r="BHB629" s="2"/>
      <c r="BHC629" s="2"/>
      <c r="BHD629" s="2"/>
      <c r="BHE629" s="2"/>
      <c r="BHF629" s="2"/>
      <c r="BHG629" s="2"/>
      <c r="BHH629" s="2"/>
      <c r="BHI629" s="2"/>
      <c r="BHJ629" s="2"/>
      <c r="BHK629" s="2"/>
      <c r="BHL629" s="2"/>
      <c r="BHM629" s="2"/>
      <c r="BHN629" s="2"/>
      <c r="BHO629" s="2"/>
      <c r="BHP629" s="2"/>
      <c r="BHQ629" s="2"/>
      <c r="BHR629" s="2"/>
      <c r="BHS629" s="2"/>
      <c r="BHT629" s="2"/>
      <c r="BHU629" s="2"/>
      <c r="BHV629" s="2"/>
      <c r="BHW629" s="2"/>
      <c r="BHX629" s="2"/>
      <c r="BHY629" s="2"/>
      <c r="BHZ629" s="2"/>
      <c r="BIA629" s="2"/>
      <c r="BIB629" s="2"/>
      <c r="BIC629" s="2"/>
      <c r="BID629" s="2"/>
      <c r="BIE629" s="2"/>
      <c r="BIF629" s="2"/>
      <c r="BIG629" s="2"/>
      <c r="BIH629" s="2"/>
      <c r="BIJ629" s="2"/>
      <c r="BIK629" s="2"/>
      <c r="BIL629" s="2"/>
      <c r="BIM629" s="2"/>
      <c r="BIO629" s="2"/>
      <c r="BIQ629" s="2"/>
      <c r="BIS629" s="2"/>
      <c r="BIT629" s="2"/>
      <c r="BIU629" s="2"/>
      <c r="BIV629" s="2"/>
      <c r="BIW629" s="2"/>
      <c r="BIX629" s="2"/>
      <c r="BIY629" s="2"/>
      <c r="BIZ629" s="2"/>
      <c r="BJB629" s="2"/>
      <c r="BJC629" s="2"/>
      <c r="BJD629" s="2"/>
      <c r="BJE629" s="2"/>
      <c r="BJF629" s="2"/>
      <c r="BJG629" s="2"/>
      <c r="BJH629" s="2"/>
      <c r="BJI629" s="2"/>
      <c r="BJJ629" s="2"/>
      <c r="BQE629" s="2"/>
      <c r="BQF629" s="2"/>
      <c r="BQG629" s="2"/>
      <c r="BQH629" s="2"/>
      <c r="BQI629" s="2"/>
      <c r="BQJ629" s="2"/>
      <c r="BQK629" s="2"/>
      <c r="BQL629" s="2"/>
      <c r="BQM629" s="2"/>
      <c r="BQN629" s="2"/>
      <c r="BQO629" s="2"/>
      <c r="BQP629" s="2"/>
      <c r="BQQ629" s="2"/>
      <c r="BQR629" s="2"/>
      <c r="BQT629" s="2"/>
      <c r="BQU629" s="2"/>
      <c r="BQV629" s="2"/>
      <c r="BQW629" s="2"/>
      <c r="BQX629" s="2"/>
      <c r="BQY629" s="2"/>
      <c r="BQZ629" s="2"/>
      <c r="BRA629" s="2"/>
      <c r="BRB629" s="2"/>
      <c r="BRC629" s="2"/>
      <c r="BRD629" s="2"/>
      <c r="BRE629" s="2"/>
      <c r="BRF629" s="2"/>
      <c r="BRG629" s="2"/>
      <c r="BRH629" s="2"/>
      <c r="BRI629" s="2"/>
      <c r="BRJ629" s="2"/>
      <c r="BRK629" s="2"/>
      <c r="BRL629" s="2"/>
      <c r="BRM629" s="2"/>
      <c r="BRN629" s="2"/>
      <c r="BRO629" s="2"/>
      <c r="BRP629" s="2"/>
      <c r="BRQ629" s="2"/>
      <c r="BRR629" s="2"/>
      <c r="BRS629" s="2"/>
      <c r="BRT629" s="2"/>
      <c r="BRU629" s="2"/>
      <c r="BRV629" s="2"/>
      <c r="BRW629" s="2"/>
      <c r="BRX629" s="2"/>
      <c r="BRY629" s="2"/>
      <c r="BRZ629" s="2"/>
      <c r="BSA629" s="2"/>
      <c r="BSB629" s="2"/>
      <c r="BSC629" s="2"/>
      <c r="BSD629" s="2"/>
      <c r="BSF629" s="2"/>
      <c r="BSG629" s="2"/>
      <c r="BSH629" s="2"/>
      <c r="BSI629" s="2"/>
      <c r="BSK629" s="2"/>
      <c r="BSM629" s="2"/>
      <c r="BSO629" s="2"/>
      <c r="BSP629" s="2"/>
      <c r="BSQ629" s="2"/>
      <c r="BSR629" s="2"/>
      <c r="BSS629" s="2"/>
      <c r="BST629" s="2"/>
      <c r="BSU629" s="2"/>
      <c r="BSV629" s="2"/>
      <c r="BSX629" s="2"/>
      <c r="BSY629" s="2"/>
      <c r="BSZ629" s="2"/>
      <c r="BTA629" s="2"/>
      <c r="BTB629" s="2"/>
      <c r="BTC629" s="2"/>
      <c r="BTD629" s="2"/>
      <c r="BTE629" s="2"/>
      <c r="BTF629" s="2"/>
      <c r="CAA629" s="2"/>
      <c r="CAB629" s="2"/>
      <c r="CAC629" s="2"/>
      <c r="CAD629" s="2"/>
      <c r="CAE629" s="2"/>
      <c r="CAF629" s="2"/>
      <c r="CAG629" s="2"/>
      <c r="CAH629" s="2"/>
      <c r="CAI629" s="2"/>
      <c r="CAJ629" s="2"/>
      <c r="CAK629" s="2"/>
      <c r="CAL629" s="2"/>
      <c r="CAM629" s="2"/>
      <c r="CAN629" s="2"/>
      <c r="CAP629" s="2"/>
      <c r="CAQ629" s="2"/>
      <c r="CAR629" s="2"/>
      <c r="CAS629" s="2"/>
      <c r="CAT629" s="2"/>
      <c r="CAU629" s="2"/>
      <c r="CAV629" s="2"/>
      <c r="CAW629" s="2"/>
      <c r="CAX629" s="2"/>
      <c r="CAY629" s="2"/>
      <c r="CAZ629" s="2"/>
      <c r="CBA629" s="2"/>
      <c r="CBB629" s="2"/>
      <c r="CBC629" s="2"/>
      <c r="CBD629" s="2"/>
      <c r="CBE629" s="2"/>
      <c r="CBF629" s="2"/>
      <c r="CBG629" s="2"/>
      <c r="CBH629" s="2"/>
      <c r="CBI629" s="2"/>
      <c r="CBJ629" s="2"/>
      <c r="CBK629" s="2"/>
      <c r="CBL629" s="2"/>
      <c r="CBM629" s="2"/>
      <c r="CBN629" s="2"/>
      <c r="CBO629" s="2"/>
      <c r="CBP629" s="2"/>
      <c r="CBQ629" s="2"/>
      <c r="CBR629" s="2"/>
      <c r="CBS629" s="2"/>
      <c r="CBT629" s="2"/>
      <c r="CBU629" s="2"/>
      <c r="CBV629" s="2"/>
      <c r="CBW629" s="2"/>
      <c r="CBX629" s="2"/>
      <c r="CBY629" s="2"/>
      <c r="CBZ629" s="2"/>
      <c r="CCB629" s="2"/>
      <c r="CCC629" s="2"/>
      <c r="CCD629" s="2"/>
      <c r="CCE629" s="2"/>
      <c r="CCG629" s="2"/>
      <c r="CCI629" s="2"/>
      <c r="CCK629" s="2"/>
      <c r="CCL629" s="2"/>
      <c r="CCM629" s="2"/>
      <c r="CCN629" s="2"/>
      <c r="CCO629" s="2"/>
      <c r="CCP629" s="2"/>
      <c r="CCQ629" s="2"/>
      <c r="CCR629" s="2"/>
      <c r="CCT629" s="2"/>
      <c r="CCU629" s="2"/>
      <c r="CCV629" s="2"/>
      <c r="CCW629" s="2"/>
      <c r="CCX629" s="2"/>
      <c r="CCY629" s="2"/>
      <c r="CCZ629" s="2"/>
      <c r="CDA629" s="2"/>
      <c r="CDB629" s="2"/>
      <c r="CJW629" s="2"/>
      <c r="CJX629" s="2"/>
      <c r="CJY629" s="2"/>
      <c r="CJZ629" s="2"/>
      <c r="CKA629" s="2"/>
      <c r="CKB629" s="2"/>
      <c r="CKC629" s="2"/>
      <c r="CKD629" s="2"/>
      <c r="CKE629" s="2"/>
      <c r="CKF629" s="2"/>
      <c r="CKG629" s="2"/>
      <c r="CKH629" s="2"/>
      <c r="CKI629" s="2"/>
      <c r="CKJ629" s="2"/>
      <c r="CKL629" s="2"/>
      <c r="CKM629" s="2"/>
      <c r="CKN629" s="2"/>
      <c r="CKO629" s="2"/>
      <c r="CKP629" s="2"/>
      <c r="CKQ629" s="2"/>
      <c r="CKR629" s="2"/>
      <c r="CKS629" s="2"/>
      <c r="CKT629" s="2"/>
      <c r="CKU629" s="2"/>
      <c r="CKV629" s="2"/>
      <c r="CKW629" s="2"/>
      <c r="CKX629" s="2"/>
      <c r="CKY629" s="2"/>
      <c r="CKZ629" s="2"/>
      <c r="CLA629" s="2"/>
      <c r="CLB629" s="2"/>
      <c r="CLC629" s="2"/>
      <c r="CLD629" s="2"/>
      <c r="CLE629" s="2"/>
      <c r="CLF629" s="2"/>
      <c r="CLG629" s="2"/>
      <c r="CLH629" s="2"/>
      <c r="CLI629" s="2"/>
      <c r="CLJ629" s="2"/>
      <c r="CLK629" s="2"/>
      <c r="CLL629" s="2"/>
      <c r="CLM629" s="2"/>
      <c r="CLN629" s="2"/>
      <c r="CLO629" s="2"/>
      <c r="CLP629" s="2"/>
      <c r="CLQ629" s="2"/>
      <c r="CLR629" s="2"/>
      <c r="CLS629" s="2"/>
      <c r="CLT629" s="2"/>
      <c r="CLU629" s="2"/>
      <c r="CLV629" s="2"/>
      <c r="CLX629" s="2"/>
      <c r="CLY629" s="2"/>
      <c r="CLZ629" s="2"/>
      <c r="CMA629" s="2"/>
      <c r="CMC629" s="2"/>
      <c r="CME629" s="2"/>
      <c r="CMG629" s="2"/>
      <c r="CMH629" s="2"/>
      <c r="CMI629" s="2"/>
      <c r="CMJ629" s="2"/>
      <c r="CMK629" s="2"/>
      <c r="CML629" s="2"/>
      <c r="CMM629" s="2"/>
      <c r="CMN629" s="2"/>
      <c r="CMP629" s="2"/>
      <c r="CMQ629" s="2"/>
      <c r="CMR629" s="2"/>
      <c r="CMS629" s="2"/>
      <c r="CMT629" s="2"/>
      <c r="CMU629" s="2"/>
      <c r="CMV629" s="2"/>
      <c r="CMW629" s="2"/>
      <c r="CMX629" s="2"/>
      <c r="CTS629" s="2"/>
      <c r="CTT629" s="2"/>
      <c r="CTU629" s="2"/>
      <c r="CTV629" s="2"/>
      <c r="CTW629" s="2"/>
      <c r="CTX629" s="2"/>
      <c r="CTY629" s="2"/>
      <c r="CTZ629" s="2"/>
      <c r="CUA629" s="2"/>
      <c r="CUB629" s="2"/>
      <c r="CUC629" s="2"/>
      <c r="CUD629" s="2"/>
      <c r="CUE629" s="2"/>
      <c r="CUF629" s="2"/>
      <c r="CUH629" s="2"/>
      <c r="CUI629" s="2"/>
      <c r="CUJ629" s="2"/>
      <c r="CUK629" s="2"/>
      <c r="CUL629" s="2"/>
      <c r="CUM629" s="2"/>
      <c r="CUN629" s="2"/>
      <c r="CUO629" s="2"/>
      <c r="CUP629" s="2"/>
      <c r="CUQ629" s="2"/>
      <c r="CUR629" s="2"/>
      <c r="CUS629" s="2"/>
      <c r="CUT629" s="2"/>
      <c r="CUU629" s="2"/>
      <c r="CUV629" s="2"/>
      <c r="CUW629" s="2"/>
      <c r="CUX629" s="2"/>
      <c r="CUY629" s="2"/>
      <c r="CUZ629" s="2"/>
      <c r="CVA629" s="2"/>
      <c r="CVB629" s="2"/>
      <c r="CVC629" s="2"/>
      <c r="CVD629" s="2"/>
      <c r="CVE629" s="2"/>
      <c r="CVF629" s="2"/>
      <c r="CVG629" s="2"/>
      <c r="CVH629" s="2"/>
      <c r="CVI629" s="2"/>
      <c r="CVJ629" s="2"/>
      <c r="CVK629" s="2"/>
      <c r="CVL629" s="2"/>
      <c r="CVM629" s="2"/>
      <c r="CVN629" s="2"/>
      <c r="CVO629" s="2"/>
      <c r="CVP629" s="2"/>
      <c r="CVQ629" s="2"/>
      <c r="CVR629" s="2"/>
      <c r="CVT629" s="2"/>
      <c r="CVU629" s="2"/>
      <c r="CVV629" s="2"/>
      <c r="CVW629" s="2"/>
      <c r="CVY629" s="2"/>
      <c r="CWA629" s="2"/>
      <c r="CWC629" s="2"/>
      <c r="CWD629" s="2"/>
      <c r="CWE629" s="2"/>
      <c r="CWF629" s="2"/>
      <c r="CWG629" s="2"/>
      <c r="CWH629" s="2"/>
      <c r="CWI629" s="2"/>
      <c r="CWJ629" s="2"/>
      <c r="CWL629" s="2"/>
      <c r="CWM629" s="2"/>
      <c r="CWN629" s="2"/>
      <c r="CWO629" s="2"/>
      <c r="CWP629" s="2"/>
      <c r="CWQ629" s="2"/>
      <c r="CWR629" s="2"/>
      <c r="CWS629" s="2"/>
      <c r="CWT629" s="2"/>
      <c r="DDO629" s="2"/>
      <c r="DDP629" s="2"/>
      <c r="DDQ629" s="2"/>
      <c r="DDR629" s="2"/>
      <c r="DDS629" s="2"/>
      <c r="DDT629" s="2"/>
      <c r="DDU629" s="2"/>
      <c r="DDV629" s="2"/>
      <c r="DDW629" s="2"/>
      <c r="DDX629" s="2"/>
      <c r="DDY629" s="2"/>
      <c r="DDZ629" s="2"/>
      <c r="DEA629" s="2"/>
      <c r="DEB629" s="2"/>
      <c r="DED629" s="2"/>
      <c r="DEE629" s="2"/>
      <c r="DEF629" s="2"/>
      <c r="DEG629" s="2"/>
      <c r="DEH629" s="2"/>
      <c r="DEI629" s="2"/>
      <c r="DEJ629" s="2"/>
      <c r="DEK629" s="2"/>
      <c r="DEL629" s="2"/>
      <c r="DEM629" s="2"/>
      <c r="DEN629" s="2"/>
      <c r="DEO629" s="2"/>
      <c r="DEP629" s="2"/>
      <c r="DEQ629" s="2"/>
      <c r="DER629" s="2"/>
      <c r="DES629" s="2"/>
      <c r="DET629" s="2"/>
      <c r="DEU629" s="2"/>
      <c r="DEV629" s="2"/>
      <c r="DEW629" s="2"/>
      <c r="DEX629" s="2"/>
      <c r="DEY629" s="2"/>
      <c r="DEZ629" s="2"/>
      <c r="DFA629" s="2"/>
      <c r="DFB629" s="2"/>
      <c r="DFC629" s="2"/>
      <c r="DFD629" s="2"/>
      <c r="DFE629" s="2"/>
      <c r="DFF629" s="2"/>
      <c r="DFG629" s="2"/>
      <c r="DFH629" s="2"/>
      <c r="DFI629" s="2"/>
      <c r="DFJ629" s="2"/>
      <c r="DFK629" s="2"/>
      <c r="DFL629" s="2"/>
      <c r="DFM629" s="2"/>
      <c r="DFN629" s="2"/>
      <c r="DFP629" s="2"/>
      <c r="DFQ629" s="2"/>
      <c r="DFR629" s="2"/>
      <c r="DFS629" s="2"/>
      <c r="DFU629" s="2"/>
      <c r="DFW629" s="2"/>
      <c r="DFY629" s="2"/>
      <c r="DFZ629" s="2"/>
      <c r="DGA629" s="2"/>
      <c r="DGB629" s="2"/>
      <c r="DGC629" s="2"/>
      <c r="DGD629" s="2"/>
      <c r="DGE629" s="2"/>
      <c r="DGF629" s="2"/>
      <c r="DGH629" s="2"/>
      <c r="DGI629" s="2"/>
      <c r="DGJ629" s="2"/>
      <c r="DGK629" s="2"/>
      <c r="DGL629" s="2"/>
      <c r="DGM629" s="2"/>
      <c r="DGN629" s="2"/>
      <c r="DGO629" s="2"/>
      <c r="DGP629" s="2"/>
      <c r="DNK629" s="2"/>
      <c r="DNL629" s="2"/>
      <c r="DNM629" s="2"/>
      <c r="DNN629" s="2"/>
      <c r="DNO629" s="2"/>
      <c r="DNP629" s="2"/>
      <c r="DNQ629" s="2"/>
      <c r="DNR629" s="2"/>
      <c r="DNS629" s="2"/>
      <c r="DNT629" s="2"/>
      <c r="DNU629" s="2"/>
      <c r="DNV629" s="2"/>
      <c r="DNW629" s="2"/>
      <c r="DNX629" s="2"/>
      <c r="DNZ629" s="2"/>
      <c r="DOA629" s="2"/>
      <c r="DOB629" s="2"/>
      <c r="DOC629" s="2"/>
      <c r="DOD629" s="2"/>
      <c r="DOE629" s="2"/>
      <c r="DOF629" s="2"/>
      <c r="DOG629" s="2"/>
      <c r="DOH629" s="2"/>
      <c r="DOI629" s="2"/>
      <c r="DOJ629" s="2"/>
      <c r="DOK629" s="2"/>
      <c r="DOL629" s="2"/>
      <c r="DOM629" s="2"/>
      <c r="DON629" s="2"/>
      <c r="DOO629" s="2"/>
      <c r="DOP629" s="2"/>
      <c r="DOQ629" s="2"/>
      <c r="DOR629" s="2"/>
      <c r="DOS629" s="2"/>
      <c r="DOT629" s="2"/>
      <c r="DOU629" s="2"/>
      <c r="DOV629" s="2"/>
      <c r="DOW629" s="2"/>
      <c r="DOX629" s="2"/>
      <c r="DOY629" s="2"/>
      <c r="DOZ629" s="2"/>
      <c r="DPA629" s="2"/>
      <c r="DPB629" s="2"/>
      <c r="DPC629" s="2"/>
      <c r="DPD629" s="2"/>
      <c r="DPE629" s="2"/>
      <c r="DPF629" s="2"/>
      <c r="DPG629" s="2"/>
      <c r="DPH629" s="2"/>
      <c r="DPI629" s="2"/>
      <c r="DPJ629" s="2"/>
      <c r="DPL629" s="2"/>
      <c r="DPM629" s="2"/>
      <c r="DPN629" s="2"/>
      <c r="DPO629" s="2"/>
      <c r="DPQ629" s="2"/>
      <c r="DPS629" s="2"/>
      <c r="DPU629" s="2"/>
      <c r="DPV629" s="2"/>
      <c r="DPW629" s="2"/>
      <c r="DPX629" s="2"/>
      <c r="DPY629" s="2"/>
      <c r="DPZ629" s="2"/>
      <c r="DQA629" s="2"/>
      <c r="DQB629" s="2"/>
      <c r="DQD629" s="2"/>
      <c r="DQE629" s="2"/>
      <c r="DQF629" s="2"/>
      <c r="DQG629" s="2"/>
      <c r="DQH629" s="2"/>
      <c r="DQI629" s="2"/>
      <c r="DQJ629" s="2"/>
      <c r="DQK629" s="2"/>
      <c r="DQL629" s="2"/>
      <c r="DXG629" s="2"/>
      <c r="DXH629" s="2"/>
      <c r="DXI629" s="2"/>
      <c r="DXJ629" s="2"/>
      <c r="DXK629" s="2"/>
      <c r="DXL629" s="2"/>
      <c r="DXM629" s="2"/>
      <c r="DXN629" s="2"/>
      <c r="DXO629" s="2"/>
      <c r="DXP629" s="2"/>
      <c r="DXQ629" s="2"/>
      <c r="DXR629" s="2"/>
      <c r="DXS629" s="2"/>
      <c r="DXT629" s="2"/>
      <c r="DXV629" s="2"/>
      <c r="DXW629" s="2"/>
      <c r="DXX629" s="2"/>
      <c r="DXY629" s="2"/>
      <c r="DXZ629" s="2"/>
      <c r="DYA629" s="2"/>
      <c r="DYB629" s="2"/>
      <c r="DYC629" s="2"/>
      <c r="DYD629" s="2"/>
      <c r="DYE629" s="2"/>
      <c r="DYF629" s="2"/>
      <c r="DYG629" s="2"/>
      <c r="DYH629" s="2"/>
      <c r="DYI629" s="2"/>
      <c r="DYJ629" s="2"/>
      <c r="DYK629" s="2"/>
      <c r="DYL629" s="2"/>
      <c r="DYM629" s="2"/>
      <c r="DYN629" s="2"/>
      <c r="DYO629" s="2"/>
      <c r="DYP629" s="2"/>
      <c r="DYQ629" s="2"/>
      <c r="DYR629" s="2"/>
      <c r="DYS629" s="2"/>
      <c r="DYT629" s="2"/>
      <c r="DYU629" s="2"/>
      <c r="DYV629" s="2"/>
      <c r="DYW629" s="2"/>
      <c r="DYX629" s="2"/>
      <c r="DYY629" s="2"/>
      <c r="DYZ629" s="2"/>
      <c r="DZA629" s="2"/>
      <c r="DZB629" s="2"/>
      <c r="DZC629" s="2"/>
      <c r="DZD629" s="2"/>
      <c r="DZE629" s="2"/>
      <c r="DZF629" s="2"/>
      <c r="DZH629" s="2"/>
      <c r="DZI629" s="2"/>
      <c r="DZJ629" s="2"/>
      <c r="DZK629" s="2"/>
      <c r="DZM629" s="2"/>
      <c r="DZO629" s="2"/>
      <c r="DZQ629" s="2"/>
      <c r="DZR629" s="2"/>
      <c r="DZS629" s="2"/>
      <c r="DZT629" s="2"/>
      <c r="DZU629" s="2"/>
      <c r="DZV629" s="2"/>
      <c r="DZW629" s="2"/>
      <c r="DZX629" s="2"/>
      <c r="DZZ629" s="2"/>
      <c r="EAA629" s="2"/>
      <c r="EAB629" s="2"/>
      <c r="EAC629" s="2"/>
      <c r="EAD629" s="2"/>
      <c r="EAE629" s="2"/>
      <c r="EAF629" s="2"/>
      <c r="EAG629" s="2"/>
      <c r="EAH629" s="2"/>
      <c r="EHC629" s="2"/>
      <c r="EHD629" s="2"/>
      <c r="EHE629" s="2"/>
      <c r="EHF629" s="2"/>
      <c r="EHG629" s="2"/>
      <c r="EHH629" s="2"/>
      <c r="EHI629" s="2"/>
      <c r="EHJ629" s="2"/>
      <c r="EHK629" s="2"/>
      <c r="EHL629" s="2"/>
      <c r="EHM629" s="2"/>
      <c r="EHN629" s="2"/>
      <c r="EHO629" s="2"/>
      <c r="EHP629" s="2"/>
      <c r="EHR629" s="2"/>
      <c r="EHS629" s="2"/>
      <c r="EHT629" s="2"/>
      <c r="EHU629" s="2"/>
      <c r="EHV629" s="2"/>
      <c r="EHW629" s="2"/>
      <c r="EHX629" s="2"/>
      <c r="EHY629" s="2"/>
      <c r="EHZ629" s="2"/>
      <c r="EIA629" s="2"/>
      <c r="EIB629" s="2"/>
      <c r="EIC629" s="2"/>
      <c r="EID629" s="2"/>
      <c r="EIE629" s="2"/>
      <c r="EIF629" s="2"/>
      <c r="EIG629" s="2"/>
      <c r="EIH629" s="2"/>
      <c r="EII629" s="2"/>
      <c r="EIJ629" s="2"/>
      <c r="EIK629" s="2"/>
      <c r="EIL629" s="2"/>
      <c r="EIM629" s="2"/>
      <c r="EIN629" s="2"/>
      <c r="EIO629" s="2"/>
      <c r="EIP629" s="2"/>
      <c r="EIQ629" s="2"/>
      <c r="EIR629" s="2"/>
      <c r="EIS629" s="2"/>
      <c r="EIT629" s="2"/>
      <c r="EIU629" s="2"/>
      <c r="EIV629" s="2"/>
      <c r="EIW629" s="2"/>
      <c r="EIX629" s="2"/>
      <c r="EIY629" s="2"/>
      <c r="EIZ629" s="2"/>
      <c r="EJA629" s="2"/>
      <c r="EJB629" s="2"/>
      <c r="EJD629" s="2"/>
      <c r="EJE629" s="2"/>
      <c r="EJF629" s="2"/>
      <c r="EJG629" s="2"/>
      <c r="EJI629" s="2"/>
      <c r="EJK629" s="2"/>
      <c r="EJM629" s="2"/>
      <c r="EJN629" s="2"/>
      <c r="EJO629" s="2"/>
      <c r="EJP629" s="2"/>
      <c r="EJQ629" s="2"/>
      <c r="EJR629" s="2"/>
      <c r="EJS629" s="2"/>
      <c r="EJT629" s="2"/>
      <c r="EJV629" s="2"/>
      <c r="EJW629" s="2"/>
      <c r="EJX629" s="2"/>
      <c r="EJY629" s="2"/>
      <c r="EJZ629" s="2"/>
      <c r="EKA629" s="2"/>
      <c r="EKB629" s="2"/>
      <c r="EKC629" s="2"/>
      <c r="EKD629" s="2"/>
      <c r="EQY629" s="2"/>
      <c r="EQZ629" s="2"/>
      <c r="ERA629" s="2"/>
      <c r="ERB629" s="2"/>
      <c r="ERC629" s="2"/>
      <c r="ERD629" s="2"/>
      <c r="ERE629" s="2"/>
      <c r="ERF629" s="2"/>
      <c r="ERG629" s="2"/>
      <c r="ERH629" s="2"/>
      <c r="ERI629" s="2"/>
      <c r="ERJ629" s="2"/>
      <c r="ERK629" s="2"/>
      <c r="ERL629" s="2"/>
      <c r="ERN629" s="2"/>
      <c r="ERO629" s="2"/>
      <c r="ERP629" s="2"/>
      <c r="ERQ629" s="2"/>
      <c r="ERR629" s="2"/>
      <c r="ERS629" s="2"/>
      <c r="ERT629" s="2"/>
      <c r="ERU629" s="2"/>
      <c r="ERV629" s="2"/>
      <c r="ERW629" s="2"/>
      <c r="ERX629" s="2"/>
      <c r="ERY629" s="2"/>
      <c r="ERZ629" s="2"/>
      <c r="ESA629" s="2"/>
      <c r="ESB629" s="2"/>
      <c r="ESC629" s="2"/>
      <c r="ESD629" s="2"/>
      <c r="ESE629" s="2"/>
      <c r="ESF629" s="2"/>
      <c r="ESG629" s="2"/>
      <c r="ESH629" s="2"/>
      <c r="ESI629" s="2"/>
      <c r="ESJ629" s="2"/>
      <c r="ESK629" s="2"/>
      <c r="ESL629" s="2"/>
      <c r="ESM629" s="2"/>
      <c r="ESN629" s="2"/>
      <c r="ESO629" s="2"/>
      <c r="ESP629" s="2"/>
      <c r="ESQ629" s="2"/>
      <c r="ESR629" s="2"/>
      <c r="ESS629" s="2"/>
      <c r="EST629" s="2"/>
      <c r="ESU629" s="2"/>
      <c r="ESV629" s="2"/>
      <c r="ESW629" s="2"/>
      <c r="ESX629" s="2"/>
      <c r="ESZ629" s="2"/>
      <c r="ETA629" s="2"/>
      <c r="ETB629" s="2"/>
      <c r="ETC629" s="2"/>
      <c r="ETE629" s="2"/>
      <c r="ETG629" s="2"/>
      <c r="ETI629" s="2"/>
      <c r="ETJ629" s="2"/>
      <c r="ETK629" s="2"/>
      <c r="ETL629" s="2"/>
      <c r="ETM629" s="2"/>
      <c r="ETN629" s="2"/>
      <c r="ETO629" s="2"/>
      <c r="ETP629" s="2"/>
      <c r="ETR629" s="2"/>
      <c r="ETS629" s="2"/>
      <c r="ETT629" s="2"/>
      <c r="ETU629" s="2"/>
      <c r="ETV629" s="2"/>
      <c r="ETW629" s="2"/>
      <c r="ETX629" s="2"/>
      <c r="ETY629" s="2"/>
      <c r="ETZ629" s="2"/>
      <c r="FAU629" s="2"/>
      <c r="FAV629" s="2"/>
      <c r="FAW629" s="2"/>
      <c r="FAX629" s="2"/>
      <c r="FAY629" s="2"/>
      <c r="FAZ629" s="2"/>
      <c r="FBA629" s="2"/>
      <c r="FBB629" s="2"/>
      <c r="FBC629" s="2"/>
      <c r="FBD629" s="2"/>
      <c r="FBE629" s="2"/>
      <c r="FBF629" s="2"/>
      <c r="FBG629" s="2"/>
      <c r="FBH629" s="2"/>
      <c r="FBJ629" s="2"/>
      <c r="FBK629" s="2"/>
      <c r="FBL629" s="2"/>
      <c r="FBM629" s="2"/>
      <c r="FBN629" s="2"/>
      <c r="FBO629" s="2"/>
      <c r="FBP629" s="2"/>
      <c r="FBQ629" s="2"/>
      <c r="FBR629" s="2"/>
      <c r="FBS629" s="2"/>
      <c r="FBT629" s="2"/>
      <c r="FBU629" s="2"/>
      <c r="FBV629" s="2"/>
      <c r="FBW629" s="2"/>
      <c r="FBX629" s="2"/>
      <c r="FBY629" s="2"/>
      <c r="FBZ629" s="2"/>
      <c r="FCA629" s="2"/>
      <c r="FCB629" s="2"/>
      <c r="FCC629" s="2"/>
      <c r="FCD629" s="2"/>
      <c r="FCE629" s="2"/>
      <c r="FCF629" s="2"/>
      <c r="FCG629" s="2"/>
      <c r="FCH629" s="2"/>
      <c r="FCI629" s="2"/>
      <c r="FCJ629" s="2"/>
      <c r="FCK629" s="2"/>
      <c r="FCL629" s="2"/>
      <c r="FCM629" s="2"/>
      <c r="FCN629" s="2"/>
      <c r="FCO629" s="2"/>
      <c r="FCP629" s="2"/>
      <c r="FCQ629" s="2"/>
      <c r="FCR629" s="2"/>
      <c r="FCS629" s="2"/>
      <c r="FCT629" s="2"/>
      <c r="FCV629" s="2"/>
      <c r="FCW629" s="2"/>
      <c r="FCX629" s="2"/>
      <c r="FCY629" s="2"/>
      <c r="FDA629" s="2"/>
      <c r="FDC629" s="2"/>
      <c r="FDE629" s="2"/>
      <c r="FDF629" s="2"/>
      <c r="FDG629" s="2"/>
      <c r="FDH629" s="2"/>
      <c r="FDI629" s="2"/>
      <c r="FDJ629" s="2"/>
      <c r="FDK629" s="2"/>
      <c r="FDL629" s="2"/>
      <c r="FDN629" s="2"/>
      <c r="FDO629" s="2"/>
      <c r="FDP629" s="2"/>
      <c r="FDQ629" s="2"/>
      <c r="FDR629" s="2"/>
      <c r="FDS629" s="2"/>
      <c r="FDT629" s="2"/>
      <c r="FDU629" s="2"/>
      <c r="FDV629" s="2"/>
      <c r="FKQ629" s="2"/>
      <c r="FKR629" s="2"/>
      <c r="FKS629" s="2"/>
      <c r="FKT629" s="2"/>
      <c r="FKU629" s="2"/>
      <c r="FKV629" s="2"/>
      <c r="FKW629" s="2"/>
      <c r="FKX629" s="2"/>
      <c r="FKY629" s="2"/>
      <c r="FKZ629" s="2"/>
      <c r="FLA629" s="2"/>
      <c r="FLB629" s="2"/>
      <c r="FLC629" s="2"/>
      <c r="FLD629" s="2"/>
      <c r="FLF629" s="2"/>
      <c r="FLG629" s="2"/>
      <c r="FLH629" s="2"/>
      <c r="FLI629" s="2"/>
      <c r="FLJ629" s="2"/>
      <c r="FLK629" s="2"/>
      <c r="FLL629" s="2"/>
      <c r="FLM629" s="2"/>
      <c r="FLN629" s="2"/>
      <c r="FLO629" s="2"/>
      <c r="FLP629" s="2"/>
      <c r="FLQ629" s="2"/>
      <c r="FLR629" s="2"/>
      <c r="FLS629" s="2"/>
      <c r="FLT629" s="2"/>
      <c r="FLU629" s="2"/>
      <c r="FLV629" s="2"/>
      <c r="FLW629" s="2"/>
      <c r="FLX629" s="2"/>
      <c r="FLY629" s="2"/>
      <c r="FLZ629" s="2"/>
      <c r="FMA629" s="2"/>
      <c r="FMB629" s="2"/>
      <c r="FMC629" s="2"/>
      <c r="FMD629" s="2"/>
      <c r="FME629" s="2"/>
      <c r="FMF629" s="2"/>
      <c r="FMG629" s="2"/>
      <c r="FMH629" s="2"/>
      <c r="FMI629" s="2"/>
      <c r="FMJ629" s="2"/>
      <c r="FMK629" s="2"/>
      <c r="FML629" s="2"/>
      <c r="FMM629" s="2"/>
      <c r="FMN629" s="2"/>
      <c r="FMO629" s="2"/>
      <c r="FMP629" s="2"/>
      <c r="FMR629" s="2"/>
      <c r="FMS629" s="2"/>
      <c r="FMT629" s="2"/>
      <c r="FMU629" s="2"/>
      <c r="FMW629" s="2"/>
      <c r="FMY629" s="2"/>
      <c r="FNA629" s="2"/>
      <c r="FNB629" s="2"/>
      <c r="FNC629" s="2"/>
      <c r="FND629" s="2"/>
      <c r="FNE629" s="2"/>
      <c r="FNF629" s="2"/>
      <c r="FNG629" s="2"/>
      <c r="FNH629" s="2"/>
      <c r="FNJ629" s="2"/>
      <c r="FNK629" s="2"/>
      <c r="FNL629" s="2"/>
      <c r="FNM629" s="2"/>
      <c r="FNN629" s="2"/>
      <c r="FNO629" s="2"/>
      <c r="FNP629" s="2"/>
      <c r="FNQ629" s="2"/>
      <c r="FNR629" s="2"/>
      <c r="FUM629" s="2"/>
      <c r="FUN629" s="2"/>
      <c r="FUO629" s="2"/>
      <c r="FUP629" s="2"/>
      <c r="FUQ629" s="2"/>
      <c r="FUR629" s="2"/>
      <c r="FUS629" s="2"/>
      <c r="FUT629" s="2"/>
      <c r="FUU629" s="2"/>
      <c r="FUV629" s="2"/>
      <c r="FUW629" s="2"/>
      <c r="FUX629" s="2"/>
      <c r="FUY629" s="2"/>
      <c r="FUZ629" s="2"/>
      <c r="FVB629" s="2"/>
      <c r="FVC629" s="2"/>
      <c r="FVD629" s="2"/>
      <c r="FVE629" s="2"/>
      <c r="FVF629" s="2"/>
      <c r="FVG629" s="2"/>
      <c r="FVH629" s="2"/>
      <c r="FVI629" s="2"/>
      <c r="FVJ629" s="2"/>
      <c r="FVK629" s="2"/>
      <c r="FVL629" s="2"/>
      <c r="FVM629" s="2"/>
      <c r="FVN629" s="2"/>
      <c r="FVO629" s="2"/>
      <c r="FVP629" s="2"/>
      <c r="FVQ629" s="2"/>
      <c r="FVR629" s="2"/>
      <c r="FVS629" s="2"/>
      <c r="FVT629" s="2"/>
      <c r="FVU629" s="2"/>
      <c r="FVV629" s="2"/>
      <c r="FVW629" s="2"/>
      <c r="FVX629" s="2"/>
      <c r="FVY629" s="2"/>
      <c r="FVZ629" s="2"/>
      <c r="FWA629" s="2"/>
      <c r="FWB629" s="2"/>
      <c r="FWC629" s="2"/>
      <c r="FWD629" s="2"/>
      <c r="FWE629" s="2"/>
      <c r="FWF629" s="2"/>
      <c r="FWG629" s="2"/>
      <c r="FWH629" s="2"/>
      <c r="FWI629" s="2"/>
      <c r="FWJ629" s="2"/>
      <c r="FWK629" s="2"/>
      <c r="FWL629" s="2"/>
      <c r="FWN629" s="2"/>
      <c r="FWO629" s="2"/>
      <c r="FWP629" s="2"/>
      <c r="FWQ629" s="2"/>
      <c r="FWS629" s="2"/>
      <c r="FWU629" s="2"/>
      <c r="FWW629" s="2"/>
      <c r="FWX629" s="2"/>
      <c r="FWY629" s="2"/>
      <c r="FWZ629" s="2"/>
      <c r="FXA629" s="2"/>
      <c r="FXB629" s="2"/>
      <c r="FXC629" s="2"/>
      <c r="FXD629" s="2"/>
      <c r="FXF629" s="2"/>
      <c r="FXG629" s="2"/>
      <c r="FXH629" s="2"/>
      <c r="FXI629" s="2"/>
      <c r="FXJ629" s="2"/>
      <c r="FXK629" s="2"/>
      <c r="FXL629" s="2"/>
      <c r="FXM629" s="2"/>
      <c r="FXN629" s="2"/>
      <c r="GEI629" s="2"/>
      <c r="GEJ629" s="2"/>
      <c r="GEK629" s="2"/>
      <c r="GEL629" s="2"/>
      <c r="GEM629" s="2"/>
      <c r="GEN629" s="2"/>
      <c r="GEO629" s="2"/>
      <c r="GEP629" s="2"/>
      <c r="GEQ629" s="2"/>
      <c r="GER629" s="2"/>
      <c r="GES629" s="2"/>
      <c r="GET629" s="2"/>
      <c r="GEU629" s="2"/>
      <c r="GEV629" s="2"/>
      <c r="GEX629" s="2"/>
      <c r="GEY629" s="2"/>
      <c r="GEZ629" s="2"/>
      <c r="GFA629" s="2"/>
      <c r="GFB629" s="2"/>
      <c r="GFC629" s="2"/>
      <c r="GFD629" s="2"/>
      <c r="GFE629" s="2"/>
      <c r="GFF629" s="2"/>
      <c r="GFG629" s="2"/>
      <c r="GFH629" s="2"/>
      <c r="GFI629" s="2"/>
      <c r="GFJ629" s="2"/>
      <c r="GFK629" s="2"/>
      <c r="GFL629" s="2"/>
      <c r="GFM629" s="2"/>
      <c r="GFN629" s="2"/>
      <c r="GFO629" s="2"/>
      <c r="GFP629" s="2"/>
      <c r="GFQ629" s="2"/>
      <c r="GFR629" s="2"/>
      <c r="GFS629" s="2"/>
      <c r="GFT629" s="2"/>
      <c r="GFU629" s="2"/>
      <c r="GFV629" s="2"/>
      <c r="GFW629" s="2"/>
      <c r="GFX629" s="2"/>
      <c r="GFY629" s="2"/>
      <c r="GFZ629" s="2"/>
      <c r="GGA629" s="2"/>
      <c r="GGB629" s="2"/>
      <c r="GGC629" s="2"/>
      <c r="GGD629" s="2"/>
      <c r="GGE629" s="2"/>
      <c r="GGF629" s="2"/>
      <c r="GGG629" s="2"/>
      <c r="GGH629" s="2"/>
      <c r="GGJ629" s="2"/>
      <c r="GGK629" s="2"/>
      <c r="GGL629" s="2"/>
      <c r="GGM629" s="2"/>
      <c r="GGO629" s="2"/>
      <c r="GGQ629" s="2"/>
      <c r="GGS629" s="2"/>
      <c r="GGT629" s="2"/>
      <c r="GGU629" s="2"/>
      <c r="GGV629" s="2"/>
      <c r="GGW629" s="2"/>
      <c r="GGX629" s="2"/>
      <c r="GGY629" s="2"/>
      <c r="GGZ629" s="2"/>
      <c r="GHB629" s="2"/>
      <c r="GHC629" s="2"/>
      <c r="GHD629" s="2"/>
      <c r="GHE629" s="2"/>
      <c r="GHF629" s="2"/>
      <c r="GHG629" s="2"/>
      <c r="GHH629" s="2"/>
      <c r="GHI629" s="2"/>
      <c r="GHJ629" s="2"/>
      <c r="GOE629" s="2"/>
      <c r="GOF629" s="2"/>
      <c r="GOG629" s="2"/>
      <c r="GOH629" s="2"/>
      <c r="GOI629" s="2"/>
      <c r="GOJ629" s="2"/>
      <c r="GOK629" s="2"/>
      <c r="GOL629" s="2"/>
      <c r="GOM629" s="2"/>
      <c r="GON629" s="2"/>
      <c r="GOO629" s="2"/>
      <c r="GOP629" s="2"/>
      <c r="GOQ629" s="2"/>
      <c r="GOR629" s="2"/>
      <c r="GOT629" s="2"/>
      <c r="GOU629" s="2"/>
      <c r="GOV629" s="2"/>
      <c r="GOW629" s="2"/>
      <c r="GOX629" s="2"/>
      <c r="GOY629" s="2"/>
      <c r="GOZ629" s="2"/>
      <c r="GPA629" s="2"/>
      <c r="GPB629" s="2"/>
      <c r="GPC629" s="2"/>
      <c r="GPD629" s="2"/>
      <c r="GPE629" s="2"/>
      <c r="GPF629" s="2"/>
      <c r="GPG629" s="2"/>
      <c r="GPH629" s="2"/>
      <c r="GPI629" s="2"/>
      <c r="GPJ629" s="2"/>
      <c r="GPK629" s="2"/>
      <c r="GPL629" s="2"/>
      <c r="GPM629" s="2"/>
      <c r="GPN629" s="2"/>
      <c r="GPO629" s="2"/>
      <c r="GPP629" s="2"/>
      <c r="GPQ629" s="2"/>
      <c r="GPR629" s="2"/>
      <c r="GPS629" s="2"/>
      <c r="GPT629" s="2"/>
      <c r="GPU629" s="2"/>
      <c r="GPV629" s="2"/>
      <c r="GPW629" s="2"/>
      <c r="GPX629" s="2"/>
      <c r="GPY629" s="2"/>
      <c r="GPZ629" s="2"/>
      <c r="GQA629" s="2"/>
      <c r="GQB629" s="2"/>
      <c r="GQC629" s="2"/>
      <c r="GQD629" s="2"/>
      <c r="GQF629" s="2"/>
      <c r="GQG629" s="2"/>
      <c r="GQH629" s="2"/>
      <c r="GQI629" s="2"/>
      <c r="GQK629" s="2"/>
      <c r="GQM629" s="2"/>
      <c r="GQO629" s="2"/>
      <c r="GQP629" s="2"/>
      <c r="GQQ629" s="2"/>
      <c r="GQR629" s="2"/>
      <c r="GQS629" s="2"/>
      <c r="GQT629" s="2"/>
      <c r="GQU629" s="2"/>
      <c r="GQV629" s="2"/>
      <c r="GQX629" s="2"/>
      <c r="GQY629" s="2"/>
      <c r="GQZ629" s="2"/>
      <c r="GRA629" s="2"/>
      <c r="GRB629" s="2"/>
      <c r="GRC629" s="2"/>
      <c r="GRD629" s="2"/>
      <c r="GRE629" s="2"/>
      <c r="GRF629" s="2"/>
      <c r="GYA629" s="2"/>
      <c r="GYB629" s="2"/>
      <c r="GYC629" s="2"/>
      <c r="GYD629" s="2"/>
      <c r="GYE629" s="2"/>
      <c r="GYF629" s="2"/>
      <c r="GYG629" s="2"/>
      <c r="GYH629" s="2"/>
      <c r="GYI629" s="2"/>
      <c r="GYJ629" s="2"/>
      <c r="GYK629" s="2"/>
      <c r="GYL629" s="2"/>
      <c r="GYM629" s="2"/>
      <c r="GYN629" s="2"/>
      <c r="GYP629" s="2"/>
      <c r="GYQ629" s="2"/>
      <c r="GYR629" s="2"/>
      <c r="GYS629" s="2"/>
      <c r="GYT629" s="2"/>
      <c r="GYU629" s="2"/>
      <c r="GYV629" s="2"/>
      <c r="GYW629" s="2"/>
      <c r="GYX629" s="2"/>
      <c r="GYY629" s="2"/>
      <c r="GYZ629" s="2"/>
      <c r="GZA629" s="2"/>
      <c r="GZB629" s="2"/>
      <c r="GZC629" s="2"/>
      <c r="GZD629" s="2"/>
      <c r="GZE629" s="2"/>
      <c r="GZF629" s="2"/>
      <c r="GZG629" s="2"/>
      <c r="GZH629" s="2"/>
      <c r="GZI629" s="2"/>
      <c r="GZJ629" s="2"/>
      <c r="GZK629" s="2"/>
      <c r="GZL629" s="2"/>
      <c r="GZM629" s="2"/>
      <c r="GZN629" s="2"/>
      <c r="GZO629" s="2"/>
      <c r="GZP629" s="2"/>
      <c r="GZQ629" s="2"/>
      <c r="GZR629" s="2"/>
      <c r="GZS629" s="2"/>
      <c r="GZT629" s="2"/>
      <c r="GZU629" s="2"/>
      <c r="GZV629" s="2"/>
      <c r="GZW629" s="2"/>
      <c r="GZX629" s="2"/>
      <c r="GZY629" s="2"/>
      <c r="GZZ629" s="2"/>
      <c r="HAB629" s="2"/>
      <c r="HAC629" s="2"/>
      <c r="HAD629" s="2"/>
      <c r="HAE629" s="2"/>
      <c r="HAG629" s="2"/>
      <c r="HAI629" s="2"/>
      <c r="HAK629" s="2"/>
      <c r="HAL629" s="2"/>
      <c r="HAM629" s="2"/>
      <c r="HAN629" s="2"/>
      <c r="HAO629" s="2"/>
      <c r="HAP629" s="2"/>
      <c r="HAQ629" s="2"/>
      <c r="HAR629" s="2"/>
      <c r="HAT629" s="2"/>
      <c r="HAU629" s="2"/>
      <c r="HAV629" s="2"/>
      <c r="HAW629" s="2"/>
      <c r="HAX629" s="2"/>
      <c r="HAY629" s="2"/>
      <c r="HAZ629" s="2"/>
      <c r="HBA629" s="2"/>
      <c r="HBB629" s="2"/>
      <c r="HHW629" s="2"/>
      <c r="HHX629" s="2"/>
      <c r="HHY629" s="2"/>
      <c r="HHZ629" s="2"/>
      <c r="HIA629" s="2"/>
      <c r="HIB629" s="2"/>
      <c r="HIC629" s="2"/>
      <c r="HID629" s="2"/>
      <c r="HIE629" s="2"/>
      <c r="HIF629" s="2"/>
      <c r="HIG629" s="2"/>
      <c r="HIH629" s="2"/>
      <c r="HII629" s="2"/>
      <c r="HIJ629" s="2"/>
      <c r="HIL629" s="2"/>
      <c r="HIM629" s="2"/>
      <c r="HIN629" s="2"/>
      <c r="HIO629" s="2"/>
      <c r="HIP629" s="2"/>
      <c r="HIQ629" s="2"/>
      <c r="HIR629" s="2"/>
      <c r="HIS629" s="2"/>
      <c r="HIT629" s="2"/>
      <c r="HIU629" s="2"/>
      <c r="HIV629" s="2"/>
      <c r="HIW629" s="2"/>
      <c r="HIX629" s="2"/>
      <c r="HIY629" s="2"/>
      <c r="HIZ629" s="2"/>
      <c r="HJA629" s="2"/>
      <c r="HJB629" s="2"/>
      <c r="HJC629" s="2"/>
      <c r="HJD629" s="2"/>
      <c r="HJE629" s="2"/>
      <c r="HJF629" s="2"/>
      <c r="HJG629" s="2"/>
      <c r="HJH629" s="2"/>
      <c r="HJI629" s="2"/>
      <c r="HJJ629" s="2"/>
      <c r="HJK629" s="2"/>
      <c r="HJL629" s="2"/>
      <c r="HJM629" s="2"/>
      <c r="HJN629" s="2"/>
      <c r="HJO629" s="2"/>
      <c r="HJP629" s="2"/>
      <c r="HJQ629" s="2"/>
      <c r="HJR629" s="2"/>
      <c r="HJS629" s="2"/>
      <c r="HJT629" s="2"/>
      <c r="HJU629" s="2"/>
      <c r="HJV629" s="2"/>
      <c r="HJX629" s="2"/>
      <c r="HJY629" s="2"/>
      <c r="HJZ629" s="2"/>
      <c r="HKA629" s="2"/>
      <c r="HKC629" s="2"/>
      <c r="HKE629" s="2"/>
      <c r="HKG629" s="2"/>
      <c r="HKH629" s="2"/>
      <c r="HKI629" s="2"/>
      <c r="HKJ629" s="2"/>
      <c r="HKK629" s="2"/>
      <c r="HKL629" s="2"/>
      <c r="HKM629" s="2"/>
      <c r="HKN629" s="2"/>
      <c r="HKP629" s="2"/>
      <c r="HKQ629" s="2"/>
      <c r="HKR629" s="2"/>
      <c r="HKS629" s="2"/>
      <c r="HKT629" s="2"/>
      <c r="HKU629" s="2"/>
      <c r="HKV629" s="2"/>
      <c r="HKW629" s="2"/>
      <c r="HKX629" s="2"/>
      <c r="HRS629" s="2"/>
      <c r="HRT629" s="2"/>
      <c r="HRU629" s="2"/>
      <c r="HRV629" s="2"/>
      <c r="HRW629" s="2"/>
      <c r="HRX629" s="2"/>
      <c r="HRY629" s="2"/>
      <c r="HRZ629" s="2"/>
      <c r="HSA629" s="2"/>
      <c r="HSB629" s="2"/>
      <c r="HSC629" s="2"/>
      <c r="HSD629" s="2"/>
      <c r="HSE629" s="2"/>
      <c r="HSF629" s="2"/>
      <c r="HSH629" s="2"/>
      <c r="HSI629" s="2"/>
      <c r="HSJ629" s="2"/>
      <c r="HSK629" s="2"/>
      <c r="HSL629" s="2"/>
      <c r="HSM629" s="2"/>
      <c r="HSN629" s="2"/>
      <c r="HSO629" s="2"/>
      <c r="HSP629" s="2"/>
      <c r="HSQ629" s="2"/>
      <c r="HSR629" s="2"/>
      <c r="HSS629" s="2"/>
      <c r="HST629" s="2"/>
      <c r="HSU629" s="2"/>
      <c r="HSV629" s="2"/>
      <c r="HSW629" s="2"/>
      <c r="HSX629" s="2"/>
      <c r="HSY629" s="2"/>
      <c r="HSZ629" s="2"/>
      <c r="HTA629" s="2"/>
      <c r="HTB629" s="2"/>
      <c r="HTC629" s="2"/>
      <c r="HTD629" s="2"/>
      <c r="HTE629" s="2"/>
      <c r="HTF629" s="2"/>
      <c r="HTG629" s="2"/>
      <c r="HTH629" s="2"/>
      <c r="HTI629" s="2"/>
      <c r="HTJ629" s="2"/>
      <c r="HTK629" s="2"/>
      <c r="HTL629" s="2"/>
      <c r="HTM629" s="2"/>
      <c r="HTN629" s="2"/>
      <c r="HTO629" s="2"/>
      <c r="HTP629" s="2"/>
      <c r="HTQ629" s="2"/>
      <c r="HTR629" s="2"/>
      <c r="HTT629" s="2"/>
      <c r="HTU629" s="2"/>
      <c r="HTV629" s="2"/>
      <c r="HTW629" s="2"/>
      <c r="HTY629" s="2"/>
      <c r="HUA629" s="2"/>
      <c r="HUC629" s="2"/>
      <c r="HUD629" s="2"/>
      <c r="HUE629" s="2"/>
      <c r="HUF629" s="2"/>
      <c r="HUG629" s="2"/>
      <c r="HUH629" s="2"/>
      <c r="HUI629" s="2"/>
      <c r="HUJ629" s="2"/>
      <c r="HUL629" s="2"/>
      <c r="HUM629" s="2"/>
      <c r="HUN629" s="2"/>
      <c r="HUO629" s="2"/>
      <c r="HUP629" s="2"/>
      <c r="HUQ629" s="2"/>
      <c r="HUR629" s="2"/>
      <c r="HUS629" s="2"/>
      <c r="HUT629" s="2"/>
      <c r="IBO629" s="2"/>
      <c r="IBP629" s="2"/>
      <c r="IBQ629" s="2"/>
      <c r="IBR629" s="2"/>
      <c r="IBS629" s="2"/>
      <c r="IBT629" s="2"/>
      <c r="IBU629" s="2"/>
      <c r="IBV629" s="2"/>
      <c r="IBW629" s="2"/>
      <c r="IBX629" s="2"/>
      <c r="IBY629" s="2"/>
      <c r="IBZ629" s="2"/>
      <c r="ICA629" s="2"/>
      <c r="ICB629" s="2"/>
      <c r="ICD629" s="2"/>
      <c r="ICE629" s="2"/>
      <c r="ICF629" s="2"/>
      <c r="ICG629" s="2"/>
      <c r="ICH629" s="2"/>
      <c r="ICI629" s="2"/>
      <c r="ICJ629" s="2"/>
      <c r="ICK629" s="2"/>
      <c r="ICL629" s="2"/>
      <c r="ICM629" s="2"/>
      <c r="ICN629" s="2"/>
      <c r="ICO629" s="2"/>
      <c r="ICP629" s="2"/>
      <c r="ICQ629" s="2"/>
      <c r="ICR629" s="2"/>
      <c r="ICS629" s="2"/>
      <c r="ICT629" s="2"/>
      <c r="ICU629" s="2"/>
      <c r="ICV629" s="2"/>
      <c r="ICW629" s="2"/>
      <c r="ICX629" s="2"/>
      <c r="ICY629" s="2"/>
      <c r="ICZ629" s="2"/>
      <c r="IDA629" s="2"/>
      <c r="IDB629" s="2"/>
      <c r="IDC629" s="2"/>
      <c r="IDD629" s="2"/>
      <c r="IDE629" s="2"/>
      <c r="IDF629" s="2"/>
      <c r="IDG629" s="2"/>
      <c r="IDH629" s="2"/>
      <c r="IDI629" s="2"/>
      <c r="IDJ629" s="2"/>
      <c r="IDK629" s="2"/>
      <c r="IDL629" s="2"/>
      <c r="IDM629" s="2"/>
      <c r="IDN629" s="2"/>
      <c r="IDP629" s="2"/>
      <c r="IDQ629" s="2"/>
      <c r="IDR629" s="2"/>
      <c r="IDS629" s="2"/>
      <c r="IDU629" s="2"/>
      <c r="IDW629" s="2"/>
      <c r="IDY629" s="2"/>
      <c r="IDZ629" s="2"/>
      <c r="IEA629" s="2"/>
      <c r="IEB629" s="2"/>
      <c r="IEC629" s="2"/>
      <c r="IED629" s="2"/>
      <c r="IEE629" s="2"/>
      <c r="IEF629" s="2"/>
      <c r="IEH629" s="2"/>
      <c r="IEI629" s="2"/>
      <c r="IEJ629" s="2"/>
      <c r="IEK629" s="2"/>
      <c r="IEL629" s="2"/>
      <c r="IEM629" s="2"/>
      <c r="IEN629" s="2"/>
      <c r="IEO629" s="2"/>
      <c r="IEP629" s="2"/>
      <c r="ILK629" s="2"/>
      <c r="ILL629" s="2"/>
      <c r="ILM629" s="2"/>
      <c r="ILN629" s="2"/>
      <c r="ILO629" s="2"/>
      <c r="ILP629" s="2"/>
      <c r="ILQ629" s="2"/>
      <c r="ILR629" s="2"/>
      <c r="ILS629" s="2"/>
      <c r="ILT629" s="2"/>
      <c r="ILU629" s="2"/>
      <c r="ILV629" s="2"/>
      <c r="ILW629" s="2"/>
      <c r="ILX629" s="2"/>
      <c r="ILZ629" s="2"/>
      <c r="IMA629" s="2"/>
      <c r="IMB629" s="2"/>
      <c r="IMC629" s="2"/>
      <c r="IMD629" s="2"/>
      <c r="IME629" s="2"/>
      <c r="IMF629" s="2"/>
      <c r="IMG629" s="2"/>
      <c r="IMH629" s="2"/>
      <c r="IMI629" s="2"/>
      <c r="IMJ629" s="2"/>
      <c r="IMK629" s="2"/>
      <c r="IML629" s="2"/>
      <c r="IMM629" s="2"/>
      <c r="IMN629" s="2"/>
      <c r="IMO629" s="2"/>
      <c r="IMP629" s="2"/>
      <c r="IMQ629" s="2"/>
      <c r="IMR629" s="2"/>
      <c r="IMS629" s="2"/>
      <c r="IMT629" s="2"/>
      <c r="IMU629" s="2"/>
      <c r="IMV629" s="2"/>
      <c r="IMW629" s="2"/>
      <c r="IMX629" s="2"/>
      <c r="IMY629" s="2"/>
      <c r="IMZ629" s="2"/>
      <c r="INA629" s="2"/>
      <c r="INB629" s="2"/>
      <c r="INC629" s="2"/>
      <c r="IND629" s="2"/>
      <c r="INE629" s="2"/>
      <c r="INF629" s="2"/>
      <c r="ING629" s="2"/>
      <c r="INH629" s="2"/>
      <c r="INI629" s="2"/>
      <c r="INJ629" s="2"/>
      <c r="INL629" s="2"/>
      <c r="INM629" s="2"/>
      <c r="INN629" s="2"/>
      <c r="INO629" s="2"/>
      <c r="INQ629" s="2"/>
      <c r="INS629" s="2"/>
      <c r="INU629" s="2"/>
      <c r="INV629" s="2"/>
      <c r="INW629" s="2"/>
      <c r="INX629" s="2"/>
      <c r="INY629" s="2"/>
      <c r="INZ629" s="2"/>
      <c r="IOA629" s="2"/>
      <c r="IOB629" s="2"/>
      <c r="IOD629" s="2"/>
      <c r="IOE629" s="2"/>
      <c r="IOF629" s="2"/>
      <c r="IOG629" s="2"/>
      <c r="IOH629" s="2"/>
      <c r="IOI629" s="2"/>
      <c r="IOJ629" s="2"/>
      <c r="IOK629" s="2"/>
      <c r="IOL629" s="2"/>
      <c r="IVG629" s="2"/>
      <c r="IVH629" s="2"/>
      <c r="IVI629" s="2"/>
      <c r="IVJ629" s="2"/>
      <c r="IVK629" s="2"/>
      <c r="IVL629" s="2"/>
      <c r="IVM629" s="2"/>
      <c r="IVN629" s="2"/>
      <c r="IVO629" s="2"/>
      <c r="IVP629" s="2"/>
      <c r="IVQ629" s="2"/>
      <c r="IVR629" s="2"/>
      <c r="IVS629" s="2"/>
      <c r="IVT629" s="2"/>
      <c r="IVV629" s="2"/>
      <c r="IVW629" s="2"/>
      <c r="IVX629" s="2"/>
      <c r="IVY629" s="2"/>
      <c r="IVZ629" s="2"/>
      <c r="IWA629" s="2"/>
      <c r="IWB629" s="2"/>
      <c r="IWC629" s="2"/>
      <c r="IWD629" s="2"/>
      <c r="IWE629" s="2"/>
      <c r="IWF629" s="2"/>
      <c r="IWG629" s="2"/>
      <c r="IWH629" s="2"/>
      <c r="IWI629" s="2"/>
      <c r="IWJ629" s="2"/>
      <c r="IWK629" s="2"/>
      <c r="IWL629" s="2"/>
      <c r="IWM629" s="2"/>
      <c r="IWN629" s="2"/>
      <c r="IWO629" s="2"/>
      <c r="IWP629" s="2"/>
      <c r="IWQ629" s="2"/>
      <c r="IWR629" s="2"/>
      <c r="IWS629" s="2"/>
      <c r="IWT629" s="2"/>
      <c r="IWU629" s="2"/>
      <c r="IWV629" s="2"/>
      <c r="IWW629" s="2"/>
      <c r="IWX629" s="2"/>
      <c r="IWY629" s="2"/>
      <c r="IWZ629" s="2"/>
      <c r="IXA629" s="2"/>
      <c r="IXB629" s="2"/>
      <c r="IXC629" s="2"/>
      <c r="IXD629" s="2"/>
      <c r="IXE629" s="2"/>
      <c r="IXF629" s="2"/>
      <c r="IXH629" s="2"/>
      <c r="IXI629" s="2"/>
      <c r="IXJ629" s="2"/>
      <c r="IXK629" s="2"/>
      <c r="IXM629" s="2"/>
      <c r="IXO629" s="2"/>
      <c r="IXQ629" s="2"/>
      <c r="IXR629" s="2"/>
      <c r="IXS629" s="2"/>
      <c r="IXT629" s="2"/>
      <c r="IXU629" s="2"/>
      <c r="IXV629" s="2"/>
      <c r="IXW629" s="2"/>
      <c r="IXX629" s="2"/>
      <c r="IXZ629" s="2"/>
      <c r="IYA629" s="2"/>
      <c r="IYB629" s="2"/>
      <c r="IYC629" s="2"/>
      <c r="IYD629" s="2"/>
      <c r="IYE629" s="2"/>
      <c r="IYF629" s="2"/>
      <c r="IYG629" s="2"/>
      <c r="IYH629" s="2"/>
      <c r="JFC629" s="2"/>
      <c r="JFD629" s="2"/>
      <c r="JFE629" s="2"/>
      <c r="JFF629" s="2"/>
      <c r="JFG629" s="2"/>
      <c r="JFH629" s="2"/>
      <c r="JFI629" s="2"/>
      <c r="JFJ629" s="2"/>
      <c r="JFK629" s="2"/>
      <c r="JFL629" s="2"/>
      <c r="JFM629" s="2"/>
      <c r="JFN629" s="2"/>
      <c r="JFO629" s="2"/>
      <c r="JFP629" s="2"/>
      <c r="JFR629" s="2"/>
      <c r="JFS629" s="2"/>
      <c r="JFT629" s="2"/>
      <c r="JFU629" s="2"/>
      <c r="JFV629" s="2"/>
      <c r="JFW629" s="2"/>
      <c r="JFX629" s="2"/>
      <c r="JFY629" s="2"/>
      <c r="JFZ629" s="2"/>
      <c r="JGA629" s="2"/>
      <c r="JGB629" s="2"/>
      <c r="JGC629" s="2"/>
      <c r="JGD629" s="2"/>
      <c r="JGE629" s="2"/>
      <c r="JGF629" s="2"/>
      <c r="JGG629" s="2"/>
      <c r="JGH629" s="2"/>
      <c r="JGI629" s="2"/>
      <c r="JGJ629" s="2"/>
      <c r="JGK629" s="2"/>
      <c r="JGL629" s="2"/>
      <c r="JGM629" s="2"/>
      <c r="JGN629" s="2"/>
      <c r="JGO629" s="2"/>
      <c r="JGP629" s="2"/>
      <c r="JGQ629" s="2"/>
      <c r="JGR629" s="2"/>
      <c r="JGS629" s="2"/>
      <c r="JGT629" s="2"/>
      <c r="JGU629" s="2"/>
      <c r="JGV629" s="2"/>
      <c r="JGW629" s="2"/>
      <c r="JGX629" s="2"/>
      <c r="JGY629" s="2"/>
      <c r="JGZ629" s="2"/>
      <c r="JHA629" s="2"/>
      <c r="JHB629" s="2"/>
      <c r="JHD629" s="2"/>
      <c r="JHE629" s="2"/>
      <c r="JHF629" s="2"/>
      <c r="JHG629" s="2"/>
      <c r="JHI629" s="2"/>
      <c r="JHK629" s="2"/>
      <c r="JHM629" s="2"/>
      <c r="JHN629" s="2"/>
      <c r="JHO629" s="2"/>
      <c r="JHP629" s="2"/>
      <c r="JHQ629" s="2"/>
      <c r="JHR629" s="2"/>
      <c r="JHS629" s="2"/>
      <c r="JHT629" s="2"/>
      <c r="JHV629" s="2"/>
      <c r="JHW629" s="2"/>
      <c r="JHX629" s="2"/>
      <c r="JHY629" s="2"/>
      <c r="JHZ629" s="2"/>
      <c r="JIA629" s="2"/>
      <c r="JIB629" s="2"/>
      <c r="JIC629" s="2"/>
      <c r="JID629" s="2"/>
      <c r="JOY629" s="2"/>
      <c r="JOZ629" s="2"/>
      <c r="JPA629" s="2"/>
      <c r="JPB629" s="2"/>
      <c r="JPC629" s="2"/>
      <c r="JPD629" s="2"/>
      <c r="JPE629" s="2"/>
      <c r="JPF629" s="2"/>
      <c r="JPG629" s="2"/>
      <c r="JPH629" s="2"/>
      <c r="JPI629" s="2"/>
      <c r="JPJ629" s="2"/>
      <c r="JPK629" s="2"/>
      <c r="JPL629" s="2"/>
      <c r="JPN629" s="2"/>
      <c r="JPO629" s="2"/>
      <c r="JPP629" s="2"/>
      <c r="JPQ629" s="2"/>
      <c r="JPR629" s="2"/>
      <c r="JPS629" s="2"/>
      <c r="JPT629" s="2"/>
      <c r="JPU629" s="2"/>
      <c r="JPV629" s="2"/>
      <c r="JPW629" s="2"/>
      <c r="JPX629" s="2"/>
      <c r="JPY629" s="2"/>
      <c r="JPZ629" s="2"/>
      <c r="JQA629" s="2"/>
      <c r="JQB629" s="2"/>
      <c r="JQC629" s="2"/>
      <c r="JQD629" s="2"/>
      <c r="JQE629" s="2"/>
      <c r="JQF629" s="2"/>
      <c r="JQG629" s="2"/>
      <c r="JQH629" s="2"/>
      <c r="JQI629" s="2"/>
      <c r="JQJ629" s="2"/>
      <c r="JQK629" s="2"/>
      <c r="JQL629" s="2"/>
      <c r="JQM629" s="2"/>
      <c r="JQN629" s="2"/>
      <c r="JQO629" s="2"/>
      <c r="JQP629" s="2"/>
      <c r="JQQ629" s="2"/>
      <c r="JQR629" s="2"/>
      <c r="JQS629" s="2"/>
      <c r="JQT629" s="2"/>
      <c r="JQU629" s="2"/>
      <c r="JQV629" s="2"/>
      <c r="JQW629" s="2"/>
      <c r="JQX629" s="2"/>
      <c r="JQZ629" s="2"/>
      <c r="JRA629" s="2"/>
      <c r="JRB629" s="2"/>
      <c r="JRC629" s="2"/>
      <c r="JRE629" s="2"/>
      <c r="JRG629" s="2"/>
      <c r="JRI629" s="2"/>
      <c r="JRJ629" s="2"/>
      <c r="JRK629" s="2"/>
      <c r="JRL629" s="2"/>
      <c r="JRM629" s="2"/>
      <c r="JRN629" s="2"/>
      <c r="JRO629" s="2"/>
      <c r="JRP629" s="2"/>
      <c r="JRR629" s="2"/>
      <c r="JRS629" s="2"/>
      <c r="JRT629" s="2"/>
      <c r="JRU629" s="2"/>
      <c r="JRV629" s="2"/>
      <c r="JRW629" s="2"/>
      <c r="JRX629" s="2"/>
      <c r="JRY629" s="2"/>
      <c r="JRZ629" s="2"/>
      <c r="JYU629" s="2"/>
      <c r="JYV629" s="2"/>
      <c r="JYW629" s="2"/>
      <c r="JYX629" s="2"/>
      <c r="JYY629" s="2"/>
      <c r="JYZ629" s="2"/>
      <c r="JZA629" s="2"/>
      <c r="JZB629" s="2"/>
      <c r="JZC629" s="2"/>
      <c r="JZD629" s="2"/>
      <c r="JZE629" s="2"/>
      <c r="JZF629" s="2"/>
      <c r="JZG629" s="2"/>
      <c r="JZH629" s="2"/>
      <c r="JZJ629" s="2"/>
      <c r="JZK629" s="2"/>
      <c r="JZL629" s="2"/>
      <c r="JZM629" s="2"/>
      <c r="JZN629" s="2"/>
      <c r="JZO629" s="2"/>
      <c r="JZP629" s="2"/>
      <c r="JZQ629" s="2"/>
      <c r="JZR629" s="2"/>
      <c r="JZS629" s="2"/>
      <c r="JZT629" s="2"/>
      <c r="JZU629" s="2"/>
      <c r="JZV629" s="2"/>
      <c r="JZW629" s="2"/>
      <c r="JZX629" s="2"/>
      <c r="JZY629" s="2"/>
      <c r="JZZ629" s="2"/>
      <c r="KAA629" s="2"/>
      <c r="KAB629" s="2"/>
      <c r="KAC629" s="2"/>
      <c r="KAD629" s="2"/>
      <c r="KAE629" s="2"/>
      <c r="KAF629" s="2"/>
      <c r="KAG629" s="2"/>
      <c r="KAH629" s="2"/>
      <c r="KAI629" s="2"/>
      <c r="KAJ629" s="2"/>
      <c r="KAK629" s="2"/>
      <c r="KAL629" s="2"/>
      <c r="KAM629" s="2"/>
      <c r="KAN629" s="2"/>
      <c r="KAO629" s="2"/>
      <c r="KAP629" s="2"/>
      <c r="KAQ629" s="2"/>
      <c r="KAR629" s="2"/>
      <c r="KAS629" s="2"/>
      <c r="KAT629" s="2"/>
      <c r="KAV629" s="2"/>
      <c r="KAW629" s="2"/>
      <c r="KAX629" s="2"/>
      <c r="KAY629" s="2"/>
      <c r="KBA629" s="2"/>
      <c r="KBC629" s="2"/>
      <c r="KBE629" s="2"/>
      <c r="KBF629" s="2"/>
      <c r="KBG629" s="2"/>
      <c r="KBH629" s="2"/>
      <c r="KBI629" s="2"/>
      <c r="KBJ629" s="2"/>
      <c r="KBK629" s="2"/>
      <c r="KBL629" s="2"/>
      <c r="KBN629" s="2"/>
      <c r="KBO629" s="2"/>
      <c r="KBP629" s="2"/>
      <c r="KBQ629" s="2"/>
      <c r="KBR629" s="2"/>
      <c r="KBS629" s="2"/>
      <c r="KBT629" s="2"/>
      <c r="KBU629" s="2"/>
      <c r="KBV629" s="2"/>
      <c r="KIQ629" s="2"/>
      <c r="KIR629" s="2"/>
      <c r="KIS629" s="2"/>
      <c r="KIT629" s="2"/>
      <c r="KIU629" s="2"/>
      <c r="KIV629" s="2"/>
      <c r="KIW629" s="2"/>
      <c r="KIX629" s="2"/>
      <c r="KIY629" s="2"/>
      <c r="KIZ629" s="2"/>
      <c r="KJA629" s="2"/>
      <c r="KJB629" s="2"/>
      <c r="KJC629" s="2"/>
      <c r="KJD629" s="2"/>
      <c r="KJF629" s="2"/>
      <c r="KJG629" s="2"/>
      <c r="KJH629" s="2"/>
      <c r="KJI629" s="2"/>
      <c r="KJJ629" s="2"/>
      <c r="KJK629" s="2"/>
      <c r="KJL629" s="2"/>
      <c r="KJM629" s="2"/>
      <c r="KJN629" s="2"/>
      <c r="KJO629" s="2"/>
      <c r="KJP629" s="2"/>
      <c r="KJQ629" s="2"/>
      <c r="KJR629" s="2"/>
      <c r="KJS629" s="2"/>
      <c r="KJT629" s="2"/>
      <c r="KJU629" s="2"/>
      <c r="KJV629" s="2"/>
      <c r="KJW629" s="2"/>
      <c r="KJX629" s="2"/>
      <c r="KJY629" s="2"/>
      <c r="KJZ629" s="2"/>
      <c r="KKA629" s="2"/>
      <c r="KKB629" s="2"/>
      <c r="KKC629" s="2"/>
      <c r="KKD629" s="2"/>
      <c r="KKE629" s="2"/>
      <c r="KKF629" s="2"/>
      <c r="KKG629" s="2"/>
      <c r="KKH629" s="2"/>
      <c r="KKI629" s="2"/>
      <c r="KKJ629" s="2"/>
      <c r="KKK629" s="2"/>
      <c r="KKL629" s="2"/>
      <c r="KKM629" s="2"/>
      <c r="KKN629" s="2"/>
      <c r="KKO629" s="2"/>
      <c r="KKP629" s="2"/>
      <c r="KKR629" s="2"/>
      <c r="KKS629" s="2"/>
      <c r="KKT629" s="2"/>
      <c r="KKU629" s="2"/>
      <c r="KKW629" s="2"/>
      <c r="KKY629" s="2"/>
      <c r="KLA629" s="2"/>
      <c r="KLB629" s="2"/>
      <c r="KLC629" s="2"/>
      <c r="KLD629" s="2"/>
      <c r="KLE629" s="2"/>
      <c r="KLF629" s="2"/>
      <c r="KLG629" s="2"/>
      <c r="KLH629" s="2"/>
      <c r="KLJ629" s="2"/>
      <c r="KLK629" s="2"/>
      <c r="KLL629" s="2"/>
      <c r="KLM629" s="2"/>
      <c r="KLN629" s="2"/>
      <c r="KLO629" s="2"/>
      <c r="KLP629" s="2"/>
      <c r="KLQ629" s="2"/>
      <c r="KLR629" s="2"/>
      <c r="KSM629" s="2"/>
      <c r="KSN629" s="2"/>
      <c r="KSO629" s="2"/>
      <c r="KSP629" s="2"/>
      <c r="KSQ629" s="2"/>
      <c r="KSR629" s="2"/>
      <c r="KSS629" s="2"/>
      <c r="KST629" s="2"/>
      <c r="KSU629" s="2"/>
      <c r="KSV629" s="2"/>
      <c r="KSW629" s="2"/>
      <c r="KSX629" s="2"/>
      <c r="KSY629" s="2"/>
      <c r="KSZ629" s="2"/>
      <c r="KTB629" s="2"/>
      <c r="KTC629" s="2"/>
      <c r="KTD629" s="2"/>
      <c r="KTE629" s="2"/>
      <c r="KTF629" s="2"/>
      <c r="KTG629" s="2"/>
      <c r="KTH629" s="2"/>
      <c r="KTI629" s="2"/>
      <c r="KTJ629" s="2"/>
      <c r="KTK629" s="2"/>
      <c r="KTL629" s="2"/>
      <c r="KTM629" s="2"/>
      <c r="KTN629" s="2"/>
      <c r="KTO629" s="2"/>
      <c r="KTP629" s="2"/>
      <c r="KTQ629" s="2"/>
      <c r="KTR629" s="2"/>
      <c r="KTS629" s="2"/>
      <c r="KTT629" s="2"/>
      <c r="KTU629" s="2"/>
      <c r="KTV629" s="2"/>
      <c r="KTW629" s="2"/>
      <c r="KTX629" s="2"/>
      <c r="KTY629" s="2"/>
      <c r="KTZ629" s="2"/>
      <c r="KUA629" s="2"/>
      <c r="KUB629" s="2"/>
      <c r="KUC629" s="2"/>
      <c r="KUD629" s="2"/>
      <c r="KUE629" s="2"/>
      <c r="KUF629" s="2"/>
      <c r="KUG629" s="2"/>
      <c r="KUH629" s="2"/>
      <c r="KUI629" s="2"/>
      <c r="KUJ629" s="2"/>
      <c r="KUK629" s="2"/>
      <c r="KUL629" s="2"/>
      <c r="KUN629" s="2"/>
      <c r="KUO629" s="2"/>
      <c r="KUP629" s="2"/>
      <c r="KUQ629" s="2"/>
      <c r="KUS629" s="2"/>
      <c r="KUU629" s="2"/>
      <c r="KUW629" s="2"/>
      <c r="KUX629" s="2"/>
      <c r="KUY629" s="2"/>
      <c r="KUZ629" s="2"/>
      <c r="KVA629" s="2"/>
      <c r="KVB629" s="2"/>
      <c r="KVC629" s="2"/>
      <c r="KVD629" s="2"/>
      <c r="KVF629" s="2"/>
      <c r="KVG629" s="2"/>
      <c r="KVH629" s="2"/>
      <c r="KVI629" s="2"/>
      <c r="KVJ629" s="2"/>
      <c r="KVK629" s="2"/>
      <c r="KVL629" s="2"/>
      <c r="KVM629" s="2"/>
      <c r="KVN629" s="2"/>
      <c r="LCI629" s="2"/>
      <c r="LCJ629" s="2"/>
      <c r="LCK629" s="2"/>
      <c r="LCL629" s="2"/>
      <c r="LCM629" s="2"/>
      <c r="LCN629" s="2"/>
      <c r="LCO629" s="2"/>
      <c r="LCP629" s="2"/>
      <c r="LCQ629" s="2"/>
      <c r="LCR629" s="2"/>
      <c r="LCS629" s="2"/>
      <c r="LCT629" s="2"/>
      <c r="LCU629" s="2"/>
      <c r="LCV629" s="2"/>
      <c r="LCX629" s="2"/>
      <c r="LCY629" s="2"/>
      <c r="LCZ629" s="2"/>
      <c r="LDA629" s="2"/>
      <c r="LDB629" s="2"/>
      <c r="LDC629" s="2"/>
      <c r="LDD629" s="2"/>
      <c r="LDE629" s="2"/>
      <c r="LDF629" s="2"/>
      <c r="LDG629" s="2"/>
      <c r="LDH629" s="2"/>
      <c r="LDI629" s="2"/>
      <c r="LDJ629" s="2"/>
      <c r="LDK629" s="2"/>
      <c r="LDL629" s="2"/>
      <c r="LDM629" s="2"/>
      <c r="LDN629" s="2"/>
      <c r="LDO629" s="2"/>
      <c r="LDP629" s="2"/>
      <c r="LDQ629" s="2"/>
      <c r="LDR629" s="2"/>
      <c r="LDS629" s="2"/>
      <c r="LDT629" s="2"/>
      <c r="LDU629" s="2"/>
      <c r="LDV629" s="2"/>
      <c r="LDW629" s="2"/>
      <c r="LDX629" s="2"/>
      <c r="LDY629" s="2"/>
      <c r="LDZ629" s="2"/>
      <c r="LEA629" s="2"/>
      <c r="LEB629" s="2"/>
      <c r="LEC629" s="2"/>
      <c r="LED629" s="2"/>
      <c r="LEE629" s="2"/>
      <c r="LEF629" s="2"/>
      <c r="LEG629" s="2"/>
      <c r="LEH629" s="2"/>
      <c r="LEJ629" s="2"/>
      <c r="LEK629" s="2"/>
      <c r="LEL629" s="2"/>
      <c r="LEM629" s="2"/>
      <c r="LEO629" s="2"/>
      <c r="LEQ629" s="2"/>
      <c r="LES629" s="2"/>
      <c r="LET629" s="2"/>
      <c r="LEU629" s="2"/>
      <c r="LEV629" s="2"/>
      <c r="LEW629" s="2"/>
      <c r="LEX629" s="2"/>
      <c r="LEY629" s="2"/>
      <c r="LEZ629" s="2"/>
      <c r="LFB629" s="2"/>
      <c r="LFC629" s="2"/>
      <c r="LFD629" s="2"/>
      <c r="LFE629" s="2"/>
      <c r="LFF629" s="2"/>
      <c r="LFG629" s="2"/>
      <c r="LFH629" s="2"/>
      <c r="LFI629" s="2"/>
      <c r="LFJ629" s="2"/>
      <c r="LME629" s="2"/>
      <c r="LMF629" s="2"/>
      <c r="LMG629" s="2"/>
      <c r="LMH629" s="2"/>
      <c r="LMI629" s="2"/>
      <c r="LMJ629" s="2"/>
      <c r="LMK629" s="2"/>
      <c r="LML629" s="2"/>
      <c r="LMM629" s="2"/>
      <c r="LMN629" s="2"/>
      <c r="LMO629" s="2"/>
      <c r="LMP629" s="2"/>
      <c r="LMQ629" s="2"/>
      <c r="LMR629" s="2"/>
      <c r="LMT629" s="2"/>
      <c r="LMU629" s="2"/>
      <c r="LMV629" s="2"/>
      <c r="LMW629" s="2"/>
      <c r="LMX629" s="2"/>
      <c r="LMY629" s="2"/>
      <c r="LMZ629" s="2"/>
      <c r="LNA629" s="2"/>
      <c r="LNB629" s="2"/>
      <c r="LNC629" s="2"/>
      <c r="LND629" s="2"/>
      <c r="LNE629" s="2"/>
      <c r="LNF629" s="2"/>
      <c r="LNG629" s="2"/>
      <c r="LNH629" s="2"/>
      <c r="LNI629" s="2"/>
      <c r="LNJ629" s="2"/>
      <c r="LNK629" s="2"/>
      <c r="LNL629" s="2"/>
      <c r="LNM629" s="2"/>
      <c r="LNN629" s="2"/>
      <c r="LNO629" s="2"/>
      <c r="LNP629" s="2"/>
      <c r="LNQ629" s="2"/>
      <c r="LNR629" s="2"/>
      <c r="LNS629" s="2"/>
      <c r="LNT629" s="2"/>
      <c r="LNU629" s="2"/>
      <c r="LNV629" s="2"/>
      <c r="LNW629" s="2"/>
      <c r="LNX629" s="2"/>
      <c r="LNY629" s="2"/>
      <c r="LNZ629" s="2"/>
      <c r="LOA629" s="2"/>
      <c r="LOB629" s="2"/>
      <c r="LOC629" s="2"/>
      <c r="LOD629" s="2"/>
      <c r="LOF629" s="2"/>
      <c r="LOG629" s="2"/>
      <c r="LOH629" s="2"/>
      <c r="LOI629" s="2"/>
      <c r="LOK629" s="2"/>
      <c r="LOM629" s="2"/>
      <c r="LOO629" s="2"/>
      <c r="LOP629" s="2"/>
      <c r="LOQ629" s="2"/>
      <c r="LOR629" s="2"/>
      <c r="LOS629" s="2"/>
      <c r="LOT629" s="2"/>
      <c r="LOU629" s="2"/>
      <c r="LOV629" s="2"/>
      <c r="LOX629" s="2"/>
      <c r="LOY629" s="2"/>
      <c r="LOZ629" s="2"/>
      <c r="LPA629" s="2"/>
      <c r="LPB629" s="2"/>
      <c r="LPC629" s="2"/>
      <c r="LPD629" s="2"/>
      <c r="LPE629" s="2"/>
      <c r="LPF629" s="2"/>
      <c r="LWA629" s="2"/>
      <c r="LWB629" s="2"/>
      <c r="LWC629" s="2"/>
      <c r="LWD629" s="2"/>
      <c r="LWE629" s="2"/>
      <c r="LWF629" s="2"/>
      <c r="LWG629" s="2"/>
      <c r="LWH629" s="2"/>
      <c r="LWI629" s="2"/>
      <c r="LWJ629" s="2"/>
      <c r="LWK629" s="2"/>
      <c r="LWL629" s="2"/>
      <c r="LWM629" s="2"/>
      <c r="LWN629" s="2"/>
      <c r="LWP629" s="2"/>
      <c r="LWQ629" s="2"/>
      <c r="LWR629" s="2"/>
      <c r="LWS629" s="2"/>
      <c r="LWT629" s="2"/>
      <c r="LWU629" s="2"/>
      <c r="LWV629" s="2"/>
      <c r="LWW629" s="2"/>
      <c r="LWX629" s="2"/>
      <c r="LWY629" s="2"/>
      <c r="LWZ629" s="2"/>
      <c r="LXA629" s="2"/>
      <c r="LXB629" s="2"/>
      <c r="LXC629" s="2"/>
      <c r="LXD629" s="2"/>
      <c r="LXE629" s="2"/>
      <c r="LXF629" s="2"/>
      <c r="LXG629" s="2"/>
      <c r="LXH629" s="2"/>
      <c r="LXI629" s="2"/>
      <c r="LXJ629" s="2"/>
      <c r="LXK629" s="2"/>
      <c r="LXL629" s="2"/>
      <c r="LXM629" s="2"/>
      <c r="LXN629" s="2"/>
      <c r="LXO629" s="2"/>
      <c r="LXP629" s="2"/>
      <c r="LXQ629" s="2"/>
      <c r="LXR629" s="2"/>
      <c r="LXS629" s="2"/>
      <c r="LXT629" s="2"/>
      <c r="LXU629" s="2"/>
      <c r="LXV629" s="2"/>
      <c r="LXW629" s="2"/>
      <c r="LXX629" s="2"/>
      <c r="LXY629" s="2"/>
      <c r="LXZ629" s="2"/>
      <c r="LYB629" s="2"/>
      <c r="LYC629" s="2"/>
      <c r="LYD629" s="2"/>
      <c r="LYE629" s="2"/>
      <c r="LYG629" s="2"/>
      <c r="LYI629" s="2"/>
      <c r="LYK629" s="2"/>
      <c r="LYL629" s="2"/>
      <c r="LYM629" s="2"/>
      <c r="LYN629" s="2"/>
      <c r="LYO629" s="2"/>
      <c r="LYP629" s="2"/>
      <c r="LYQ629" s="2"/>
      <c r="LYR629" s="2"/>
      <c r="LYT629" s="2"/>
      <c r="LYU629" s="2"/>
      <c r="LYV629" s="2"/>
      <c r="LYW629" s="2"/>
      <c r="LYX629" s="2"/>
      <c r="LYY629" s="2"/>
      <c r="LYZ629" s="2"/>
      <c r="LZA629" s="2"/>
      <c r="LZB629" s="2"/>
      <c r="MFW629" s="2"/>
      <c r="MFX629" s="2"/>
      <c r="MFY629" s="2"/>
      <c r="MFZ629" s="2"/>
      <c r="MGA629" s="2"/>
      <c r="MGB629" s="2"/>
      <c r="MGC629" s="2"/>
      <c r="MGD629" s="2"/>
      <c r="MGE629" s="2"/>
      <c r="MGF629" s="2"/>
      <c r="MGG629" s="2"/>
      <c r="MGH629" s="2"/>
      <c r="MGI629" s="2"/>
      <c r="MGJ629" s="2"/>
      <c r="MGL629" s="2"/>
      <c r="MGM629" s="2"/>
      <c r="MGN629" s="2"/>
      <c r="MGO629" s="2"/>
      <c r="MGP629" s="2"/>
      <c r="MGQ629" s="2"/>
      <c r="MGR629" s="2"/>
      <c r="MGS629" s="2"/>
      <c r="MGT629" s="2"/>
      <c r="MGU629" s="2"/>
      <c r="MGV629" s="2"/>
      <c r="MGW629" s="2"/>
      <c r="MGX629" s="2"/>
      <c r="MGY629" s="2"/>
      <c r="MGZ629" s="2"/>
      <c r="MHA629" s="2"/>
      <c r="MHB629" s="2"/>
      <c r="MHC629" s="2"/>
      <c r="MHD629" s="2"/>
      <c r="MHE629" s="2"/>
      <c r="MHF629" s="2"/>
      <c r="MHG629" s="2"/>
      <c r="MHH629" s="2"/>
      <c r="MHI629" s="2"/>
      <c r="MHJ629" s="2"/>
      <c r="MHK629" s="2"/>
      <c r="MHL629" s="2"/>
      <c r="MHM629" s="2"/>
      <c r="MHN629" s="2"/>
      <c r="MHO629" s="2"/>
      <c r="MHP629" s="2"/>
      <c r="MHQ629" s="2"/>
      <c r="MHR629" s="2"/>
      <c r="MHS629" s="2"/>
      <c r="MHT629" s="2"/>
      <c r="MHU629" s="2"/>
      <c r="MHV629" s="2"/>
      <c r="MHX629" s="2"/>
      <c r="MHY629" s="2"/>
      <c r="MHZ629" s="2"/>
      <c r="MIA629" s="2"/>
      <c r="MIC629" s="2"/>
      <c r="MIE629" s="2"/>
      <c r="MIG629" s="2"/>
      <c r="MIH629" s="2"/>
      <c r="MII629" s="2"/>
      <c r="MIJ629" s="2"/>
      <c r="MIK629" s="2"/>
      <c r="MIL629" s="2"/>
      <c r="MIM629" s="2"/>
      <c r="MIN629" s="2"/>
      <c r="MIP629" s="2"/>
      <c r="MIQ629" s="2"/>
      <c r="MIR629" s="2"/>
      <c r="MIS629" s="2"/>
      <c r="MIT629" s="2"/>
      <c r="MIU629" s="2"/>
      <c r="MIV629" s="2"/>
      <c r="MIW629" s="2"/>
      <c r="MIX629" s="2"/>
      <c r="MPS629" s="2"/>
      <c r="MPT629" s="2"/>
      <c r="MPU629" s="2"/>
      <c r="MPV629" s="2"/>
      <c r="MPW629" s="2"/>
      <c r="MPX629" s="2"/>
      <c r="MPY629" s="2"/>
      <c r="MPZ629" s="2"/>
      <c r="MQA629" s="2"/>
      <c r="MQB629" s="2"/>
      <c r="MQC629" s="2"/>
      <c r="MQD629" s="2"/>
      <c r="MQE629" s="2"/>
      <c r="MQF629" s="2"/>
      <c r="MQH629" s="2"/>
      <c r="MQI629" s="2"/>
      <c r="MQJ629" s="2"/>
      <c r="MQK629" s="2"/>
      <c r="MQL629" s="2"/>
      <c r="MQM629" s="2"/>
      <c r="MQN629" s="2"/>
      <c r="MQO629" s="2"/>
      <c r="MQP629" s="2"/>
      <c r="MQQ629" s="2"/>
      <c r="MQR629" s="2"/>
      <c r="MQS629" s="2"/>
      <c r="MQT629" s="2"/>
      <c r="MQU629" s="2"/>
      <c r="MQV629" s="2"/>
      <c r="MQW629" s="2"/>
      <c r="MQX629" s="2"/>
      <c r="MQY629" s="2"/>
      <c r="MQZ629" s="2"/>
      <c r="MRA629" s="2"/>
      <c r="MRB629" s="2"/>
      <c r="MRC629" s="2"/>
      <c r="MRD629" s="2"/>
      <c r="MRE629" s="2"/>
      <c r="MRF629" s="2"/>
      <c r="MRG629" s="2"/>
      <c r="MRH629" s="2"/>
      <c r="MRI629" s="2"/>
      <c r="MRJ629" s="2"/>
      <c r="MRK629" s="2"/>
      <c r="MRL629" s="2"/>
      <c r="MRM629" s="2"/>
      <c r="MRN629" s="2"/>
      <c r="MRO629" s="2"/>
      <c r="MRP629" s="2"/>
      <c r="MRQ629" s="2"/>
      <c r="MRR629" s="2"/>
      <c r="MRT629" s="2"/>
      <c r="MRU629" s="2"/>
      <c r="MRV629" s="2"/>
      <c r="MRW629" s="2"/>
      <c r="MRY629" s="2"/>
      <c r="MSA629" s="2"/>
      <c r="MSC629" s="2"/>
      <c r="MSD629" s="2"/>
      <c r="MSE629" s="2"/>
      <c r="MSF629" s="2"/>
      <c r="MSG629" s="2"/>
      <c r="MSH629" s="2"/>
      <c r="MSI629" s="2"/>
      <c r="MSJ629" s="2"/>
      <c r="MSL629" s="2"/>
      <c r="MSM629" s="2"/>
      <c r="MSN629" s="2"/>
      <c r="MSO629" s="2"/>
      <c r="MSP629" s="2"/>
      <c r="MSQ629" s="2"/>
      <c r="MSR629" s="2"/>
      <c r="MSS629" s="2"/>
      <c r="MST629" s="2"/>
      <c r="MZO629" s="2"/>
      <c r="MZP629" s="2"/>
      <c r="MZQ629" s="2"/>
      <c r="MZR629" s="2"/>
      <c r="MZS629" s="2"/>
      <c r="MZT629" s="2"/>
      <c r="MZU629" s="2"/>
      <c r="MZV629" s="2"/>
      <c r="MZW629" s="2"/>
      <c r="MZX629" s="2"/>
      <c r="MZY629" s="2"/>
      <c r="MZZ629" s="2"/>
      <c r="NAA629" s="2"/>
      <c r="NAB629" s="2"/>
      <c r="NAD629" s="2"/>
      <c r="NAE629" s="2"/>
      <c r="NAF629" s="2"/>
      <c r="NAG629" s="2"/>
      <c r="NAH629" s="2"/>
      <c r="NAI629" s="2"/>
      <c r="NAJ629" s="2"/>
      <c r="NAK629" s="2"/>
      <c r="NAL629" s="2"/>
      <c r="NAM629" s="2"/>
      <c r="NAN629" s="2"/>
      <c r="NAO629" s="2"/>
      <c r="NAP629" s="2"/>
      <c r="NAQ629" s="2"/>
      <c r="NAR629" s="2"/>
      <c r="NAS629" s="2"/>
      <c r="NAT629" s="2"/>
      <c r="NAU629" s="2"/>
      <c r="NAV629" s="2"/>
      <c r="NAW629" s="2"/>
      <c r="NAX629" s="2"/>
      <c r="NAY629" s="2"/>
      <c r="NAZ629" s="2"/>
      <c r="NBA629" s="2"/>
      <c r="NBB629" s="2"/>
      <c r="NBC629" s="2"/>
      <c r="NBD629" s="2"/>
      <c r="NBE629" s="2"/>
      <c r="NBF629" s="2"/>
      <c r="NBG629" s="2"/>
      <c r="NBH629" s="2"/>
      <c r="NBI629" s="2"/>
      <c r="NBJ629" s="2"/>
      <c r="NBK629" s="2"/>
      <c r="NBL629" s="2"/>
      <c r="NBM629" s="2"/>
      <c r="NBN629" s="2"/>
      <c r="NBP629" s="2"/>
      <c r="NBQ629" s="2"/>
      <c r="NBR629" s="2"/>
      <c r="NBS629" s="2"/>
      <c r="NBU629" s="2"/>
      <c r="NBW629" s="2"/>
      <c r="NBY629" s="2"/>
      <c r="NBZ629" s="2"/>
      <c r="NCA629" s="2"/>
      <c r="NCB629" s="2"/>
      <c r="NCC629" s="2"/>
      <c r="NCD629" s="2"/>
      <c r="NCE629" s="2"/>
      <c r="NCF629" s="2"/>
      <c r="NCH629" s="2"/>
      <c r="NCI629" s="2"/>
      <c r="NCJ629" s="2"/>
      <c r="NCK629" s="2"/>
      <c r="NCL629" s="2"/>
      <c r="NCM629" s="2"/>
      <c r="NCN629" s="2"/>
      <c r="NCO629" s="2"/>
      <c r="NCP629" s="2"/>
      <c r="NJK629" s="2"/>
      <c r="NJL629" s="2"/>
      <c r="NJM629" s="2"/>
      <c r="NJN629" s="2"/>
      <c r="NJO629" s="2"/>
      <c r="NJP629" s="2"/>
      <c r="NJQ629" s="2"/>
      <c r="NJR629" s="2"/>
      <c r="NJS629" s="2"/>
      <c r="NJT629" s="2"/>
      <c r="NJU629" s="2"/>
      <c r="NJV629" s="2"/>
      <c r="NJW629" s="2"/>
      <c r="NJX629" s="2"/>
      <c r="NJZ629" s="2"/>
      <c r="NKA629" s="2"/>
      <c r="NKB629" s="2"/>
      <c r="NKC629" s="2"/>
      <c r="NKD629" s="2"/>
      <c r="NKE629" s="2"/>
      <c r="NKF629" s="2"/>
      <c r="NKG629" s="2"/>
      <c r="NKH629" s="2"/>
      <c r="NKI629" s="2"/>
      <c r="NKJ629" s="2"/>
      <c r="NKK629" s="2"/>
      <c r="NKL629" s="2"/>
      <c r="NKM629" s="2"/>
      <c r="NKN629" s="2"/>
      <c r="NKO629" s="2"/>
      <c r="NKP629" s="2"/>
      <c r="NKQ629" s="2"/>
      <c r="NKR629" s="2"/>
      <c r="NKS629" s="2"/>
      <c r="NKT629" s="2"/>
      <c r="NKU629" s="2"/>
      <c r="NKV629" s="2"/>
      <c r="NKW629" s="2"/>
      <c r="NKX629" s="2"/>
      <c r="NKY629" s="2"/>
      <c r="NKZ629" s="2"/>
      <c r="NLA629" s="2"/>
      <c r="NLB629" s="2"/>
      <c r="NLC629" s="2"/>
      <c r="NLD629" s="2"/>
      <c r="NLE629" s="2"/>
      <c r="NLF629" s="2"/>
      <c r="NLG629" s="2"/>
      <c r="NLH629" s="2"/>
      <c r="NLI629" s="2"/>
      <c r="NLJ629" s="2"/>
      <c r="NLL629" s="2"/>
      <c r="NLM629" s="2"/>
      <c r="NLN629" s="2"/>
      <c r="NLO629" s="2"/>
      <c r="NLQ629" s="2"/>
      <c r="NLS629" s="2"/>
      <c r="NLU629" s="2"/>
      <c r="NLV629" s="2"/>
      <c r="NLW629" s="2"/>
      <c r="NLX629" s="2"/>
      <c r="NLY629" s="2"/>
      <c r="NLZ629" s="2"/>
      <c r="NMA629" s="2"/>
      <c r="NMB629" s="2"/>
      <c r="NMD629" s="2"/>
      <c r="NME629" s="2"/>
      <c r="NMF629" s="2"/>
      <c r="NMG629" s="2"/>
      <c r="NMH629" s="2"/>
      <c r="NMI629" s="2"/>
      <c r="NMJ629" s="2"/>
      <c r="NMK629" s="2"/>
      <c r="NML629" s="2"/>
      <c r="NTG629" s="2"/>
      <c r="NTH629" s="2"/>
      <c r="NTI629" s="2"/>
      <c r="NTJ629" s="2"/>
      <c r="NTK629" s="2"/>
      <c r="NTL629" s="2"/>
      <c r="NTM629" s="2"/>
      <c r="NTN629" s="2"/>
      <c r="NTO629" s="2"/>
      <c r="NTP629" s="2"/>
      <c r="NTQ629" s="2"/>
      <c r="NTR629" s="2"/>
      <c r="NTS629" s="2"/>
      <c r="NTT629" s="2"/>
      <c r="NTV629" s="2"/>
      <c r="NTW629" s="2"/>
      <c r="NTX629" s="2"/>
      <c r="NTY629" s="2"/>
      <c r="NTZ629" s="2"/>
      <c r="NUA629" s="2"/>
      <c r="NUB629" s="2"/>
      <c r="NUC629" s="2"/>
      <c r="NUD629" s="2"/>
      <c r="NUE629" s="2"/>
      <c r="NUF629" s="2"/>
      <c r="NUG629" s="2"/>
      <c r="NUH629" s="2"/>
      <c r="NUI629" s="2"/>
      <c r="NUJ629" s="2"/>
      <c r="NUK629" s="2"/>
      <c r="NUL629" s="2"/>
      <c r="NUM629" s="2"/>
      <c r="NUN629" s="2"/>
      <c r="NUO629" s="2"/>
      <c r="NUP629" s="2"/>
      <c r="NUQ629" s="2"/>
      <c r="NUR629" s="2"/>
      <c r="NUS629" s="2"/>
      <c r="NUT629" s="2"/>
      <c r="NUU629" s="2"/>
      <c r="NUV629" s="2"/>
      <c r="NUW629" s="2"/>
      <c r="NUX629" s="2"/>
      <c r="NUY629" s="2"/>
      <c r="NUZ629" s="2"/>
      <c r="NVA629" s="2"/>
      <c r="NVB629" s="2"/>
      <c r="NVC629" s="2"/>
      <c r="NVD629" s="2"/>
      <c r="NVE629" s="2"/>
      <c r="NVF629" s="2"/>
      <c r="NVH629" s="2"/>
      <c r="NVI629" s="2"/>
      <c r="NVJ629" s="2"/>
      <c r="NVK629" s="2"/>
      <c r="NVM629" s="2"/>
      <c r="NVO629" s="2"/>
      <c r="NVQ629" s="2"/>
      <c r="NVR629" s="2"/>
      <c r="NVS629" s="2"/>
      <c r="NVT629" s="2"/>
      <c r="NVU629" s="2"/>
      <c r="NVV629" s="2"/>
      <c r="NVW629" s="2"/>
      <c r="NVX629" s="2"/>
      <c r="NVZ629" s="2"/>
      <c r="NWA629" s="2"/>
      <c r="NWB629" s="2"/>
      <c r="NWC629" s="2"/>
      <c r="NWD629" s="2"/>
      <c r="NWE629" s="2"/>
      <c r="NWF629" s="2"/>
      <c r="NWG629" s="2"/>
      <c r="NWH629" s="2"/>
      <c r="ODC629" s="2"/>
      <c r="ODD629" s="2"/>
      <c r="ODE629" s="2"/>
      <c r="ODF629" s="2"/>
      <c r="ODG629" s="2"/>
      <c r="ODH629" s="2"/>
      <c r="ODI629" s="2"/>
      <c r="ODJ629" s="2"/>
      <c r="ODK629" s="2"/>
      <c r="ODL629" s="2"/>
      <c r="ODM629" s="2"/>
      <c r="ODN629" s="2"/>
      <c r="ODO629" s="2"/>
      <c r="ODP629" s="2"/>
      <c r="ODR629" s="2"/>
      <c r="ODS629" s="2"/>
      <c r="ODT629" s="2"/>
      <c r="ODU629" s="2"/>
      <c r="ODV629" s="2"/>
      <c r="ODW629" s="2"/>
      <c r="ODX629" s="2"/>
      <c r="ODY629" s="2"/>
      <c r="ODZ629" s="2"/>
      <c r="OEA629" s="2"/>
      <c r="OEB629" s="2"/>
      <c r="OEC629" s="2"/>
      <c r="OED629" s="2"/>
      <c r="OEE629" s="2"/>
      <c r="OEF629" s="2"/>
      <c r="OEG629" s="2"/>
      <c r="OEH629" s="2"/>
      <c r="OEI629" s="2"/>
      <c r="OEJ629" s="2"/>
      <c r="OEK629" s="2"/>
      <c r="OEL629" s="2"/>
      <c r="OEM629" s="2"/>
      <c r="OEN629" s="2"/>
      <c r="OEO629" s="2"/>
      <c r="OEP629" s="2"/>
      <c r="OEQ629" s="2"/>
      <c r="OER629" s="2"/>
      <c r="OES629" s="2"/>
      <c r="OET629" s="2"/>
      <c r="OEU629" s="2"/>
      <c r="OEV629" s="2"/>
      <c r="OEW629" s="2"/>
      <c r="OEX629" s="2"/>
      <c r="OEY629" s="2"/>
      <c r="OEZ629" s="2"/>
      <c r="OFA629" s="2"/>
      <c r="OFB629" s="2"/>
      <c r="OFD629" s="2"/>
      <c r="OFE629" s="2"/>
      <c r="OFF629" s="2"/>
      <c r="OFG629" s="2"/>
      <c r="OFI629" s="2"/>
      <c r="OFK629" s="2"/>
      <c r="OFM629" s="2"/>
      <c r="OFN629" s="2"/>
      <c r="OFO629" s="2"/>
      <c r="OFP629" s="2"/>
      <c r="OFQ629" s="2"/>
      <c r="OFR629" s="2"/>
      <c r="OFS629" s="2"/>
      <c r="OFT629" s="2"/>
      <c r="OFV629" s="2"/>
      <c r="OFW629" s="2"/>
      <c r="OFX629" s="2"/>
      <c r="OFY629" s="2"/>
      <c r="OFZ629" s="2"/>
      <c r="OGA629" s="2"/>
      <c r="OGB629" s="2"/>
      <c r="OGC629" s="2"/>
      <c r="OGD629" s="2"/>
      <c r="OMY629" s="2"/>
      <c r="OMZ629" s="2"/>
      <c r="ONA629" s="2"/>
      <c r="ONB629" s="2"/>
      <c r="ONC629" s="2"/>
      <c r="OND629" s="2"/>
      <c r="ONE629" s="2"/>
      <c r="ONF629" s="2"/>
      <c r="ONG629" s="2"/>
      <c r="ONH629" s="2"/>
      <c r="ONI629" s="2"/>
      <c r="ONJ629" s="2"/>
      <c r="ONK629" s="2"/>
      <c r="ONL629" s="2"/>
      <c r="ONN629" s="2"/>
      <c r="ONO629" s="2"/>
      <c r="ONP629" s="2"/>
      <c r="ONQ629" s="2"/>
      <c r="ONR629" s="2"/>
      <c r="ONS629" s="2"/>
      <c r="ONT629" s="2"/>
      <c r="ONU629" s="2"/>
      <c r="ONV629" s="2"/>
      <c r="ONW629" s="2"/>
      <c r="ONX629" s="2"/>
      <c r="ONY629" s="2"/>
      <c r="ONZ629" s="2"/>
      <c r="OOA629" s="2"/>
      <c r="OOB629" s="2"/>
      <c r="OOC629" s="2"/>
      <c r="OOD629" s="2"/>
      <c r="OOE629" s="2"/>
      <c r="OOF629" s="2"/>
      <c r="OOG629" s="2"/>
      <c r="OOH629" s="2"/>
      <c r="OOI629" s="2"/>
      <c r="OOJ629" s="2"/>
      <c r="OOK629" s="2"/>
      <c r="OOL629" s="2"/>
      <c r="OOM629" s="2"/>
      <c r="OON629" s="2"/>
      <c r="OOO629" s="2"/>
      <c r="OOP629" s="2"/>
      <c r="OOQ629" s="2"/>
      <c r="OOR629" s="2"/>
      <c r="OOS629" s="2"/>
      <c r="OOT629" s="2"/>
      <c r="OOU629" s="2"/>
      <c r="OOV629" s="2"/>
      <c r="OOW629" s="2"/>
      <c r="OOX629" s="2"/>
      <c r="OOZ629" s="2"/>
      <c r="OPA629" s="2"/>
      <c r="OPB629" s="2"/>
      <c r="OPC629" s="2"/>
      <c r="OPE629" s="2"/>
      <c r="OPG629" s="2"/>
      <c r="OPI629" s="2"/>
      <c r="OPJ629" s="2"/>
      <c r="OPK629" s="2"/>
      <c r="OPL629" s="2"/>
      <c r="OPM629" s="2"/>
      <c r="OPN629" s="2"/>
      <c r="OPO629" s="2"/>
      <c r="OPP629" s="2"/>
      <c r="OPR629" s="2"/>
      <c r="OPS629" s="2"/>
      <c r="OPT629" s="2"/>
      <c r="OPU629" s="2"/>
      <c r="OPV629" s="2"/>
      <c r="OPW629" s="2"/>
      <c r="OPX629" s="2"/>
      <c r="OPY629" s="2"/>
      <c r="OPZ629" s="2"/>
      <c r="OWU629" s="2"/>
      <c r="OWV629" s="2"/>
      <c r="OWW629" s="2"/>
      <c r="OWX629" s="2"/>
      <c r="OWY629" s="2"/>
      <c r="OWZ629" s="2"/>
      <c r="OXA629" s="2"/>
      <c r="OXB629" s="2"/>
      <c r="OXC629" s="2"/>
      <c r="OXD629" s="2"/>
      <c r="OXE629" s="2"/>
      <c r="OXF629" s="2"/>
      <c r="OXG629" s="2"/>
      <c r="OXH629" s="2"/>
      <c r="OXJ629" s="2"/>
      <c r="OXK629" s="2"/>
      <c r="OXL629" s="2"/>
      <c r="OXM629" s="2"/>
      <c r="OXN629" s="2"/>
      <c r="OXO629" s="2"/>
      <c r="OXP629" s="2"/>
      <c r="OXQ629" s="2"/>
      <c r="OXR629" s="2"/>
      <c r="OXS629" s="2"/>
      <c r="OXT629" s="2"/>
      <c r="OXU629" s="2"/>
      <c r="OXV629" s="2"/>
      <c r="OXW629" s="2"/>
      <c r="OXX629" s="2"/>
      <c r="OXY629" s="2"/>
      <c r="OXZ629" s="2"/>
      <c r="OYA629" s="2"/>
      <c r="OYB629" s="2"/>
      <c r="OYC629" s="2"/>
      <c r="OYD629" s="2"/>
      <c r="OYE629" s="2"/>
      <c r="OYF629" s="2"/>
      <c r="OYG629" s="2"/>
      <c r="OYH629" s="2"/>
      <c r="OYI629" s="2"/>
      <c r="OYJ629" s="2"/>
      <c r="OYK629" s="2"/>
      <c r="OYL629" s="2"/>
      <c r="OYM629" s="2"/>
      <c r="OYN629" s="2"/>
      <c r="OYO629" s="2"/>
      <c r="OYP629" s="2"/>
      <c r="OYQ629" s="2"/>
      <c r="OYR629" s="2"/>
      <c r="OYS629" s="2"/>
      <c r="OYT629" s="2"/>
      <c r="OYV629" s="2"/>
      <c r="OYW629" s="2"/>
      <c r="OYX629" s="2"/>
      <c r="OYY629" s="2"/>
      <c r="OZA629" s="2"/>
      <c r="OZC629" s="2"/>
      <c r="OZE629" s="2"/>
      <c r="OZF629" s="2"/>
      <c r="OZG629" s="2"/>
      <c r="OZH629" s="2"/>
      <c r="OZI629" s="2"/>
      <c r="OZJ629" s="2"/>
      <c r="OZK629" s="2"/>
      <c r="OZL629" s="2"/>
      <c r="OZN629" s="2"/>
      <c r="OZO629" s="2"/>
      <c r="OZP629" s="2"/>
      <c r="OZQ629" s="2"/>
      <c r="OZR629" s="2"/>
      <c r="OZS629" s="2"/>
      <c r="OZT629" s="2"/>
      <c r="OZU629" s="2"/>
      <c r="OZV629" s="2"/>
      <c r="PGQ629" s="2"/>
      <c r="PGR629" s="2"/>
      <c r="PGS629" s="2"/>
      <c r="PGT629" s="2"/>
      <c r="PGU629" s="2"/>
      <c r="PGV629" s="2"/>
      <c r="PGW629" s="2"/>
      <c r="PGX629" s="2"/>
      <c r="PGY629" s="2"/>
      <c r="PGZ629" s="2"/>
      <c r="PHA629" s="2"/>
      <c r="PHB629" s="2"/>
      <c r="PHC629" s="2"/>
      <c r="PHD629" s="2"/>
      <c r="PHF629" s="2"/>
      <c r="PHG629" s="2"/>
      <c r="PHH629" s="2"/>
      <c r="PHI629" s="2"/>
      <c r="PHJ629" s="2"/>
      <c r="PHK629" s="2"/>
      <c r="PHL629" s="2"/>
      <c r="PHM629" s="2"/>
      <c r="PHN629" s="2"/>
      <c r="PHO629" s="2"/>
      <c r="PHP629" s="2"/>
      <c r="PHQ629" s="2"/>
      <c r="PHR629" s="2"/>
      <c r="PHS629" s="2"/>
      <c r="PHT629" s="2"/>
      <c r="PHU629" s="2"/>
      <c r="PHV629" s="2"/>
      <c r="PHW629" s="2"/>
      <c r="PHX629" s="2"/>
      <c r="PHY629" s="2"/>
      <c r="PHZ629" s="2"/>
      <c r="PIA629" s="2"/>
      <c r="PIB629" s="2"/>
      <c r="PIC629" s="2"/>
      <c r="PID629" s="2"/>
      <c r="PIE629" s="2"/>
      <c r="PIF629" s="2"/>
      <c r="PIG629" s="2"/>
      <c r="PIH629" s="2"/>
      <c r="PII629" s="2"/>
      <c r="PIJ629" s="2"/>
      <c r="PIK629" s="2"/>
      <c r="PIL629" s="2"/>
      <c r="PIM629" s="2"/>
      <c r="PIN629" s="2"/>
      <c r="PIO629" s="2"/>
      <c r="PIP629" s="2"/>
      <c r="PIR629" s="2"/>
      <c r="PIS629" s="2"/>
      <c r="PIT629" s="2"/>
      <c r="PIU629" s="2"/>
      <c r="PIW629" s="2"/>
      <c r="PIY629" s="2"/>
      <c r="PJA629" s="2"/>
      <c r="PJB629" s="2"/>
      <c r="PJC629" s="2"/>
      <c r="PJD629" s="2"/>
      <c r="PJE629" s="2"/>
      <c r="PJF629" s="2"/>
      <c r="PJG629" s="2"/>
      <c r="PJH629" s="2"/>
      <c r="PJJ629" s="2"/>
      <c r="PJK629" s="2"/>
      <c r="PJL629" s="2"/>
      <c r="PJM629" s="2"/>
      <c r="PJN629" s="2"/>
      <c r="PJO629" s="2"/>
      <c r="PJP629" s="2"/>
      <c r="PJQ629" s="2"/>
      <c r="PJR629" s="2"/>
      <c r="PQM629" s="2"/>
      <c r="PQN629" s="2"/>
      <c r="PQO629" s="2"/>
      <c r="PQP629" s="2"/>
      <c r="PQQ629" s="2"/>
      <c r="PQR629" s="2"/>
      <c r="PQS629" s="2"/>
      <c r="PQT629" s="2"/>
      <c r="PQU629" s="2"/>
      <c r="PQV629" s="2"/>
      <c r="PQW629" s="2"/>
      <c r="PQX629" s="2"/>
      <c r="PQY629" s="2"/>
      <c r="PQZ629" s="2"/>
      <c r="PRB629" s="2"/>
      <c r="PRC629" s="2"/>
      <c r="PRD629" s="2"/>
      <c r="PRE629" s="2"/>
      <c r="PRF629" s="2"/>
      <c r="PRG629" s="2"/>
      <c r="PRH629" s="2"/>
      <c r="PRI629" s="2"/>
      <c r="PRJ629" s="2"/>
      <c r="PRK629" s="2"/>
      <c r="PRL629" s="2"/>
      <c r="PRM629" s="2"/>
      <c r="PRN629" s="2"/>
      <c r="PRO629" s="2"/>
      <c r="PRP629" s="2"/>
      <c r="PRQ629" s="2"/>
      <c r="PRR629" s="2"/>
      <c r="PRS629" s="2"/>
      <c r="PRT629" s="2"/>
      <c r="PRU629" s="2"/>
      <c r="PRV629" s="2"/>
      <c r="PRW629" s="2"/>
      <c r="PRX629" s="2"/>
      <c r="PRY629" s="2"/>
      <c r="PRZ629" s="2"/>
      <c r="PSA629" s="2"/>
      <c r="PSB629" s="2"/>
      <c r="PSC629" s="2"/>
      <c r="PSD629" s="2"/>
      <c r="PSE629" s="2"/>
      <c r="PSF629" s="2"/>
      <c r="PSG629" s="2"/>
      <c r="PSH629" s="2"/>
      <c r="PSI629" s="2"/>
      <c r="PSJ629" s="2"/>
      <c r="PSK629" s="2"/>
      <c r="PSL629" s="2"/>
      <c r="PSN629" s="2"/>
      <c r="PSO629" s="2"/>
      <c r="PSP629" s="2"/>
      <c r="PSQ629" s="2"/>
      <c r="PSS629" s="2"/>
      <c r="PSU629" s="2"/>
      <c r="PSW629" s="2"/>
      <c r="PSX629" s="2"/>
      <c r="PSY629" s="2"/>
      <c r="PSZ629" s="2"/>
      <c r="PTA629" s="2"/>
      <c r="PTB629" s="2"/>
      <c r="PTC629" s="2"/>
      <c r="PTD629" s="2"/>
      <c r="PTF629" s="2"/>
      <c r="PTG629" s="2"/>
      <c r="PTH629" s="2"/>
      <c r="PTI629" s="2"/>
      <c r="PTJ629" s="2"/>
      <c r="PTK629" s="2"/>
      <c r="PTL629" s="2"/>
      <c r="PTM629" s="2"/>
      <c r="PTN629" s="2"/>
      <c r="QAI629" s="2"/>
      <c r="QAJ629" s="2"/>
      <c r="QAK629" s="2"/>
      <c r="QAL629" s="2"/>
      <c r="QAM629" s="2"/>
      <c r="QAN629" s="2"/>
      <c r="QAO629" s="2"/>
      <c r="QAP629" s="2"/>
      <c r="QAQ629" s="2"/>
      <c r="QAR629" s="2"/>
      <c r="QAS629" s="2"/>
      <c r="QAT629" s="2"/>
      <c r="QAU629" s="2"/>
      <c r="QAV629" s="2"/>
      <c r="QAX629" s="2"/>
      <c r="QAY629" s="2"/>
      <c r="QAZ629" s="2"/>
      <c r="QBA629" s="2"/>
      <c r="QBB629" s="2"/>
      <c r="QBC629" s="2"/>
      <c r="QBD629" s="2"/>
      <c r="QBE629" s="2"/>
      <c r="QBF629" s="2"/>
      <c r="QBG629" s="2"/>
      <c r="QBH629" s="2"/>
      <c r="QBI629" s="2"/>
      <c r="QBJ629" s="2"/>
      <c r="QBK629" s="2"/>
      <c r="QBL629" s="2"/>
      <c r="QBM629" s="2"/>
      <c r="QBN629" s="2"/>
      <c r="QBO629" s="2"/>
      <c r="QBP629" s="2"/>
      <c r="QBQ629" s="2"/>
      <c r="QBR629" s="2"/>
      <c r="QBS629" s="2"/>
      <c r="QBT629" s="2"/>
      <c r="QBU629" s="2"/>
      <c r="QBV629" s="2"/>
      <c r="QBW629" s="2"/>
      <c r="QBX629" s="2"/>
      <c r="QBY629" s="2"/>
      <c r="QBZ629" s="2"/>
      <c r="QCA629" s="2"/>
      <c r="QCB629" s="2"/>
      <c r="QCC629" s="2"/>
      <c r="QCD629" s="2"/>
      <c r="QCE629" s="2"/>
      <c r="QCF629" s="2"/>
      <c r="QCG629" s="2"/>
      <c r="QCH629" s="2"/>
      <c r="QCJ629" s="2"/>
      <c r="QCK629" s="2"/>
      <c r="QCL629" s="2"/>
      <c r="QCM629" s="2"/>
      <c r="QCO629" s="2"/>
      <c r="QCQ629" s="2"/>
      <c r="QCS629" s="2"/>
      <c r="QCT629" s="2"/>
      <c r="QCU629" s="2"/>
      <c r="QCV629" s="2"/>
      <c r="QCW629" s="2"/>
      <c r="QCX629" s="2"/>
      <c r="QCY629" s="2"/>
      <c r="QCZ629" s="2"/>
      <c r="QDB629" s="2"/>
      <c r="QDC629" s="2"/>
      <c r="QDD629" s="2"/>
      <c r="QDE629" s="2"/>
      <c r="QDF629" s="2"/>
      <c r="QDG629" s="2"/>
      <c r="QDH629" s="2"/>
      <c r="QDI629" s="2"/>
      <c r="QDJ629" s="2"/>
      <c r="QKE629" s="2"/>
      <c r="QKF629" s="2"/>
      <c r="QKG629" s="2"/>
      <c r="QKH629" s="2"/>
      <c r="QKI629" s="2"/>
      <c r="QKJ629" s="2"/>
      <c r="QKK629" s="2"/>
      <c r="QKL629" s="2"/>
      <c r="QKM629" s="2"/>
      <c r="QKN629" s="2"/>
      <c r="QKO629" s="2"/>
      <c r="QKP629" s="2"/>
      <c r="QKQ629" s="2"/>
      <c r="QKR629" s="2"/>
      <c r="QKT629" s="2"/>
      <c r="QKU629" s="2"/>
      <c r="QKV629" s="2"/>
      <c r="QKW629" s="2"/>
      <c r="QKX629" s="2"/>
      <c r="QKY629" s="2"/>
      <c r="QKZ629" s="2"/>
      <c r="QLA629" s="2"/>
      <c r="QLB629" s="2"/>
      <c r="QLC629" s="2"/>
      <c r="QLD629" s="2"/>
      <c r="QLE629" s="2"/>
      <c r="QLF629" s="2"/>
      <c r="QLG629" s="2"/>
      <c r="QLH629" s="2"/>
      <c r="QLI629" s="2"/>
      <c r="QLJ629" s="2"/>
      <c r="QLK629" s="2"/>
      <c r="QLL629" s="2"/>
      <c r="QLM629" s="2"/>
      <c r="QLN629" s="2"/>
      <c r="QLO629" s="2"/>
      <c r="QLP629" s="2"/>
      <c r="QLQ629" s="2"/>
      <c r="QLR629" s="2"/>
      <c r="QLS629" s="2"/>
      <c r="QLT629" s="2"/>
      <c r="QLU629" s="2"/>
      <c r="QLV629" s="2"/>
      <c r="QLW629" s="2"/>
      <c r="QLX629" s="2"/>
      <c r="QLY629" s="2"/>
      <c r="QLZ629" s="2"/>
      <c r="QMA629" s="2"/>
      <c r="QMB629" s="2"/>
      <c r="QMC629" s="2"/>
      <c r="QMD629" s="2"/>
      <c r="QMF629" s="2"/>
      <c r="QMG629" s="2"/>
      <c r="QMH629" s="2"/>
      <c r="QMI629" s="2"/>
      <c r="QMK629" s="2"/>
      <c r="QMM629" s="2"/>
      <c r="QMO629" s="2"/>
      <c r="QMP629" s="2"/>
      <c r="QMQ629" s="2"/>
      <c r="QMR629" s="2"/>
      <c r="QMS629" s="2"/>
      <c r="QMT629" s="2"/>
      <c r="QMU629" s="2"/>
      <c r="QMV629" s="2"/>
      <c r="QMX629" s="2"/>
      <c r="QMY629" s="2"/>
      <c r="QMZ629" s="2"/>
      <c r="QNA629" s="2"/>
      <c r="QNB629" s="2"/>
      <c r="QNC629" s="2"/>
      <c r="QND629" s="2"/>
      <c r="QNE629" s="2"/>
      <c r="QNF629" s="2"/>
      <c r="QUA629" s="2"/>
      <c r="QUB629" s="2"/>
      <c r="QUC629" s="2"/>
      <c r="QUD629" s="2"/>
      <c r="QUE629" s="2"/>
      <c r="QUF629" s="2"/>
      <c r="QUG629" s="2"/>
      <c r="QUH629" s="2"/>
      <c r="QUI629" s="2"/>
      <c r="QUJ629" s="2"/>
      <c r="QUK629" s="2"/>
      <c r="QUL629" s="2"/>
      <c r="QUM629" s="2"/>
      <c r="QUN629" s="2"/>
      <c r="QUP629" s="2"/>
      <c r="QUQ629" s="2"/>
      <c r="QUR629" s="2"/>
      <c r="QUS629" s="2"/>
      <c r="QUT629" s="2"/>
      <c r="QUU629" s="2"/>
      <c r="QUV629" s="2"/>
      <c r="QUW629" s="2"/>
      <c r="QUX629" s="2"/>
      <c r="QUY629" s="2"/>
      <c r="QUZ629" s="2"/>
      <c r="QVA629" s="2"/>
      <c r="QVB629" s="2"/>
      <c r="QVC629" s="2"/>
      <c r="QVD629" s="2"/>
      <c r="QVE629" s="2"/>
      <c r="QVF629" s="2"/>
      <c r="QVG629" s="2"/>
      <c r="QVH629" s="2"/>
      <c r="QVI629" s="2"/>
      <c r="QVJ629" s="2"/>
      <c r="QVK629" s="2"/>
      <c r="QVL629" s="2"/>
      <c r="QVM629" s="2"/>
      <c r="QVN629" s="2"/>
      <c r="QVO629" s="2"/>
      <c r="QVP629" s="2"/>
      <c r="QVQ629" s="2"/>
      <c r="QVR629" s="2"/>
      <c r="QVS629" s="2"/>
      <c r="QVT629" s="2"/>
      <c r="QVU629" s="2"/>
      <c r="QVV629" s="2"/>
      <c r="QVW629" s="2"/>
      <c r="QVX629" s="2"/>
      <c r="QVY629" s="2"/>
      <c r="QVZ629" s="2"/>
      <c r="QWB629" s="2"/>
      <c r="QWC629" s="2"/>
      <c r="QWD629" s="2"/>
      <c r="QWE629" s="2"/>
      <c r="QWG629" s="2"/>
      <c r="QWI629" s="2"/>
      <c r="QWK629" s="2"/>
      <c r="QWL629" s="2"/>
      <c r="QWM629" s="2"/>
      <c r="QWN629" s="2"/>
      <c r="QWO629" s="2"/>
      <c r="QWP629" s="2"/>
      <c r="QWQ629" s="2"/>
      <c r="QWR629" s="2"/>
      <c r="QWT629" s="2"/>
      <c r="QWU629" s="2"/>
      <c r="QWV629" s="2"/>
      <c r="QWW629" s="2"/>
      <c r="QWX629" s="2"/>
      <c r="QWY629" s="2"/>
      <c r="QWZ629" s="2"/>
      <c r="QXA629" s="2"/>
      <c r="QXB629" s="2"/>
      <c r="RDW629" s="2"/>
      <c r="RDX629" s="2"/>
      <c r="RDY629" s="2"/>
      <c r="RDZ629" s="2"/>
      <c r="REA629" s="2"/>
      <c r="REB629" s="2"/>
      <c r="REC629" s="2"/>
      <c r="RED629" s="2"/>
      <c r="REE629" s="2"/>
      <c r="REF629" s="2"/>
      <c r="REG629" s="2"/>
      <c r="REH629" s="2"/>
      <c r="REI629" s="2"/>
      <c r="REJ629" s="2"/>
      <c r="REL629" s="2"/>
      <c r="REM629" s="2"/>
      <c r="REN629" s="2"/>
      <c r="REO629" s="2"/>
      <c r="REP629" s="2"/>
      <c r="REQ629" s="2"/>
      <c r="RER629" s="2"/>
      <c r="RES629" s="2"/>
      <c r="RET629" s="2"/>
      <c r="REU629" s="2"/>
      <c r="REV629" s="2"/>
      <c r="REW629" s="2"/>
      <c r="REX629" s="2"/>
      <c r="REY629" s="2"/>
      <c r="REZ629" s="2"/>
      <c r="RFA629" s="2"/>
      <c r="RFB629" s="2"/>
      <c r="RFC629" s="2"/>
      <c r="RFD629" s="2"/>
      <c r="RFE629" s="2"/>
      <c r="RFF629" s="2"/>
      <c r="RFG629" s="2"/>
      <c r="RFH629" s="2"/>
      <c r="RFI629" s="2"/>
      <c r="RFJ629" s="2"/>
      <c r="RFK629" s="2"/>
      <c r="RFL629" s="2"/>
      <c r="RFM629" s="2"/>
      <c r="RFN629" s="2"/>
      <c r="RFO629" s="2"/>
      <c r="RFP629" s="2"/>
      <c r="RFQ629" s="2"/>
      <c r="RFR629" s="2"/>
      <c r="RFS629" s="2"/>
      <c r="RFT629" s="2"/>
      <c r="RFU629" s="2"/>
      <c r="RFV629" s="2"/>
      <c r="RFX629" s="2"/>
      <c r="RFY629" s="2"/>
      <c r="RFZ629" s="2"/>
      <c r="RGA629" s="2"/>
      <c r="RGC629" s="2"/>
      <c r="RGE629" s="2"/>
      <c r="RGG629" s="2"/>
      <c r="RGH629" s="2"/>
      <c r="RGI629" s="2"/>
      <c r="RGJ629" s="2"/>
      <c r="RGK629" s="2"/>
      <c r="RGL629" s="2"/>
      <c r="RGM629" s="2"/>
      <c r="RGN629" s="2"/>
      <c r="RGP629" s="2"/>
      <c r="RGQ629" s="2"/>
      <c r="RGR629" s="2"/>
      <c r="RGS629" s="2"/>
      <c r="RGT629" s="2"/>
      <c r="RGU629" s="2"/>
      <c r="RGV629" s="2"/>
      <c r="RGW629" s="2"/>
      <c r="RGX629" s="2"/>
      <c r="RNS629" s="2"/>
      <c r="RNT629" s="2"/>
      <c r="RNU629" s="2"/>
      <c r="RNV629" s="2"/>
      <c r="RNW629" s="2"/>
      <c r="RNX629" s="2"/>
      <c r="RNY629" s="2"/>
      <c r="RNZ629" s="2"/>
      <c r="ROA629" s="2"/>
      <c r="ROB629" s="2"/>
      <c r="ROC629" s="2"/>
      <c r="ROD629" s="2"/>
      <c r="ROE629" s="2"/>
      <c r="ROF629" s="2"/>
      <c r="ROH629" s="2"/>
      <c r="ROI629" s="2"/>
      <c r="ROJ629" s="2"/>
      <c r="ROK629" s="2"/>
      <c r="ROL629" s="2"/>
      <c r="ROM629" s="2"/>
      <c r="RON629" s="2"/>
      <c r="ROO629" s="2"/>
      <c r="ROP629" s="2"/>
      <c r="ROQ629" s="2"/>
      <c r="ROR629" s="2"/>
      <c r="ROS629" s="2"/>
      <c r="ROT629" s="2"/>
      <c r="ROU629" s="2"/>
      <c r="ROV629" s="2"/>
      <c r="ROW629" s="2"/>
      <c r="ROX629" s="2"/>
      <c r="ROY629" s="2"/>
      <c r="ROZ629" s="2"/>
      <c r="RPA629" s="2"/>
      <c r="RPB629" s="2"/>
      <c r="RPC629" s="2"/>
      <c r="RPD629" s="2"/>
      <c r="RPE629" s="2"/>
      <c r="RPF629" s="2"/>
      <c r="RPG629" s="2"/>
      <c r="RPH629" s="2"/>
      <c r="RPI629" s="2"/>
      <c r="RPJ629" s="2"/>
      <c r="RPK629" s="2"/>
      <c r="RPL629" s="2"/>
      <c r="RPM629" s="2"/>
      <c r="RPN629" s="2"/>
      <c r="RPO629" s="2"/>
      <c r="RPP629" s="2"/>
      <c r="RPQ629" s="2"/>
      <c r="RPR629" s="2"/>
      <c r="RPT629" s="2"/>
      <c r="RPU629" s="2"/>
      <c r="RPV629" s="2"/>
      <c r="RPW629" s="2"/>
      <c r="RPY629" s="2"/>
      <c r="RQA629" s="2"/>
      <c r="RQC629" s="2"/>
      <c r="RQD629" s="2"/>
      <c r="RQE629" s="2"/>
      <c r="RQF629" s="2"/>
      <c r="RQG629" s="2"/>
      <c r="RQH629" s="2"/>
      <c r="RQI629" s="2"/>
      <c r="RQJ629" s="2"/>
      <c r="RQL629" s="2"/>
      <c r="RQM629" s="2"/>
      <c r="RQN629" s="2"/>
      <c r="RQO629" s="2"/>
      <c r="RQP629" s="2"/>
      <c r="RQQ629" s="2"/>
      <c r="RQR629" s="2"/>
      <c r="RQS629" s="2"/>
      <c r="RQT629" s="2"/>
      <c r="RXO629" s="2"/>
      <c r="RXP629" s="2"/>
      <c r="RXQ629" s="2"/>
      <c r="RXR629" s="2"/>
      <c r="RXS629" s="2"/>
      <c r="RXT629" s="2"/>
      <c r="RXU629" s="2"/>
      <c r="RXV629" s="2"/>
      <c r="RXW629" s="2"/>
      <c r="RXX629" s="2"/>
      <c r="RXY629" s="2"/>
      <c r="RXZ629" s="2"/>
      <c r="RYA629" s="2"/>
      <c r="RYB629" s="2"/>
      <c r="RYD629" s="2"/>
      <c r="RYE629" s="2"/>
      <c r="RYF629" s="2"/>
      <c r="RYG629" s="2"/>
      <c r="RYH629" s="2"/>
      <c r="RYI629" s="2"/>
      <c r="RYJ629" s="2"/>
      <c r="RYK629" s="2"/>
      <c r="RYL629" s="2"/>
      <c r="RYM629" s="2"/>
      <c r="RYN629" s="2"/>
      <c r="RYO629" s="2"/>
      <c r="RYP629" s="2"/>
      <c r="RYQ629" s="2"/>
      <c r="RYR629" s="2"/>
      <c r="RYS629" s="2"/>
      <c r="RYT629" s="2"/>
      <c r="RYU629" s="2"/>
      <c r="RYV629" s="2"/>
      <c r="RYW629" s="2"/>
      <c r="RYX629" s="2"/>
      <c r="RYY629" s="2"/>
      <c r="RYZ629" s="2"/>
      <c r="RZA629" s="2"/>
      <c r="RZB629" s="2"/>
      <c r="RZC629" s="2"/>
      <c r="RZD629" s="2"/>
      <c r="RZE629" s="2"/>
      <c r="RZF629" s="2"/>
      <c r="RZG629" s="2"/>
      <c r="RZH629" s="2"/>
      <c r="RZI629" s="2"/>
      <c r="RZJ629" s="2"/>
      <c r="RZK629" s="2"/>
      <c r="RZL629" s="2"/>
      <c r="RZM629" s="2"/>
      <c r="RZN629" s="2"/>
      <c r="RZP629" s="2"/>
      <c r="RZQ629" s="2"/>
      <c r="RZR629" s="2"/>
      <c r="RZS629" s="2"/>
      <c r="RZU629" s="2"/>
      <c r="RZW629" s="2"/>
      <c r="RZY629" s="2"/>
      <c r="RZZ629" s="2"/>
      <c r="SAA629" s="2"/>
      <c r="SAB629" s="2"/>
      <c r="SAC629" s="2"/>
      <c r="SAD629" s="2"/>
      <c r="SAE629" s="2"/>
      <c r="SAF629" s="2"/>
      <c r="SAH629" s="2"/>
      <c r="SAI629" s="2"/>
      <c r="SAJ629" s="2"/>
      <c r="SAK629" s="2"/>
      <c r="SAL629" s="2"/>
      <c r="SAM629" s="2"/>
      <c r="SAN629" s="2"/>
      <c r="SAO629" s="2"/>
      <c r="SAP629" s="2"/>
      <c r="SHK629" s="2"/>
      <c r="SHL629" s="2"/>
      <c r="SHM629" s="2"/>
      <c r="SHN629" s="2"/>
      <c r="SHO629" s="2"/>
      <c r="SHP629" s="2"/>
      <c r="SHQ629" s="2"/>
      <c r="SHR629" s="2"/>
      <c r="SHS629" s="2"/>
      <c r="SHT629" s="2"/>
      <c r="SHU629" s="2"/>
      <c r="SHV629" s="2"/>
      <c r="SHW629" s="2"/>
      <c r="SHX629" s="2"/>
      <c r="SHZ629" s="2"/>
      <c r="SIA629" s="2"/>
      <c r="SIB629" s="2"/>
      <c r="SIC629" s="2"/>
      <c r="SID629" s="2"/>
      <c r="SIE629" s="2"/>
      <c r="SIF629" s="2"/>
      <c r="SIG629" s="2"/>
      <c r="SIH629" s="2"/>
      <c r="SII629" s="2"/>
      <c r="SIJ629" s="2"/>
      <c r="SIK629" s="2"/>
      <c r="SIL629" s="2"/>
      <c r="SIM629" s="2"/>
      <c r="SIN629" s="2"/>
      <c r="SIO629" s="2"/>
      <c r="SIP629" s="2"/>
      <c r="SIQ629" s="2"/>
      <c r="SIR629" s="2"/>
      <c r="SIS629" s="2"/>
      <c r="SIT629" s="2"/>
      <c r="SIU629" s="2"/>
      <c r="SIV629" s="2"/>
      <c r="SIW629" s="2"/>
      <c r="SIX629" s="2"/>
      <c r="SIY629" s="2"/>
      <c r="SIZ629" s="2"/>
      <c r="SJA629" s="2"/>
      <c r="SJB629" s="2"/>
      <c r="SJC629" s="2"/>
      <c r="SJD629" s="2"/>
      <c r="SJE629" s="2"/>
      <c r="SJF629" s="2"/>
      <c r="SJG629" s="2"/>
      <c r="SJH629" s="2"/>
      <c r="SJI629" s="2"/>
      <c r="SJJ629" s="2"/>
      <c r="SJL629" s="2"/>
      <c r="SJM629" s="2"/>
      <c r="SJN629" s="2"/>
      <c r="SJO629" s="2"/>
      <c r="SJQ629" s="2"/>
      <c r="SJS629" s="2"/>
      <c r="SJU629" s="2"/>
      <c r="SJV629" s="2"/>
      <c r="SJW629" s="2"/>
      <c r="SJX629" s="2"/>
      <c r="SJY629" s="2"/>
      <c r="SJZ629" s="2"/>
      <c r="SKA629" s="2"/>
      <c r="SKB629" s="2"/>
      <c r="SKD629" s="2"/>
      <c r="SKE629" s="2"/>
      <c r="SKF629" s="2"/>
      <c r="SKG629" s="2"/>
      <c r="SKH629" s="2"/>
      <c r="SKI629" s="2"/>
      <c r="SKJ629" s="2"/>
      <c r="SKK629" s="2"/>
      <c r="SKL629" s="2"/>
      <c r="SRG629" s="2"/>
      <c r="SRH629" s="2"/>
      <c r="SRI629" s="2"/>
      <c r="SRJ629" s="2"/>
      <c r="SRK629" s="2"/>
      <c r="SRL629" s="2"/>
      <c r="SRM629" s="2"/>
      <c r="SRN629" s="2"/>
      <c r="SRO629" s="2"/>
      <c r="SRP629" s="2"/>
      <c r="SRQ629" s="2"/>
      <c r="SRR629" s="2"/>
      <c r="SRS629" s="2"/>
      <c r="SRT629" s="2"/>
      <c r="SRV629" s="2"/>
      <c r="SRW629" s="2"/>
      <c r="SRX629" s="2"/>
      <c r="SRY629" s="2"/>
      <c r="SRZ629" s="2"/>
      <c r="SSA629" s="2"/>
      <c r="SSB629" s="2"/>
      <c r="SSC629" s="2"/>
      <c r="SSD629" s="2"/>
      <c r="SSE629" s="2"/>
      <c r="SSF629" s="2"/>
      <c r="SSG629" s="2"/>
      <c r="SSH629" s="2"/>
      <c r="SSI629" s="2"/>
      <c r="SSJ629" s="2"/>
      <c r="SSK629" s="2"/>
      <c r="SSL629" s="2"/>
      <c r="SSM629" s="2"/>
      <c r="SSN629" s="2"/>
      <c r="SSO629" s="2"/>
      <c r="SSP629" s="2"/>
      <c r="SSQ629" s="2"/>
      <c r="SSR629" s="2"/>
      <c r="SSS629" s="2"/>
      <c r="SST629" s="2"/>
      <c r="SSU629" s="2"/>
      <c r="SSV629" s="2"/>
      <c r="SSW629" s="2"/>
      <c r="SSX629" s="2"/>
      <c r="SSY629" s="2"/>
      <c r="SSZ629" s="2"/>
      <c r="STA629" s="2"/>
      <c r="STB629" s="2"/>
      <c r="STC629" s="2"/>
      <c r="STD629" s="2"/>
      <c r="STE629" s="2"/>
      <c r="STF629" s="2"/>
      <c r="STH629" s="2"/>
      <c r="STI629" s="2"/>
      <c r="STJ629" s="2"/>
      <c r="STK629" s="2"/>
      <c r="STM629" s="2"/>
      <c r="STO629" s="2"/>
      <c r="STQ629" s="2"/>
      <c r="STR629" s="2"/>
      <c r="STS629" s="2"/>
      <c r="STT629" s="2"/>
      <c r="STU629" s="2"/>
      <c r="STV629" s="2"/>
      <c r="STW629" s="2"/>
      <c r="STX629" s="2"/>
      <c r="STZ629" s="2"/>
      <c r="SUA629" s="2"/>
      <c r="SUB629" s="2"/>
      <c r="SUC629" s="2"/>
      <c r="SUD629" s="2"/>
      <c r="SUE629" s="2"/>
      <c r="SUF629" s="2"/>
      <c r="SUG629" s="2"/>
      <c r="SUH629" s="2"/>
      <c r="TBC629" s="2"/>
      <c r="TBD629" s="2"/>
      <c r="TBE629" s="2"/>
      <c r="TBF629" s="2"/>
      <c r="TBG629" s="2"/>
      <c r="TBH629" s="2"/>
      <c r="TBI629" s="2"/>
      <c r="TBJ629" s="2"/>
      <c r="TBK629" s="2"/>
      <c r="TBL629" s="2"/>
      <c r="TBM629" s="2"/>
      <c r="TBN629" s="2"/>
      <c r="TBO629" s="2"/>
      <c r="TBP629" s="2"/>
      <c r="TBR629" s="2"/>
      <c r="TBS629" s="2"/>
      <c r="TBT629" s="2"/>
      <c r="TBU629" s="2"/>
      <c r="TBV629" s="2"/>
      <c r="TBW629" s="2"/>
      <c r="TBX629" s="2"/>
      <c r="TBY629" s="2"/>
      <c r="TBZ629" s="2"/>
      <c r="TCA629" s="2"/>
      <c r="TCB629" s="2"/>
      <c r="TCC629" s="2"/>
      <c r="TCD629" s="2"/>
      <c r="TCE629" s="2"/>
      <c r="TCF629" s="2"/>
      <c r="TCG629" s="2"/>
      <c r="TCH629" s="2"/>
      <c r="TCI629" s="2"/>
      <c r="TCJ629" s="2"/>
      <c r="TCK629" s="2"/>
      <c r="TCL629" s="2"/>
      <c r="TCM629" s="2"/>
      <c r="TCN629" s="2"/>
      <c r="TCO629" s="2"/>
      <c r="TCP629" s="2"/>
      <c r="TCQ629" s="2"/>
      <c r="TCR629" s="2"/>
      <c r="TCS629" s="2"/>
      <c r="TCT629" s="2"/>
      <c r="TCU629" s="2"/>
      <c r="TCV629" s="2"/>
      <c r="TCW629" s="2"/>
      <c r="TCX629" s="2"/>
      <c r="TCY629" s="2"/>
      <c r="TCZ629" s="2"/>
      <c r="TDA629" s="2"/>
      <c r="TDB629" s="2"/>
      <c r="TDD629" s="2"/>
      <c r="TDE629" s="2"/>
      <c r="TDF629" s="2"/>
      <c r="TDG629" s="2"/>
      <c r="TDI629" s="2"/>
      <c r="TDK629" s="2"/>
      <c r="TDM629" s="2"/>
      <c r="TDN629" s="2"/>
      <c r="TDO629" s="2"/>
      <c r="TDP629" s="2"/>
      <c r="TDQ629" s="2"/>
      <c r="TDR629" s="2"/>
      <c r="TDS629" s="2"/>
      <c r="TDT629" s="2"/>
      <c r="TDV629" s="2"/>
      <c r="TDW629" s="2"/>
      <c r="TDX629" s="2"/>
      <c r="TDY629" s="2"/>
      <c r="TDZ629" s="2"/>
      <c r="TEA629" s="2"/>
      <c r="TEB629" s="2"/>
      <c r="TEC629" s="2"/>
      <c r="TED629" s="2"/>
      <c r="TKY629" s="2"/>
      <c r="TKZ629" s="2"/>
      <c r="TLA629" s="2"/>
      <c r="TLB629" s="2"/>
      <c r="TLC629" s="2"/>
      <c r="TLD629" s="2"/>
      <c r="TLE629" s="2"/>
      <c r="TLF629" s="2"/>
      <c r="TLG629" s="2"/>
      <c r="TLH629" s="2"/>
      <c r="TLI629" s="2"/>
      <c r="TLJ629" s="2"/>
      <c r="TLK629" s="2"/>
      <c r="TLL629" s="2"/>
      <c r="TLN629" s="2"/>
      <c r="TLO629" s="2"/>
      <c r="TLP629" s="2"/>
      <c r="TLQ629" s="2"/>
      <c r="TLR629" s="2"/>
      <c r="TLS629" s="2"/>
      <c r="TLT629" s="2"/>
      <c r="TLU629" s="2"/>
      <c r="TLV629" s="2"/>
      <c r="TLW629" s="2"/>
      <c r="TLX629" s="2"/>
      <c r="TLY629" s="2"/>
      <c r="TLZ629" s="2"/>
      <c r="TMA629" s="2"/>
      <c r="TMB629" s="2"/>
      <c r="TMC629" s="2"/>
      <c r="TMD629" s="2"/>
      <c r="TME629" s="2"/>
      <c r="TMF629" s="2"/>
      <c r="TMG629" s="2"/>
      <c r="TMH629" s="2"/>
      <c r="TMI629" s="2"/>
      <c r="TMJ629" s="2"/>
      <c r="TMK629" s="2"/>
      <c r="TML629" s="2"/>
      <c r="TMM629" s="2"/>
      <c r="TMN629" s="2"/>
      <c r="TMO629" s="2"/>
      <c r="TMP629" s="2"/>
      <c r="TMQ629" s="2"/>
      <c r="TMR629" s="2"/>
      <c r="TMS629" s="2"/>
      <c r="TMT629" s="2"/>
      <c r="TMU629" s="2"/>
      <c r="TMV629" s="2"/>
      <c r="TMW629" s="2"/>
      <c r="TMX629" s="2"/>
      <c r="TMZ629" s="2"/>
      <c r="TNA629" s="2"/>
      <c r="TNB629" s="2"/>
      <c r="TNC629" s="2"/>
      <c r="TNE629" s="2"/>
      <c r="TNG629" s="2"/>
      <c r="TNI629" s="2"/>
      <c r="TNJ629" s="2"/>
      <c r="TNK629" s="2"/>
      <c r="TNL629" s="2"/>
      <c r="TNM629" s="2"/>
      <c r="TNN629" s="2"/>
      <c r="TNO629" s="2"/>
      <c r="TNP629" s="2"/>
      <c r="TNR629" s="2"/>
      <c r="TNS629" s="2"/>
      <c r="TNT629" s="2"/>
      <c r="TNU629" s="2"/>
      <c r="TNV629" s="2"/>
      <c r="TNW629" s="2"/>
      <c r="TNX629" s="2"/>
      <c r="TNY629" s="2"/>
      <c r="TNZ629" s="2"/>
      <c r="TUU629" s="2"/>
      <c r="TUV629" s="2"/>
      <c r="TUW629" s="2"/>
      <c r="TUX629" s="2"/>
      <c r="TUY629" s="2"/>
      <c r="TUZ629" s="2"/>
      <c r="TVA629" s="2"/>
      <c r="TVB629" s="2"/>
      <c r="TVC629" s="2"/>
      <c r="TVD629" s="2"/>
      <c r="TVE629" s="2"/>
      <c r="TVF629" s="2"/>
      <c r="TVG629" s="2"/>
      <c r="TVH629" s="2"/>
      <c r="TVJ629" s="2"/>
      <c r="TVK629" s="2"/>
      <c r="TVL629" s="2"/>
      <c r="TVM629" s="2"/>
      <c r="TVN629" s="2"/>
      <c r="TVO629" s="2"/>
      <c r="TVP629" s="2"/>
      <c r="TVQ629" s="2"/>
      <c r="TVR629" s="2"/>
      <c r="TVS629" s="2"/>
      <c r="TVT629" s="2"/>
      <c r="TVU629" s="2"/>
      <c r="TVV629" s="2"/>
      <c r="TVW629" s="2"/>
      <c r="TVX629" s="2"/>
      <c r="TVY629" s="2"/>
      <c r="TVZ629" s="2"/>
      <c r="TWA629" s="2"/>
      <c r="TWB629" s="2"/>
      <c r="TWC629" s="2"/>
      <c r="TWD629" s="2"/>
      <c r="TWE629" s="2"/>
      <c r="TWF629" s="2"/>
      <c r="TWG629" s="2"/>
      <c r="TWH629" s="2"/>
      <c r="TWI629" s="2"/>
      <c r="TWJ629" s="2"/>
      <c r="TWK629" s="2"/>
      <c r="TWL629" s="2"/>
      <c r="TWM629" s="2"/>
      <c r="TWN629" s="2"/>
      <c r="TWO629" s="2"/>
      <c r="TWP629" s="2"/>
      <c r="TWQ629" s="2"/>
      <c r="TWR629" s="2"/>
      <c r="TWS629" s="2"/>
      <c r="TWT629" s="2"/>
      <c r="TWV629" s="2"/>
      <c r="TWW629" s="2"/>
      <c r="TWX629" s="2"/>
      <c r="TWY629" s="2"/>
      <c r="TXA629" s="2"/>
      <c r="TXC629" s="2"/>
      <c r="TXE629" s="2"/>
      <c r="TXF629" s="2"/>
      <c r="TXG629" s="2"/>
      <c r="TXH629" s="2"/>
      <c r="TXI629" s="2"/>
      <c r="TXJ629" s="2"/>
      <c r="TXK629" s="2"/>
      <c r="TXL629" s="2"/>
      <c r="TXN629" s="2"/>
      <c r="TXO629" s="2"/>
      <c r="TXP629" s="2"/>
      <c r="TXQ629" s="2"/>
      <c r="TXR629" s="2"/>
      <c r="TXS629" s="2"/>
      <c r="TXT629" s="2"/>
      <c r="TXU629" s="2"/>
      <c r="TXV629" s="2"/>
      <c r="UEQ629" s="2"/>
      <c r="UER629" s="2"/>
      <c r="UES629" s="2"/>
      <c r="UET629" s="2"/>
      <c r="UEU629" s="2"/>
      <c r="UEV629" s="2"/>
      <c r="UEW629" s="2"/>
      <c r="UEX629" s="2"/>
      <c r="UEY629" s="2"/>
      <c r="UEZ629" s="2"/>
      <c r="UFA629" s="2"/>
      <c r="UFB629" s="2"/>
      <c r="UFC629" s="2"/>
      <c r="UFD629" s="2"/>
      <c r="UFF629" s="2"/>
      <c r="UFG629" s="2"/>
      <c r="UFH629" s="2"/>
      <c r="UFI629" s="2"/>
      <c r="UFJ629" s="2"/>
      <c r="UFK629" s="2"/>
      <c r="UFL629" s="2"/>
      <c r="UFM629" s="2"/>
      <c r="UFN629" s="2"/>
      <c r="UFO629" s="2"/>
      <c r="UFP629" s="2"/>
      <c r="UFQ629" s="2"/>
      <c r="UFR629" s="2"/>
      <c r="UFS629" s="2"/>
      <c r="UFT629" s="2"/>
      <c r="UFU629" s="2"/>
      <c r="UFV629" s="2"/>
      <c r="UFW629" s="2"/>
      <c r="UFX629" s="2"/>
      <c r="UFY629" s="2"/>
      <c r="UFZ629" s="2"/>
      <c r="UGA629" s="2"/>
      <c r="UGB629" s="2"/>
      <c r="UGC629" s="2"/>
      <c r="UGD629" s="2"/>
      <c r="UGE629" s="2"/>
      <c r="UGF629" s="2"/>
      <c r="UGG629" s="2"/>
      <c r="UGH629" s="2"/>
      <c r="UGI629" s="2"/>
      <c r="UGJ629" s="2"/>
      <c r="UGK629" s="2"/>
      <c r="UGL629" s="2"/>
      <c r="UGM629" s="2"/>
      <c r="UGN629" s="2"/>
      <c r="UGO629" s="2"/>
      <c r="UGP629" s="2"/>
      <c r="UGR629" s="2"/>
      <c r="UGS629" s="2"/>
      <c r="UGT629" s="2"/>
      <c r="UGU629" s="2"/>
      <c r="UGW629" s="2"/>
      <c r="UGY629" s="2"/>
      <c r="UHA629" s="2"/>
      <c r="UHB629" s="2"/>
      <c r="UHC629" s="2"/>
      <c r="UHD629" s="2"/>
      <c r="UHE629" s="2"/>
      <c r="UHF629" s="2"/>
      <c r="UHG629" s="2"/>
      <c r="UHH629" s="2"/>
      <c r="UHJ629" s="2"/>
      <c r="UHK629" s="2"/>
      <c r="UHL629" s="2"/>
      <c r="UHM629" s="2"/>
      <c r="UHN629" s="2"/>
      <c r="UHO629" s="2"/>
      <c r="UHP629" s="2"/>
      <c r="UHQ629" s="2"/>
      <c r="UHR629" s="2"/>
      <c r="UOM629" s="2"/>
      <c r="UON629" s="2"/>
      <c r="UOO629" s="2"/>
      <c r="UOP629" s="2"/>
      <c r="UOQ629" s="2"/>
      <c r="UOR629" s="2"/>
      <c r="UOS629" s="2"/>
      <c r="UOT629" s="2"/>
      <c r="UOU629" s="2"/>
      <c r="UOV629" s="2"/>
      <c r="UOW629" s="2"/>
      <c r="UOX629" s="2"/>
      <c r="UOY629" s="2"/>
      <c r="UOZ629" s="2"/>
      <c r="UPB629" s="2"/>
      <c r="UPC629" s="2"/>
      <c r="UPD629" s="2"/>
      <c r="UPE629" s="2"/>
      <c r="UPF629" s="2"/>
      <c r="UPG629" s="2"/>
      <c r="UPH629" s="2"/>
      <c r="UPI629" s="2"/>
      <c r="UPJ629" s="2"/>
      <c r="UPK629" s="2"/>
      <c r="UPL629" s="2"/>
      <c r="UPM629" s="2"/>
      <c r="UPN629" s="2"/>
      <c r="UPO629" s="2"/>
      <c r="UPP629" s="2"/>
      <c r="UPQ629" s="2"/>
      <c r="UPR629" s="2"/>
      <c r="UPS629" s="2"/>
      <c r="UPT629" s="2"/>
      <c r="UPU629" s="2"/>
      <c r="UPV629" s="2"/>
      <c r="UPW629" s="2"/>
      <c r="UPX629" s="2"/>
      <c r="UPY629" s="2"/>
      <c r="UPZ629" s="2"/>
      <c r="UQA629" s="2"/>
      <c r="UQB629" s="2"/>
      <c r="UQC629" s="2"/>
      <c r="UQD629" s="2"/>
      <c r="UQE629" s="2"/>
      <c r="UQF629" s="2"/>
      <c r="UQG629" s="2"/>
      <c r="UQH629" s="2"/>
      <c r="UQI629" s="2"/>
      <c r="UQJ629" s="2"/>
      <c r="UQK629" s="2"/>
      <c r="UQL629" s="2"/>
      <c r="UQN629" s="2"/>
      <c r="UQO629" s="2"/>
      <c r="UQP629" s="2"/>
      <c r="UQQ629" s="2"/>
      <c r="UQS629" s="2"/>
      <c r="UQU629" s="2"/>
      <c r="UQW629" s="2"/>
      <c r="UQX629" s="2"/>
      <c r="UQY629" s="2"/>
      <c r="UQZ629" s="2"/>
      <c r="URA629" s="2"/>
      <c r="URB629" s="2"/>
      <c r="URC629" s="2"/>
      <c r="URD629" s="2"/>
      <c r="URF629" s="2"/>
      <c r="URG629" s="2"/>
      <c r="URH629" s="2"/>
      <c r="URI629" s="2"/>
      <c r="URJ629" s="2"/>
      <c r="URK629" s="2"/>
      <c r="URL629" s="2"/>
      <c r="URM629" s="2"/>
      <c r="URN629" s="2"/>
      <c r="UYI629" s="2"/>
      <c r="UYJ629" s="2"/>
      <c r="UYK629" s="2"/>
      <c r="UYL629" s="2"/>
      <c r="UYM629" s="2"/>
      <c r="UYN629" s="2"/>
      <c r="UYO629" s="2"/>
      <c r="UYP629" s="2"/>
      <c r="UYQ629" s="2"/>
      <c r="UYR629" s="2"/>
      <c r="UYS629" s="2"/>
      <c r="UYT629" s="2"/>
      <c r="UYU629" s="2"/>
      <c r="UYV629" s="2"/>
      <c r="UYX629" s="2"/>
      <c r="UYY629" s="2"/>
      <c r="UYZ629" s="2"/>
      <c r="UZA629" s="2"/>
      <c r="UZB629" s="2"/>
      <c r="UZC629" s="2"/>
      <c r="UZD629" s="2"/>
      <c r="UZE629" s="2"/>
      <c r="UZF629" s="2"/>
      <c r="UZG629" s="2"/>
      <c r="UZH629" s="2"/>
      <c r="UZI629" s="2"/>
      <c r="UZJ629" s="2"/>
      <c r="UZK629" s="2"/>
      <c r="UZL629" s="2"/>
      <c r="UZM629" s="2"/>
      <c r="UZN629" s="2"/>
      <c r="UZO629" s="2"/>
      <c r="UZP629" s="2"/>
      <c r="UZQ629" s="2"/>
      <c r="UZR629" s="2"/>
      <c r="UZS629" s="2"/>
      <c r="UZT629" s="2"/>
      <c r="UZU629" s="2"/>
      <c r="UZV629" s="2"/>
      <c r="UZW629" s="2"/>
      <c r="UZX629" s="2"/>
      <c r="UZY629" s="2"/>
      <c r="UZZ629" s="2"/>
      <c r="VAA629" s="2"/>
      <c r="VAB629" s="2"/>
      <c r="VAC629" s="2"/>
      <c r="VAD629" s="2"/>
      <c r="VAE629" s="2"/>
      <c r="VAF629" s="2"/>
      <c r="VAG629" s="2"/>
      <c r="VAH629" s="2"/>
      <c r="VAJ629" s="2"/>
      <c r="VAK629" s="2"/>
      <c r="VAL629" s="2"/>
      <c r="VAM629" s="2"/>
      <c r="VAO629" s="2"/>
      <c r="VAQ629" s="2"/>
      <c r="VAS629" s="2"/>
      <c r="VAT629" s="2"/>
      <c r="VAU629" s="2"/>
      <c r="VAV629" s="2"/>
      <c r="VAW629" s="2"/>
      <c r="VAX629" s="2"/>
      <c r="VAY629" s="2"/>
      <c r="VAZ629" s="2"/>
      <c r="VBB629" s="2"/>
      <c r="VBC629" s="2"/>
      <c r="VBD629" s="2"/>
      <c r="VBE629" s="2"/>
      <c r="VBF629" s="2"/>
      <c r="VBG629" s="2"/>
      <c r="VBH629" s="2"/>
      <c r="VBI629" s="2"/>
      <c r="VBJ629" s="2"/>
      <c r="VIE629" s="2"/>
      <c r="VIF629" s="2"/>
      <c r="VIG629" s="2"/>
      <c r="VIH629" s="2"/>
      <c r="VII629" s="2"/>
      <c r="VIJ629" s="2"/>
      <c r="VIK629" s="2"/>
      <c r="VIL629" s="2"/>
      <c r="VIM629" s="2"/>
      <c r="VIN629" s="2"/>
      <c r="VIO629" s="2"/>
      <c r="VIP629" s="2"/>
      <c r="VIQ629" s="2"/>
      <c r="VIR629" s="2"/>
      <c r="VIT629" s="2"/>
      <c r="VIU629" s="2"/>
      <c r="VIV629" s="2"/>
      <c r="VIW629" s="2"/>
      <c r="VIX629" s="2"/>
      <c r="VIY629" s="2"/>
      <c r="VIZ629" s="2"/>
      <c r="VJA629" s="2"/>
      <c r="VJB629" s="2"/>
      <c r="VJC629" s="2"/>
      <c r="VJD629" s="2"/>
      <c r="VJE629" s="2"/>
      <c r="VJF629" s="2"/>
      <c r="VJG629" s="2"/>
      <c r="VJH629" s="2"/>
      <c r="VJI629" s="2"/>
      <c r="VJJ629" s="2"/>
      <c r="VJK629" s="2"/>
      <c r="VJL629" s="2"/>
      <c r="VJM629" s="2"/>
      <c r="VJN629" s="2"/>
      <c r="VJO629" s="2"/>
      <c r="VJP629" s="2"/>
      <c r="VJQ629" s="2"/>
      <c r="VJR629" s="2"/>
      <c r="VJS629" s="2"/>
      <c r="VJT629" s="2"/>
      <c r="VJU629" s="2"/>
      <c r="VJV629" s="2"/>
      <c r="VJW629" s="2"/>
      <c r="VJX629" s="2"/>
      <c r="VJY629" s="2"/>
      <c r="VJZ629" s="2"/>
      <c r="VKA629" s="2"/>
      <c r="VKB629" s="2"/>
      <c r="VKC629" s="2"/>
      <c r="VKD629" s="2"/>
      <c r="VKF629" s="2"/>
      <c r="VKG629" s="2"/>
      <c r="VKH629" s="2"/>
      <c r="VKI629" s="2"/>
      <c r="VKK629" s="2"/>
      <c r="VKM629" s="2"/>
      <c r="VKO629" s="2"/>
      <c r="VKP629" s="2"/>
      <c r="VKQ629" s="2"/>
      <c r="VKR629" s="2"/>
      <c r="VKS629" s="2"/>
      <c r="VKT629" s="2"/>
      <c r="VKU629" s="2"/>
      <c r="VKV629" s="2"/>
      <c r="VKX629" s="2"/>
      <c r="VKY629" s="2"/>
      <c r="VKZ629" s="2"/>
      <c r="VLA629" s="2"/>
      <c r="VLB629" s="2"/>
      <c r="VLC629" s="2"/>
      <c r="VLD629" s="2"/>
      <c r="VLE629" s="2"/>
      <c r="VLF629" s="2"/>
      <c r="VSA629" s="2"/>
      <c r="VSB629" s="2"/>
      <c r="VSC629" s="2"/>
      <c r="VSD629" s="2"/>
      <c r="VSE629" s="2"/>
      <c r="VSF629" s="2"/>
      <c r="VSG629" s="2"/>
      <c r="VSH629" s="2"/>
      <c r="VSI629" s="2"/>
      <c r="VSJ629" s="2"/>
      <c r="VSK629" s="2"/>
      <c r="VSL629" s="2"/>
      <c r="VSM629" s="2"/>
      <c r="VSN629" s="2"/>
      <c r="VSP629" s="2"/>
      <c r="VSQ629" s="2"/>
      <c r="VSR629" s="2"/>
      <c r="VSS629" s="2"/>
      <c r="VST629" s="2"/>
      <c r="VSU629" s="2"/>
      <c r="VSV629" s="2"/>
      <c r="VSW629" s="2"/>
      <c r="VSX629" s="2"/>
      <c r="VSY629" s="2"/>
      <c r="VSZ629" s="2"/>
      <c r="VTA629" s="2"/>
      <c r="VTB629" s="2"/>
      <c r="VTC629" s="2"/>
      <c r="VTD629" s="2"/>
      <c r="VTE629" s="2"/>
      <c r="VTF629" s="2"/>
      <c r="VTG629" s="2"/>
      <c r="VTH629" s="2"/>
      <c r="VTI629" s="2"/>
      <c r="VTJ629" s="2"/>
      <c r="VTK629" s="2"/>
      <c r="VTL629" s="2"/>
      <c r="VTM629" s="2"/>
      <c r="VTN629" s="2"/>
      <c r="VTO629" s="2"/>
      <c r="VTP629" s="2"/>
      <c r="VTQ629" s="2"/>
      <c r="VTR629" s="2"/>
      <c r="VTS629" s="2"/>
      <c r="VTT629" s="2"/>
      <c r="VTU629" s="2"/>
      <c r="VTV629" s="2"/>
      <c r="VTW629" s="2"/>
      <c r="VTX629" s="2"/>
      <c r="VTY629" s="2"/>
      <c r="VTZ629" s="2"/>
      <c r="VUB629" s="2"/>
      <c r="VUC629" s="2"/>
      <c r="VUD629" s="2"/>
      <c r="VUE629" s="2"/>
      <c r="VUG629" s="2"/>
      <c r="VUI629" s="2"/>
      <c r="VUK629" s="2"/>
      <c r="VUL629" s="2"/>
      <c r="VUM629" s="2"/>
      <c r="VUN629" s="2"/>
      <c r="VUO629" s="2"/>
      <c r="VUP629" s="2"/>
      <c r="VUQ629" s="2"/>
      <c r="VUR629" s="2"/>
      <c r="VUT629" s="2"/>
      <c r="VUU629" s="2"/>
      <c r="VUV629" s="2"/>
      <c r="VUW629" s="2"/>
      <c r="VUX629" s="2"/>
      <c r="VUY629" s="2"/>
      <c r="VUZ629" s="2"/>
      <c r="VVA629" s="2"/>
      <c r="VVB629" s="2"/>
      <c r="WBW629" s="2"/>
      <c r="WBX629" s="2"/>
      <c r="WBY629" s="2"/>
      <c r="WBZ629" s="2"/>
      <c r="WCA629" s="2"/>
      <c r="WCB629" s="2"/>
      <c r="WCC629" s="2"/>
      <c r="WCD629" s="2"/>
      <c r="WCE629" s="2"/>
      <c r="WCF629" s="2"/>
      <c r="WCG629" s="2"/>
      <c r="WCH629" s="2"/>
      <c r="WCI629" s="2"/>
      <c r="WCJ629" s="2"/>
      <c r="WCL629" s="2"/>
      <c r="WCM629" s="2"/>
      <c r="WCN629" s="2"/>
      <c r="WCO629" s="2"/>
      <c r="WCP629" s="2"/>
      <c r="WCQ629" s="2"/>
      <c r="WCR629" s="2"/>
      <c r="WCS629" s="2"/>
      <c r="WCT629" s="2"/>
      <c r="WCU629" s="2"/>
      <c r="WCV629" s="2"/>
      <c r="WCW629" s="2"/>
      <c r="WCX629" s="2"/>
      <c r="WCY629" s="2"/>
      <c r="WCZ629" s="2"/>
      <c r="WDA629" s="2"/>
      <c r="WDB629" s="2"/>
      <c r="WDC629" s="2"/>
      <c r="WDD629" s="2"/>
      <c r="WDE629" s="2"/>
      <c r="WDF629" s="2"/>
      <c r="WDG629" s="2"/>
      <c r="WDH629" s="2"/>
      <c r="WDI629" s="2"/>
      <c r="WDJ629" s="2"/>
      <c r="WDK629" s="2"/>
      <c r="WDL629" s="2"/>
      <c r="WDM629" s="2"/>
      <c r="WDN629" s="2"/>
      <c r="WDO629" s="2"/>
      <c r="WDP629" s="2"/>
      <c r="WDQ629" s="2"/>
      <c r="WDR629" s="2"/>
      <c r="WDS629" s="2"/>
      <c r="WDT629" s="2"/>
      <c r="WDU629" s="2"/>
      <c r="WDV629" s="2"/>
      <c r="WDX629" s="2"/>
      <c r="WDY629" s="2"/>
      <c r="WDZ629" s="2"/>
      <c r="WEA629" s="2"/>
      <c r="WEC629" s="2"/>
      <c r="WEE629" s="2"/>
      <c r="WEG629" s="2"/>
      <c r="WEH629" s="2"/>
      <c r="WEI629" s="2"/>
      <c r="WEJ629" s="2"/>
      <c r="WEK629" s="2"/>
      <c r="WEL629" s="2"/>
      <c r="WEM629" s="2"/>
      <c r="WEN629" s="2"/>
      <c r="WEP629" s="2"/>
      <c r="WEQ629" s="2"/>
      <c r="WER629" s="2"/>
      <c r="WES629" s="2"/>
      <c r="WET629" s="2"/>
      <c r="WEU629" s="2"/>
      <c r="WEV629" s="2"/>
      <c r="WEW629" s="2"/>
      <c r="WEX629" s="2"/>
      <c r="WLS629" s="2"/>
      <c r="WLT629" s="2"/>
      <c r="WLU629" s="2"/>
      <c r="WLV629" s="2"/>
      <c r="WLW629" s="2"/>
      <c r="WLX629" s="2"/>
      <c r="WLY629" s="2"/>
      <c r="WLZ629" s="2"/>
      <c r="WMA629" s="2"/>
      <c r="WMB629" s="2"/>
      <c r="WMC629" s="2"/>
      <c r="WMD629" s="2"/>
      <c r="WME629" s="2"/>
      <c r="WMF629" s="2"/>
      <c r="WMH629" s="2"/>
      <c r="WMI629" s="2"/>
      <c r="WMJ629" s="2"/>
      <c r="WMK629" s="2"/>
      <c r="WML629" s="2"/>
      <c r="WMM629" s="2"/>
      <c r="WMN629" s="2"/>
      <c r="WMO629" s="2"/>
      <c r="WMP629" s="2"/>
      <c r="WMQ629" s="2"/>
      <c r="WMR629" s="2"/>
      <c r="WMS629" s="2"/>
      <c r="WMT629" s="2"/>
      <c r="WMU629" s="2"/>
      <c r="WMV629" s="2"/>
      <c r="WMW629" s="2"/>
      <c r="WMX629" s="2"/>
      <c r="WMY629" s="2"/>
      <c r="WMZ629" s="2"/>
      <c r="WNA629" s="2"/>
      <c r="WNB629" s="2"/>
      <c r="WNC629" s="2"/>
      <c r="WND629" s="2"/>
      <c r="WNE629" s="2"/>
      <c r="WNF629" s="2"/>
      <c r="WNG629" s="2"/>
      <c r="WNH629" s="2"/>
      <c r="WNI629" s="2"/>
      <c r="WNJ629" s="2"/>
      <c r="WNK629" s="2"/>
      <c r="WNL629" s="2"/>
      <c r="WNM629" s="2"/>
      <c r="WNN629" s="2"/>
      <c r="WNO629" s="2"/>
      <c r="WNP629" s="2"/>
      <c r="WNQ629" s="2"/>
      <c r="WNR629" s="2"/>
      <c r="WNT629" s="2"/>
      <c r="WNU629" s="2"/>
      <c r="WNV629" s="2"/>
      <c r="WNW629" s="2"/>
      <c r="WNY629" s="2"/>
      <c r="WOA629" s="2"/>
      <c r="WOC629" s="2"/>
      <c r="WOD629" s="2"/>
      <c r="WOE629" s="2"/>
      <c r="WOF629" s="2"/>
      <c r="WOG629" s="2"/>
      <c r="WOH629" s="2"/>
      <c r="WOI629" s="2"/>
      <c r="WOJ629" s="2"/>
      <c r="WOL629" s="2"/>
      <c r="WOM629" s="2"/>
      <c r="WON629" s="2"/>
      <c r="WOO629" s="2"/>
      <c r="WOP629" s="2"/>
      <c r="WOQ629" s="2"/>
      <c r="WOR629" s="2"/>
      <c r="WOS629" s="2"/>
      <c r="WOT629" s="2"/>
      <c r="WVO629" s="2"/>
      <c r="WVP629" s="2"/>
      <c r="WVQ629" s="2"/>
      <c r="WVR629" s="2"/>
      <c r="WVS629" s="2"/>
      <c r="WVT629" s="2"/>
      <c r="WVU629" s="2"/>
      <c r="WVV629" s="2"/>
      <c r="WVW629" s="2"/>
      <c r="WVX629" s="2"/>
      <c r="WVY629" s="2"/>
      <c r="WVZ629" s="2"/>
      <c r="WWA629" s="2"/>
      <c r="WWB629" s="2"/>
      <c r="WWD629" s="2"/>
      <c r="WWE629" s="2"/>
      <c r="WWF629" s="2"/>
      <c r="WWG629" s="2"/>
      <c r="WWH629" s="2"/>
      <c r="WWI629" s="2"/>
      <c r="WWJ629" s="2"/>
      <c r="WWK629" s="2"/>
      <c r="WWL629" s="2"/>
      <c r="WWM629" s="2"/>
      <c r="WWN629" s="2"/>
      <c r="WWO629" s="2"/>
      <c r="WWP629" s="2"/>
      <c r="WWQ629" s="2"/>
      <c r="WWR629" s="2"/>
      <c r="WWS629" s="2"/>
      <c r="WWT629" s="2"/>
      <c r="WWU629" s="2"/>
      <c r="WWV629" s="2"/>
      <c r="WWW629" s="2"/>
      <c r="WWX629" s="2"/>
      <c r="WWY629" s="2"/>
      <c r="WWZ629" s="2"/>
      <c r="WXA629" s="2"/>
      <c r="WXB629" s="2"/>
      <c r="WXC629" s="2"/>
      <c r="WXD629" s="2"/>
      <c r="WXE629" s="2"/>
      <c r="WXF629" s="2"/>
      <c r="WXG629" s="2"/>
      <c r="WXH629" s="2"/>
      <c r="WXI629" s="2"/>
      <c r="WXJ629" s="2"/>
      <c r="WXK629" s="2"/>
      <c r="WXL629" s="2"/>
      <c r="WXM629" s="2"/>
      <c r="WXN629" s="2"/>
      <c r="WXP629" s="2"/>
      <c r="WXQ629" s="2"/>
      <c r="WXR629" s="2"/>
      <c r="WXS629" s="2"/>
      <c r="WXU629" s="2"/>
      <c r="WXW629" s="2"/>
      <c r="WXY629" s="2"/>
      <c r="WXZ629" s="2"/>
      <c r="WYA629" s="2"/>
      <c r="WYB629" s="2"/>
      <c r="WYC629" s="2"/>
      <c r="WYD629" s="2"/>
      <c r="WYE629" s="2"/>
      <c r="WYF629" s="2"/>
      <c r="WYH629" s="2"/>
      <c r="WYI629" s="2"/>
      <c r="WYJ629" s="2"/>
      <c r="WYK629" s="2"/>
      <c r="WYL629" s="2"/>
      <c r="WYM629" s="2"/>
      <c r="WYN629" s="2"/>
      <c r="WYO629" s="2"/>
      <c r="WYP629" s="2"/>
    </row>
    <row r="630" spans="1:854 1031:1878 2055:2902 3079:3926 4103:4950 5127:5974 6151:6998 7175:8022 8199:9046 9223:10070 10247:11094 11271:12118 12295:13142 13319:14166 14343:15190 15367:16214" s="11" customFormat="1" ht="37.5" x14ac:dyDescent="0.3">
      <c r="A630" s="62" t="s">
        <v>954</v>
      </c>
      <c r="B630" s="65" t="s">
        <v>36</v>
      </c>
      <c r="C630" s="6">
        <f t="shared" si="254"/>
        <v>89.949999999999989</v>
      </c>
      <c r="D630" s="6">
        <f t="shared" ref="D630:T630" si="264">SUM(D631:D652)</f>
        <v>0</v>
      </c>
      <c r="E630" s="6">
        <f t="shared" si="264"/>
        <v>89.949999999999989</v>
      </c>
      <c r="F630" s="6">
        <f t="shared" si="264"/>
        <v>87.99</v>
      </c>
      <c r="G630" s="6">
        <f t="shared" si="264"/>
        <v>0</v>
      </c>
      <c r="H630" s="6">
        <f t="shared" si="264"/>
        <v>0</v>
      </c>
      <c r="I630" s="6">
        <f t="shared" si="264"/>
        <v>0</v>
      </c>
      <c r="J630" s="6">
        <f t="shared" si="264"/>
        <v>0</v>
      </c>
      <c r="K630" s="6">
        <f t="shared" si="264"/>
        <v>32.28</v>
      </c>
      <c r="L630" s="6">
        <f t="shared" si="264"/>
        <v>55.709999999999994</v>
      </c>
      <c r="M630" s="6">
        <f t="shared" si="264"/>
        <v>0</v>
      </c>
      <c r="N630" s="6">
        <f t="shared" si="264"/>
        <v>0</v>
      </c>
      <c r="O630" s="6">
        <f t="shared" si="264"/>
        <v>0</v>
      </c>
      <c r="P630" s="6">
        <f t="shared" si="264"/>
        <v>0</v>
      </c>
      <c r="Q630" s="6">
        <f t="shared" si="264"/>
        <v>0</v>
      </c>
      <c r="R630" s="6">
        <f t="shared" si="264"/>
        <v>0</v>
      </c>
      <c r="S630" s="6">
        <f t="shared" si="264"/>
        <v>0</v>
      </c>
      <c r="T630" s="6">
        <f t="shared" si="264"/>
        <v>0</v>
      </c>
      <c r="U630" s="6">
        <f t="shared" ref="U630:U642" si="265">V630+W630+X630+Y630+Z630+AA630+AB630+AC630+AD630+AU630+AV630+AW630+AX630+AY630+AZ630+BA630+BB630+BC630+BD630+BE630+BF630</f>
        <v>0.19</v>
      </c>
      <c r="V630" s="6">
        <f t="shared" ref="V630:BJ630" si="266">SUM(V631:V652)</f>
        <v>0</v>
      </c>
      <c r="W630" s="6">
        <f t="shared" si="266"/>
        <v>0</v>
      </c>
      <c r="X630" s="6">
        <f t="shared" si="266"/>
        <v>0</v>
      </c>
      <c r="Y630" s="6">
        <f t="shared" si="266"/>
        <v>0</v>
      </c>
      <c r="Z630" s="6">
        <f t="shared" si="266"/>
        <v>0</v>
      </c>
      <c r="AA630" s="6">
        <f t="shared" si="266"/>
        <v>0</v>
      </c>
      <c r="AB630" s="6">
        <f t="shared" si="266"/>
        <v>0</v>
      </c>
      <c r="AC630" s="6">
        <f t="shared" si="266"/>
        <v>0</v>
      </c>
      <c r="AD630" s="6">
        <f t="shared" si="266"/>
        <v>0</v>
      </c>
      <c r="AE630" s="6">
        <f t="shared" si="266"/>
        <v>0</v>
      </c>
      <c r="AF630" s="6">
        <f t="shared" si="266"/>
        <v>0</v>
      </c>
      <c r="AG630" s="6">
        <f t="shared" si="266"/>
        <v>0</v>
      </c>
      <c r="AH630" s="6">
        <f t="shared" si="266"/>
        <v>0</v>
      </c>
      <c r="AI630" s="6">
        <f t="shared" si="266"/>
        <v>0</v>
      </c>
      <c r="AJ630" s="6">
        <f t="shared" si="266"/>
        <v>0</v>
      </c>
      <c r="AK630" s="6">
        <f t="shared" si="266"/>
        <v>0</v>
      </c>
      <c r="AL630" s="6">
        <f t="shared" si="266"/>
        <v>0</v>
      </c>
      <c r="AM630" s="6">
        <f t="shared" si="266"/>
        <v>0</v>
      </c>
      <c r="AN630" s="6">
        <f t="shared" si="266"/>
        <v>0</v>
      </c>
      <c r="AO630" s="6">
        <f t="shared" si="266"/>
        <v>0</v>
      </c>
      <c r="AP630" s="6">
        <f t="shared" si="266"/>
        <v>0</v>
      </c>
      <c r="AQ630" s="6">
        <f t="shared" si="266"/>
        <v>0</v>
      </c>
      <c r="AR630" s="6">
        <f t="shared" si="266"/>
        <v>0</v>
      </c>
      <c r="AS630" s="6">
        <f t="shared" si="266"/>
        <v>0</v>
      </c>
      <c r="AT630" s="6">
        <f t="shared" si="266"/>
        <v>0</v>
      </c>
      <c r="AU630" s="6">
        <f t="shared" si="266"/>
        <v>0</v>
      </c>
      <c r="AV630" s="6">
        <f t="shared" si="266"/>
        <v>0</v>
      </c>
      <c r="AW630" s="6">
        <f t="shared" si="266"/>
        <v>0</v>
      </c>
      <c r="AX630" s="6">
        <f t="shared" si="266"/>
        <v>0</v>
      </c>
      <c r="AY630" s="6">
        <f t="shared" si="266"/>
        <v>0</v>
      </c>
      <c r="AZ630" s="6">
        <f t="shared" si="266"/>
        <v>0</v>
      </c>
      <c r="BA630" s="6">
        <f t="shared" si="266"/>
        <v>0</v>
      </c>
      <c r="BB630" s="6">
        <f t="shared" si="266"/>
        <v>0</v>
      </c>
      <c r="BC630" s="6">
        <f t="shared" si="266"/>
        <v>0</v>
      </c>
      <c r="BD630" s="6">
        <f t="shared" si="266"/>
        <v>0.19</v>
      </c>
      <c r="BE630" s="6">
        <f t="shared" si="266"/>
        <v>0</v>
      </c>
      <c r="BF630" s="6">
        <f t="shared" si="266"/>
        <v>0</v>
      </c>
      <c r="BG630" s="6">
        <f t="shared" si="266"/>
        <v>0.01</v>
      </c>
      <c r="BH630" s="6">
        <f t="shared" si="266"/>
        <v>0</v>
      </c>
      <c r="BI630" s="6">
        <f t="shared" si="266"/>
        <v>0.01</v>
      </c>
      <c r="BJ630" s="64">
        <f t="shared" si="266"/>
        <v>0</v>
      </c>
      <c r="BK630" s="4"/>
      <c r="BL630" s="4"/>
      <c r="BM630" s="4"/>
      <c r="BN630" s="4"/>
      <c r="BO630" s="25"/>
      <c r="BP630" s="10"/>
      <c r="BQ630" s="10"/>
      <c r="BR630" s="10"/>
      <c r="BS630" s="10"/>
      <c r="BT630" s="10"/>
      <c r="BU630" s="10"/>
      <c r="BV630" s="10"/>
      <c r="BW630" s="10"/>
      <c r="BX630" s="10"/>
      <c r="BY630" s="10"/>
      <c r="CA630" s="54">
        <f>VLOOKUP(B630,'[1]KH2025 IN'!$B$4:$X$243,23,0)</f>
        <v>1</v>
      </c>
      <c r="CB630" s="54">
        <v>1</v>
      </c>
      <c r="CC630" s="54" t="e">
        <f>VLOOKUP(B630,'[2]10QH'!$B$15:$BZ$665,77,0)</f>
        <v>#REF!</v>
      </c>
    </row>
    <row r="631" spans="1:854 1031:1878 2055:2902 3079:3926 4103:4950 5127:5974 6151:6998 7175:8022 8199:9046 9223:10070 10247:11094 11271:12118 12295:13142 13319:14166 14343:15190 15367:16214" ht="37.5" x14ac:dyDescent="0.3">
      <c r="A631" s="10" t="s">
        <v>84</v>
      </c>
      <c r="B631" s="15" t="s">
        <v>85</v>
      </c>
      <c r="C631" s="16">
        <f t="shared" si="254"/>
        <v>0</v>
      </c>
      <c r="D631" s="10"/>
      <c r="E631" s="7">
        <f t="shared" ref="E631:E652" si="267">F631+U631+BG631</f>
        <v>0</v>
      </c>
      <c r="F631" s="7">
        <f t="shared" ref="F631:F652" si="268">G631+K631+L631+M631+R631+S631+T631</f>
        <v>0</v>
      </c>
      <c r="G631" s="7">
        <f t="shared" ref="G631:G652" si="269">H631+I631+J631</f>
        <v>0</v>
      </c>
      <c r="H631" s="10"/>
      <c r="I631" s="10"/>
      <c r="J631" s="10"/>
      <c r="K631" s="10"/>
      <c r="L631" s="10"/>
      <c r="M631" s="7">
        <f>+N631+O631+P631</f>
        <v>0</v>
      </c>
      <c r="N631" s="10"/>
      <c r="O631" s="10"/>
      <c r="P631" s="10"/>
      <c r="Q631" s="10"/>
      <c r="R631" s="10"/>
      <c r="S631" s="10"/>
      <c r="T631" s="10"/>
      <c r="U631" s="7">
        <f t="shared" si="265"/>
        <v>0</v>
      </c>
      <c r="V631" s="10"/>
      <c r="W631" s="10"/>
      <c r="X631" s="10"/>
      <c r="Y631" s="10"/>
      <c r="Z631" s="10"/>
      <c r="AA631" s="10"/>
      <c r="AB631" s="10"/>
      <c r="AC631" s="10"/>
      <c r="AD631" s="7">
        <f>SUM(AE631:AT631)</f>
        <v>0</v>
      </c>
      <c r="AE631" s="10"/>
      <c r="AF631" s="10"/>
      <c r="AG631" s="10"/>
      <c r="AH631" s="10"/>
      <c r="AI631" s="10"/>
      <c r="AJ631" s="10"/>
      <c r="AK631" s="10"/>
      <c r="AL631" s="10"/>
      <c r="AM631" s="10"/>
      <c r="AN631" s="10"/>
      <c r="AO631" s="25"/>
      <c r="AP631" s="10"/>
      <c r="AQ631" s="10"/>
      <c r="AR631" s="25"/>
      <c r="AS631" s="25"/>
      <c r="AT631" s="25"/>
      <c r="AU631" s="25"/>
      <c r="AV631" s="25"/>
      <c r="AW631" s="25"/>
      <c r="AX631" s="10"/>
      <c r="AY631" s="10"/>
      <c r="AZ631" s="10"/>
      <c r="BA631" s="25"/>
      <c r="BB631" s="25"/>
      <c r="BC631" s="25"/>
      <c r="BD631" s="10"/>
      <c r="BE631" s="25"/>
      <c r="BF631" s="25"/>
      <c r="BG631" s="7">
        <f t="shared" ref="BG631:BG652" si="270">BH631+BI631+BJ631</f>
        <v>0</v>
      </c>
      <c r="BH631" s="25"/>
      <c r="BI631" s="10"/>
      <c r="BJ631" s="10"/>
      <c r="BK631" s="25"/>
      <c r="BL631" s="10"/>
      <c r="BM631" s="25"/>
      <c r="BN631" s="10"/>
      <c r="BO631" s="25"/>
      <c r="BP631" s="10"/>
      <c r="BQ631" s="25"/>
      <c r="BR631" s="25"/>
      <c r="BS631" s="25"/>
      <c r="BT631" s="25"/>
      <c r="BU631" s="10"/>
      <c r="BV631" s="10"/>
      <c r="BW631" s="10"/>
      <c r="BX631" s="10"/>
      <c r="BY631" s="25"/>
      <c r="CA631" s="54">
        <f>VLOOKUP(B631,'[1]KH2025 IN'!$B$4:$X$243,23,0)</f>
        <v>1</v>
      </c>
      <c r="CB631" s="54">
        <v>1</v>
      </c>
      <c r="CC631" s="54" t="e">
        <f>VLOOKUP(B631,'[2]10QH'!$B$15:$BZ$665,77,0)</f>
        <v>#REF!</v>
      </c>
    </row>
    <row r="632" spans="1:854 1031:1878 2055:2902 3079:3926 4103:4950 5127:5974 6151:6998 7175:8022 8199:9046 9223:10070 10247:11094 11271:12118 12295:13142 13319:14166 14343:15190 15367:16214" s="54" customFormat="1" ht="75" x14ac:dyDescent="0.3">
      <c r="A632" s="20">
        <f>A629+1</f>
        <v>422</v>
      </c>
      <c r="B632" s="21" t="s">
        <v>955</v>
      </c>
      <c r="C632" s="22">
        <f t="shared" si="254"/>
        <v>5</v>
      </c>
      <c r="D632" s="23"/>
      <c r="E632" s="7">
        <f t="shared" si="267"/>
        <v>5</v>
      </c>
      <c r="F632" s="7">
        <f t="shared" si="268"/>
        <v>5</v>
      </c>
      <c r="G632" s="7">
        <f t="shared" si="269"/>
        <v>0</v>
      </c>
      <c r="H632" s="24"/>
      <c r="I632" s="24"/>
      <c r="J632" s="24"/>
      <c r="K632" s="24">
        <v>0.5</v>
      </c>
      <c r="L632" s="24">
        <v>4.5</v>
      </c>
      <c r="M632" s="7">
        <f>+N632+O632+P632</f>
        <v>0</v>
      </c>
      <c r="N632" s="24"/>
      <c r="O632" s="24"/>
      <c r="P632" s="24"/>
      <c r="Q632" s="24"/>
      <c r="R632" s="10"/>
      <c r="S632" s="24"/>
      <c r="T632" s="24"/>
      <c r="U632" s="7">
        <f t="shared" si="265"/>
        <v>0</v>
      </c>
      <c r="V632" s="24"/>
      <c r="W632" s="24"/>
      <c r="X632" s="24"/>
      <c r="Y632" s="24"/>
      <c r="Z632" s="24"/>
      <c r="AA632" s="24"/>
      <c r="AB632" s="24"/>
      <c r="AC632" s="24"/>
      <c r="AD632" s="7">
        <f>SUM(AE632:AT632)</f>
        <v>0</v>
      </c>
      <c r="AE632" s="24"/>
      <c r="AF632" s="24"/>
      <c r="AG632" s="25"/>
      <c r="AH632" s="25"/>
      <c r="AI632" s="24"/>
      <c r="AJ632" s="20"/>
      <c r="AK632" s="24"/>
      <c r="AL632" s="20"/>
      <c r="AM632" s="20"/>
      <c r="AN632" s="20"/>
      <c r="AO632" s="25"/>
      <c r="AP632" s="20"/>
      <c r="AQ632" s="24"/>
      <c r="AR632" s="25"/>
      <c r="AS632" s="25"/>
      <c r="AT632" s="25"/>
      <c r="AU632" s="25"/>
      <c r="AV632" s="25"/>
      <c r="AW632" s="25"/>
      <c r="AX632" s="24"/>
      <c r="AY632" s="24"/>
      <c r="AZ632" s="24"/>
      <c r="BA632" s="25"/>
      <c r="BB632" s="25"/>
      <c r="BC632" s="25"/>
      <c r="BD632" s="24"/>
      <c r="BE632" s="25"/>
      <c r="BF632" s="25"/>
      <c r="BG632" s="7">
        <f t="shared" si="270"/>
        <v>0</v>
      </c>
      <c r="BH632" s="25"/>
      <c r="BI632" s="24"/>
      <c r="BJ632" s="24"/>
      <c r="BK632" s="25"/>
      <c r="BL632" s="20" t="s">
        <v>198</v>
      </c>
      <c r="BM632" s="25"/>
      <c r="BN632" s="20" t="s">
        <v>263</v>
      </c>
      <c r="BO632" s="25">
        <v>2025</v>
      </c>
      <c r="BP632" s="20" t="s">
        <v>956</v>
      </c>
      <c r="BQ632" s="25"/>
      <c r="BR632" s="25"/>
      <c r="BS632" s="25"/>
      <c r="BT632" s="25"/>
      <c r="BU632" s="23" t="s">
        <v>131</v>
      </c>
      <c r="BV632" s="20" t="s">
        <v>96</v>
      </c>
      <c r="BW632" s="25"/>
      <c r="BX632" s="25"/>
      <c r="BY632" s="20" t="s">
        <v>957</v>
      </c>
      <c r="CA632" s="54">
        <f>VLOOKUP(B632,'[1]KH2025 IN'!$B$4:$X$243,23,0)</f>
        <v>1</v>
      </c>
      <c r="CB632" s="54">
        <v>1</v>
      </c>
      <c r="CC632" s="54">
        <f>VLOOKUP(B632,'[2]10QH'!$B$15:$BZ$665,77,0)</f>
        <v>1</v>
      </c>
      <c r="CJ632" s="54">
        <v>1</v>
      </c>
    </row>
    <row r="633" spans="1:854 1031:1878 2055:2902 3079:3926 4103:4950 5127:5974 6151:6998 7175:8022 8199:9046 9223:10070 10247:11094 11271:12118 12295:13142 13319:14166 14343:15190 15367:16214" s="54" customFormat="1" ht="168.75" x14ac:dyDescent="0.3">
      <c r="A633" s="20">
        <f>A632+1</f>
        <v>423</v>
      </c>
      <c r="B633" s="21" t="s">
        <v>958</v>
      </c>
      <c r="C633" s="22">
        <f t="shared" si="254"/>
        <v>1.5</v>
      </c>
      <c r="D633" s="23"/>
      <c r="E633" s="7">
        <f t="shared" si="267"/>
        <v>1.5</v>
      </c>
      <c r="F633" s="7">
        <f t="shared" si="268"/>
        <v>1.3</v>
      </c>
      <c r="G633" s="7">
        <f t="shared" si="269"/>
        <v>0</v>
      </c>
      <c r="H633" s="24"/>
      <c r="I633" s="24"/>
      <c r="J633" s="24"/>
      <c r="K633" s="24">
        <v>1</v>
      </c>
      <c r="L633" s="24">
        <v>0.3</v>
      </c>
      <c r="M633" s="7">
        <f>+N633+O633+P633</f>
        <v>0</v>
      </c>
      <c r="N633" s="24"/>
      <c r="O633" s="24"/>
      <c r="P633" s="24"/>
      <c r="Q633" s="24"/>
      <c r="R633" s="59"/>
      <c r="S633" s="24"/>
      <c r="T633" s="24"/>
      <c r="U633" s="7">
        <f t="shared" si="265"/>
        <v>0.19</v>
      </c>
      <c r="V633" s="24"/>
      <c r="W633" s="24"/>
      <c r="X633" s="24"/>
      <c r="Y633" s="24"/>
      <c r="Z633" s="24"/>
      <c r="AA633" s="24"/>
      <c r="AB633" s="24"/>
      <c r="AC633" s="24"/>
      <c r="AD633" s="7">
        <f>SUM(AE633:AT633)</f>
        <v>0</v>
      </c>
      <c r="AE633" s="24"/>
      <c r="AF633" s="24"/>
      <c r="AG633" s="25"/>
      <c r="AH633" s="25"/>
      <c r="AI633" s="24"/>
      <c r="AJ633" s="20"/>
      <c r="AK633" s="24"/>
      <c r="AL633" s="20"/>
      <c r="AM633" s="20"/>
      <c r="AN633" s="20"/>
      <c r="AO633" s="25"/>
      <c r="AP633" s="20"/>
      <c r="AQ633" s="24"/>
      <c r="AR633" s="25"/>
      <c r="AS633" s="25"/>
      <c r="AT633" s="25"/>
      <c r="AU633" s="25"/>
      <c r="AV633" s="25"/>
      <c r="AW633" s="25"/>
      <c r="AX633" s="24"/>
      <c r="AY633" s="24"/>
      <c r="AZ633" s="24"/>
      <c r="BA633" s="25"/>
      <c r="BB633" s="25"/>
      <c r="BC633" s="25"/>
      <c r="BD633" s="24">
        <v>0.19</v>
      </c>
      <c r="BE633" s="25"/>
      <c r="BF633" s="25"/>
      <c r="BG633" s="7">
        <f t="shared" si="270"/>
        <v>0.01</v>
      </c>
      <c r="BH633" s="25"/>
      <c r="BI633" s="24">
        <v>0.01</v>
      </c>
      <c r="BJ633" s="24"/>
      <c r="BK633" s="25"/>
      <c r="BL633" s="20" t="s">
        <v>105</v>
      </c>
      <c r="BM633" s="25"/>
      <c r="BN633" s="20" t="s">
        <v>263</v>
      </c>
      <c r="BO633" s="25"/>
      <c r="BP633" s="20" t="s">
        <v>106</v>
      </c>
      <c r="BQ633" s="25"/>
      <c r="BR633" s="25"/>
      <c r="BS633" s="25"/>
      <c r="BT633" s="25"/>
      <c r="BU633" s="23" t="s">
        <v>666</v>
      </c>
      <c r="BV633" s="20"/>
      <c r="BW633" s="25" t="s">
        <v>249</v>
      </c>
      <c r="BX633" s="25"/>
      <c r="BY633" s="20" t="s">
        <v>321</v>
      </c>
      <c r="CA633" s="54" t="e">
        <f>VLOOKUP(B633,'[1]KH2025 IN'!$B$4:$X$243,23,0)</f>
        <v>#N/A</v>
      </c>
      <c r="CB633" s="54">
        <v>1</v>
      </c>
      <c r="CC633" s="54">
        <f>VLOOKUP(B633,'[2]10QH'!$B$15:$BZ$665,77,0)</f>
        <v>1</v>
      </c>
      <c r="CJ633" s="54">
        <v>1</v>
      </c>
    </row>
    <row r="634" spans="1:854 1031:1878 2055:2902 3079:3926 4103:4950 5127:5974 6151:6998 7175:8022 8199:9046 9223:10070 10247:11094 11271:12118 12295:13142 13319:14166 14343:15190 15367:16214" s="54" customFormat="1" ht="75" customHeight="1" x14ac:dyDescent="0.3">
      <c r="A634" s="20">
        <f t="shared" ref="A634:A650" si="271">A633+1</f>
        <v>424</v>
      </c>
      <c r="B634" s="21" t="s">
        <v>829</v>
      </c>
      <c r="C634" s="22">
        <f t="shared" si="254"/>
        <v>9</v>
      </c>
      <c r="D634" s="23"/>
      <c r="E634" s="7">
        <f t="shared" si="267"/>
        <v>9</v>
      </c>
      <c r="F634" s="7">
        <f t="shared" si="268"/>
        <v>9</v>
      </c>
      <c r="G634" s="7">
        <f t="shared" si="269"/>
        <v>0</v>
      </c>
      <c r="H634" s="24"/>
      <c r="I634" s="24"/>
      <c r="J634" s="24"/>
      <c r="K634" s="24">
        <v>5</v>
      </c>
      <c r="L634" s="24">
        <v>4</v>
      </c>
      <c r="M634" s="7">
        <f t="shared" ref="M634:M652" si="272">+N634+O634+P634</f>
        <v>0</v>
      </c>
      <c r="N634" s="24"/>
      <c r="O634" s="24"/>
      <c r="P634" s="24"/>
      <c r="Q634" s="24"/>
      <c r="R634" s="10"/>
      <c r="S634" s="24"/>
      <c r="T634" s="24"/>
      <c r="U634" s="7">
        <f t="shared" si="265"/>
        <v>0</v>
      </c>
      <c r="V634" s="24"/>
      <c r="W634" s="24"/>
      <c r="X634" s="24"/>
      <c r="Y634" s="24"/>
      <c r="Z634" s="24"/>
      <c r="AA634" s="24"/>
      <c r="AB634" s="24"/>
      <c r="AC634" s="24"/>
      <c r="AD634" s="7">
        <f t="shared" ref="AD634:AD652" si="273">SUM(AE634:AT634)</f>
        <v>0</v>
      </c>
      <c r="AE634" s="24"/>
      <c r="AF634" s="24"/>
      <c r="AG634" s="25"/>
      <c r="AH634" s="25"/>
      <c r="AI634" s="24"/>
      <c r="AJ634" s="20"/>
      <c r="AK634" s="24"/>
      <c r="AL634" s="20"/>
      <c r="AM634" s="20"/>
      <c r="AN634" s="20"/>
      <c r="AO634" s="25"/>
      <c r="AP634" s="20"/>
      <c r="AQ634" s="24"/>
      <c r="AR634" s="25"/>
      <c r="AS634" s="25"/>
      <c r="AT634" s="25"/>
      <c r="AU634" s="25"/>
      <c r="AV634" s="25"/>
      <c r="AW634" s="25"/>
      <c r="AX634" s="24"/>
      <c r="AY634" s="24"/>
      <c r="AZ634" s="24"/>
      <c r="BA634" s="25"/>
      <c r="BB634" s="25"/>
      <c r="BC634" s="25"/>
      <c r="BD634" s="24"/>
      <c r="BE634" s="25"/>
      <c r="BF634" s="25"/>
      <c r="BG634" s="7">
        <f t="shared" si="270"/>
        <v>0</v>
      </c>
      <c r="BH634" s="25"/>
      <c r="BI634" s="24"/>
      <c r="BJ634" s="24"/>
      <c r="BK634" s="25"/>
      <c r="BL634" s="20" t="s">
        <v>198</v>
      </c>
      <c r="BM634" s="25"/>
      <c r="BN634" s="20" t="s">
        <v>263</v>
      </c>
      <c r="BO634" s="25"/>
      <c r="BP634" s="20" t="s">
        <v>106</v>
      </c>
      <c r="BQ634" s="25"/>
      <c r="BR634" s="25"/>
      <c r="BS634" s="25"/>
      <c r="BT634" s="25"/>
      <c r="BU634" s="23" t="s">
        <v>131</v>
      </c>
      <c r="BV634" s="20"/>
      <c r="BW634" s="25"/>
      <c r="BX634" s="25"/>
      <c r="BY634" s="20"/>
      <c r="CA634" s="54" t="e">
        <f>VLOOKUP(B634,'[1]KH2025 IN'!$B$4:$X$243,23,0)</f>
        <v>#N/A</v>
      </c>
      <c r="CB634" s="54">
        <v>1</v>
      </c>
      <c r="CC634" s="54">
        <f>VLOOKUP(B634,'[2]10QH'!$B$15:$BZ$665,77,0)</f>
        <v>1</v>
      </c>
      <c r="CJ634" s="54">
        <v>1</v>
      </c>
    </row>
    <row r="635" spans="1:854 1031:1878 2055:2902 3079:3926 4103:4950 5127:5974 6151:6998 7175:8022 8199:9046 9223:10070 10247:11094 11271:12118 12295:13142 13319:14166 14343:15190 15367:16214" s="54" customFormat="1" ht="75" customHeight="1" x14ac:dyDescent="0.3">
      <c r="A635" s="20">
        <f t="shared" si="271"/>
        <v>425</v>
      </c>
      <c r="B635" s="21" t="s">
        <v>959</v>
      </c>
      <c r="C635" s="22">
        <f t="shared" si="254"/>
        <v>3</v>
      </c>
      <c r="D635" s="23"/>
      <c r="E635" s="7">
        <f t="shared" si="267"/>
        <v>3</v>
      </c>
      <c r="F635" s="7">
        <f t="shared" si="268"/>
        <v>3</v>
      </c>
      <c r="G635" s="7">
        <f t="shared" si="269"/>
        <v>0</v>
      </c>
      <c r="H635" s="24"/>
      <c r="I635" s="24"/>
      <c r="J635" s="24"/>
      <c r="K635" s="24">
        <v>2.5</v>
      </c>
      <c r="L635" s="24">
        <v>0.5</v>
      </c>
      <c r="M635" s="7">
        <f t="shared" si="272"/>
        <v>0</v>
      </c>
      <c r="N635" s="24"/>
      <c r="O635" s="24"/>
      <c r="P635" s="24"/>
      <c r="Q635" s="24"/>
      <c r="R635" s="59"/>
      <c r="S635" s="24"/>
      <c r="T635" s="24"/>
      <c r="U635" s="7">
        <f t="shared" si="265"/>
        <v>0</v>
      </c>
      <c r="V635" s="24"/>
      <c r="W635" s="24"/>
      <c r="X635" s="24"/>
      <c r="Y635" s="24"/>
      <c r="Z635" s="24"/>
      <c r="AA635" s="24"/>
      <c r="AB635" s="24"/>
      <c r="AC635" s="24"/>
      <c r="AD635" s="7">
        <f t="shared" si="273"/>
        <v>0</v>
      </c>
      <c r="AE635" s="24"/>
      <c r="AF635" s="24"/>
      <c r="AG635" s="25"/>
      <c r="AH635" s="25"/>
      <c r="AI635" s="24"/>
      <c r="AJ635" s="20"/>
      <c r="AK635" s="24"/>
      <c r="AL635" s="20"/>
      <c r="AM635" s="20"/>
      <c r="AN635" s="20"/>
      <c r="AO635" s="25"/>
      <c r="AP635" s="20"/>
      <c r="AQ635" s="24"/>
      <c r="AR635" s="25"/>
      <c r="AS635" s="25"/>
      <c r="AT635" s="25"/>
      <c r="AU635" s="25"/>
      <c r="AV635" s="25"/>
      <c r="AW635" s="25"/>
      <c r="AX635" s="24"/>
      <c r="AY635" s="24"/>
      <c r="AZ635" s="24"/>
      <c r="BA635" s="25"/>
      <c r="BB635" s="25"/>
      <c r="BC635" s="25"/>
      <c r="BD635" s="24"/>
      <c r="BE635" s="25"/>
      <c r="BF635" s="25"/>
      <c r="BG635" s="7">
        <f t="shared" si="270"/>
        <v>0</v>
      </c>
      <c r="BH635" s="25"/>
      <c r="BI635" s="24"/>
      <c r="BJ635" s="24"/>
      <c r="BK635" s="25"/>
      <c r="BL635" s="20" t="s">
        <v>87</v>
      </c>
      <c r="BM635" s="25"/>
      <c r="BN635" s="20" t="s">
        <v>263</v>
      </c>
      <c r="BO635" s="25"/>
      <c r="BP635" s="20" t="s">
        <v>106</v>
      </c>
      <c r="BQ635" s="25"/>
      <c r="BR635" s="25"/>
      <c r="BS635" s="25"/>
      <c r="BT635" s="25"/>
      <c r="BU635" s="23" t="s">
        <v>131</v>
      </c>
      <c r="BV635" s="20"/>
      <c r="BW635" s="25"/>
      <c r="BX635" s="25"/>
      <c r="BY635" s="20" t="s">
        <v>960</v>
      </c>
      <c r="CA635" s="54" t="e">
        <f>VLOOKUP(B635,'[1]KH2025 IN'!$B$4:$X$243,23,0)</f>
        <v>#N/A</v>
      </c>
      <c r="CB635" s="54">
        <v>1</v>
      </c>
      <c r="CC635" s="54">
        <f>VLOOKUP(B635,'[2]10QH'!$B$15:$BZ$665,77,0)</f>
        <v>1</v>
      </c>
      <c r="CJ635" s="54">
        <v>1</v>
      </c>
    </row>
    <row r="636" spans="1:854 1031:1878 2055:2902 3079:3926 4103:4950 5127:5974 6151:6998 7175:8022 8199:9046 9223:10070 10247:11094 11271:12118 12295:13142 13319:14166 14343:15190 15367:16214" s="54" customFormat="1" ht="75" customHeight="1" x14ac:dyDescent="0.3">
      <c r="A636" s="20">
        <f t="shared" si="271"/>
        <v>426</v>
      </c>
      <c r="B636" s="21" t="s">
        <v>961</v>
      </c>
      <c r="C636" s="22">
        <f t="shared" si="254"/>
        <v>1</v>
      </c>
      <c r="D636" s="23"/>
      <c r="E636" s="7">
        <f t="shared" si="267"/>
        <v>1</v>
      </c>
      <c r="F636" s="7">
        <f t="shared" si="268"/>
        <v>1</v>
      </c>
      <c r="G636" s="7">
        <f t="shared" si="269"/>
        <v>0</v>
      </c>
      <c r="H636" s="24"/>
      <c r="I636" s="24"/>
      <c r="J636" s="24"/>
      <c r="K636" s="24">
        <v>0.5</v>
      </c>
      <c r="L636" s="24">
        <v>0.5</v>
      </c>
      <c r="M636" s="7">
        <f t="shared" si="272"/>
        <v>0</v>
      </c>
      <c r="N636" s="24"/>
      <c r="O636" s="24"/>
      <c r="P636" s="24"/>
      <c r="Q636" s="24"/>
      <c r="R636" s="10"/>
      <c r="S636" s="24"/>
      <c r="T636" s="24"/>
      <c r="U636" s="7">
        <f t="shared" si="265"/>
        <v>0</v>
      </c>
      <c r="V636" s="24"/>
      <c r="W636" s="24"/>
      <c r="X636" s="24"/>
      <c r="Y636" s="24"/>
      <c r="Z636" s="24"/>
      <c r="AA636" s="24"/>
      <c r="AB636" s="24"/>
      <c r="AC636" s="24"/>
      <c r="AD636" s="7">
        <f t="shared" si="273"/>
        <v>0</v>
      </c>
      <c r="AE636" s="24"/>
      <c r="AF636" s="24"/>
      <c r="AG636" s="25"/>
      <c r="AH636" s="25"/>
      <c r="AI636" s="24"/>
      <c r="AJ636" s="20"/>
      <c r="AK636" s="24"/>
      <c r="AL636" s="20"/>
      <c r="AM636" s="20"/>
      <c r="AN636" s="20"/>
      <c r="AO636" s="25"/>
      <c r="AP636" s="20"/>
      <c r="AQ636" s="24"/>
      <c r="AR636" s="25"/>
      <c r="AS636" s="25"/>
      <c r="AT636" s="25"/>
      <c r="AU636" s="25"/>
      <c r="AV636" s="25"/>
      <c r="AW636" s="25"/>
      <c r="AX636" s="24"/>
      <c r="AY636" s="24"/>
      <c r="AZ636" s="24"/>
      <c r="BA636" s="25"/>
      <c r="BB636" s="25"/>
      <c r="BC636" s="25"/>
      <c r="BD636" s="24"/>
      <c r="BE636" s="25"/>
      <c r="BF636" s="25"/>
      <c r="BG636" s="7">
        <f t="shared" si="270"/>
        <v>0</v>
      </c>
      <c r="BH636" s="25"/>
      <c r="BI636" s="24"/>
      <c r="BJ636" s="24"/>
      <c r="BK636" s="25"/>
      <c r="BL636" s="20" t="s">
        <v>99</v>
      </c>
      <c r="BM636" s="25"/>
      <c r="BN636" s="20" t="s">
        <v>263</v>
      </c>
      <c r="BO636" s="25"/>
      <c r="BP636" s="20" t="s">
        <v>106</v>
      </c>
      <c r="BQ636" s="25"/>
      <c r="BR636" s="25"/>
      <c r="BS636" s="25"/>
      <c r="BT636" s="25"/>
      <c r="BU636" s="23" t="s">
        <v>131</v>
      </c>
      <c r="BV636" s="20"/>
      <c r="BW636" s="25"/>
      <c r="BX636" s="25"/>
      <c r="BY636" s="20" t="s">
        <v>962</v>
      </c>
      <c r="CA636" s="54" t="e">
        <f>VLOOKUP(B636,'[1]KH2025 IN'!$B$4:$X$243,23,0)</f>
        <v>#N/A</v>
      </c>
      <c r="CB636" s="54">
        <v>1</v>
      </c>
      <c r="CC636" s="54">
        <f>VLOOKUP(B636,'[2]10QH'!$B$15:$BZ$665,77,0)</f>
        <v>1</v>
      </c>
      <c r="CJ636" s="54">
        <v>1</v>
      </c>
    </row>
    <row r="637" spans="1:854 1031:1878 2055:2902 3079:3926 4103:4950 5127:5974 6151:6998 7175:8022 8199:9046 9223:10070 10247:11094 11271:12118 12295:13142 13319:14166 14343:15190 15367:16214" s="54" customFormat="1" ht="75" customHeight="1" x14ac:dyDescent="0.3">
      <c r="A637" s="20">
        <f t="shared" si="271"/>
        <v>427</v>
      </c>
      <c r="B637" s="21" t="s">
        <v>963</v>
      </c>
      <c r="C637" s="22">
        <f t="shared" si="254"/>
        <v>20</v>
      </c>
      <c r="D637" s="23"/>
      <c r="E637" s="7">
        <f t="shared" si="267"/>
        <v>20</v>
      </c>
      <c r="F637" s="7">
        <f t="shared" si="268"/>
        <v>20</v>
      </c>
      <c r="G637" s="7">
        <f t="shared" si="269"/>
        <v>0</v>
      </c>
      <c r="H637" s="24"/>
      <c r="I637" s="24"/>
      <c r="J637" s="24"/>
      <c r="K637" s="24">
        <v>10</v>
      </c>
      <c r="L637" s="24">
        <v>10</v>
      </c>
      <c r="M637" s="7">
        <f t="shared" si="272"/>
        <v>0</v>
      </c>
      <c r="N637" s="24"/>
      <c r="O637" s="24"/>
      <c r="P637" s="24"/>
      <c r="Q637" s="24"/>
      <c r="R637" s="24"/>
      <c r="S637" s="24"/>
      <c r="T637" s="24"/>
      <c r="U637" s="7">
        <f t="shared" si="265"/>
        <v>0</v>
      </c>
      <c r="V637" s="24"/>
      <c r="W637" s="24"/>
      <c r="X637" s="24"/>
      <c r="Y637" s="24"/>
      <c r="Z637" s="24"/>
      <c r="AA637" s="24"/>
      <c r="AB637" s="24"/>
      <c r="AC637" s="24"/>
      <c r="AD637" s="7">
        <f t="shared" si="273"/>
        <v>0</v>
      </c>
      <c r="AE637" s="24"/>
      <c r="AF637" s="24"/>
      <c r="AG637" s="25"/>
      <c r="AH637" s="25"/>
      <c r="AI637" s="24"/>
      <c r="AJ637" s="20"/>
      <c r="AK637" s="24"/>
      <c r="AL637" s="20"/>
      <c r="AM637" s="20"/>
      <c r="AN637" s="20"/>
      <c r="AO637" s="25"/>
      <c r="AP637" s="20"/>
      <c r="AQ637" s="24"/>
      <c r="AR637" s="25"/>
      <c r="AS637" s="25"/>
      <c r="AT637" s="25"/>
      <c r="AU637" s="25"/>
      <c r="AV637" s="25"/>
      <c r="AW637" s="25"/>
      <c r="AX637" s="24"/>
      <c r="AY637" s="24"/>
      <c r="AZ637" s="24"/>
      <c r="BA637" s="25"/>
      <c r="BB637" s="25"/>
      <c r="BC637" s="25"/>
      <c r="BD637" s="24"/>
      <c r="BE637" s="25"/>
      <c r="BF637" s="25"/>
      <c r="BG637" s="7">
        <f t="shared" si="270"/>
        <v>0</v>
      </c>
      <c r="BH637" s="25"/>
      <c r="BI637" s="24"/>
      <c r="BJ637" s="24"/>
      <c r="BK637" s="25"/>
      <c r="BL637" s="20" t="s">
        <v>105</v>
      </c>
      <c r="BM637" s="25"/>
      <c r="BN637" s="20" t="s">
        <v>263</v>
      </c>
      <c r="BO637" s="25"/>
      <c r="BP637" s="20" t="s">
        <v>106</v>
      </c>
      <c r="BQ637" s="25"/>
      <c r="BR637" s="25"/>
      <c r="BS637" s="25"/>
      <c r="BT637" s="25"/>
      <c r="BU637" s="23" t="s">
        <v>131</v>
      </c>
      <c r="BV637" s="20"/>
      <c r="BW637" s="25"/>
      <c r="BX637" s="25"/>
      <c r="BY637" s="20" t="s">
        <v>964</v>
      </c>
      <c r="CA637" s="54" t="e">
        <f>VLOOKUP(B637,'[1]KH2025 IN'!$B$4:$X$243,23,0)</f>
        <v>#N/A</v>
      </c>
      <c r="CB637" s="54">
        <v>1</v>
      </c>
      <c r="CC637" s="54">
        <f>VLOOKUP(B637,'[2]10QH'!$B$15:$BZ$665,77,0)</f>
        <v>1</v>
      </c>
      <c r="CJ637" s="54">
        <v>1</v>
      </c>
    </row>
    <row r="638" spans="1:854 1031:1878 2055:2902 3079:3926 4103:4950 5127:5974 6151:6998 7175:8022 8199:9046 9223:10070 10247:11094 11271:12118 12295:13142 13319:14166 14343:15190 15367:16214" s="54" customFormat="1" ht="75" customHeight="1" x14ac:dyDescent="0.3">
      <c r="A638" s="20">
        <f t="shared" si="271"/>
        <v>428</v>
      </c>
      <c r="B638" s="21" t="s">
        <v>965</v>
      </c>
      <c r="C638" s="22">
        <f t="shared" si="254"/>
        <v>1</v>
      </c>
      <c r="D638" s="23"/>
      <c r="E638" s="7">
        <f t="shared" si="267"/>
        <v>1</v>
      </c>
      <c r="F638" s="7">
        <f t="shared" si="268"/>
        <v>1</v>
      </c>
      <c r="G638" s="7">
        <f t="shared" si="269"/>
        <v>0</v>
      </c>
      <c r="H638" s="24"/>
      <c r="I638" s="24"/>
      <c r="J638" s="24"/>
      <c r="K638" s="24">
        <v>0.5</v>
      </c>
      <c r="L638" s="24">
        <v>0.5</v>
      </c>
      <c r="M638" s="7">
        <f t="shared" si="272"/>
        <v>0</v>
      </c>
      <c r="N638" s="24"/>
      <c r="O638" s="24"/>
      <c r="P638" s="24"/>
      <c r="Q638" s="24"/>
      <c r="R638" s="24"/>
      <c r="S638" s="24"/>
      <c r="T638" s="24"/>
      <c r="U638" s="7">
        <f t="shared" si="265"/>
        <v>0</v>
      </c>
      <c r="V638" s="24"/>
      <c r="W638" s="24"/>
      <c r="X638" s="24"/>
      <c r="Y638" s="24"/>
      <c r="Z638" s="24"/>
      <c r="AA638" s="24"/>
      <c r="AB638" s="24"/>
      <c r="AC638" s="24"/>
      <c r="AD638" s="7">
        <f t="shared" si="273"/>
        <v>0</v>
      </c>
      <c r="AE638" s="24"/>
      <c r="AF638" s="24"/>
      <c r="AG638" s="25"/>
      <c r="AH638" s="25"/>
      <c r="AI638" s="24"/>
      <c r="AJ638" s="20"/>
      <c r="AK638" s="24"/>
      <c r="AL638" s="20"/>
      <c r="AM638" s="20"/>
      <c r="AN638" s="20"/>
      <c r="AO638" s="25"/>
      <c r="AP638" s="20"/>
      <c r="AQ638" s="24"/>
      <c r="AR638" s="25"/>
      <c r="AS638" s="25"/>
      <c r="AT638" s="25"/>
      <c r="AU638" s="25"/>
      <c r="AV638" s="25"/>
      <c r="AW638" s="25"/>
      <c r="AX638" s="24"/>
      <c r="AY638" s="24"/>
      <c r="AZ638" s="24"/>
      <c r="BA638" s="25"/>
      <c r="BB638" s="25"/>
      <c r="BC638" s="25"/>
      <c r="BD638" s="24"/>
      <c r="BE638" s="25"/>
      <c r="BF638" s="25"/>
      <c r="BG638" s="7">
        <f t="shared" si="270"/>
        <v>0</v>
      </c>
      <c r="BH638" s="25"/>
      <c r="BI638" s="24"/>
      <c r="BJ638" s="24"/>
      <c r="BK638" s="25"/>
      <c r="BL638" s="20" t="s">
        <v>105</v>
      </c>
      <c r="BM638" s="25"/>
      <c r="BN638" s="20" t="s">
        <v>263</v>
      </c>
      <c r="BO638" s="25"/>
      <c r="BP638" s="20" t="s">
        <v>106</v>
      </c>
      <c r="BQ638" s="25"/>
      <c r="BR638" s="25"/>
      <c r="BS638" s="25"/>
      <c r="BT638" s="25"/>
      <c r="BU638" s="23" t="s">
        <v>131</v>
      </c>
      <c r="BV638" s="20"/>
      <c r="BW638" s="25"/>
      <c r="BX638" s="25"/>
      <c r="BY638" s="20"/>
      <c r="CA638" s="54" t="e">
        <f>VLOOKUP(B638,'[1]KH2025 IN'!$B$4:$X$243,23,0)</f>
        <v>#N/A</v>
      </c>
      <c r="CB638" s="54">
        <v>1</v>
      </c>
      <c r="CC638" s="54">
        <f>VLOOKUP(B638,'[2]10QH'!$B$15:$BZ$665,77,0)</f>
        <v>1</v>
      </c>
      <c r="CJ638" s="54">
        <v>1</v>
      </c>
    </row>
    <row r="639" spans="1:854 1031:1878 2055:2902 3079:3926 4103:4950 5127:5974 6151:6998 7175:8022 8199:9046 9223:10070 10247:11094 11271:12118 12295:13142 13319:14166 14343:15190 15367:16214" s="54" customFormat="1" ht="75" customHeight="1" x14ac:dyDescent="0.3">
      <c r="A639" s="20">
        <f t="shared" si="271"/>
        <v>429</v>
      </c>
      <c r="B639" s="21" t="s">
        <v>966</v>
      </c>
      <c r="C639" s="22">
        <f t="shared" si="254"/>
        <v>1</v>
      </c>
      <c r="D639" s="23"/>
      <c r="E639" s="7">
        <f t="shared" si="267"/>
        <v>1</v>
      </c>
      <c r="F639" s="7">
        <f t="shared" si="268"/>
        <v>1</v>
      </c>
      <c r="G639" s="7">
        <f t="shared" si="269"/>
        <v>0</v>
      </c>
      <c r="H639" s="24"/>
      <c r="I639" s="24"/>
      <c r="J639" s="24"/>
      <c r="K639" s="24">
        <v>0.5</v>
      </c>
      <c r="L639" s="24">
        <v>0.5</v>
      </c>
      <c r="M639" s="7">
        <f t="shared" si="272"/>
        <v>0</v>
      </c>
      <c r="N639" s="24"/>
      <c r="O639" s="24"/>
      <c r="P639" s="24"/>
      <c r="Q639" s="24"/>
      <c r="R639" s="24"/>
      <c r="S639" s="24"/>
      <c r="T639" s="24"/>
      <c r="U639" s="7">
        <f t="shared" si="265"/>
        <v>0</v>
      </c>
      <c r="V639" s="24"/>
      <c r="W639" s="24"/>
      <c r="X639" s="24"/>
      <c r="Y639" s="24"/>
      <c r="Z639" s="24"/>
      <c r="AA639" s="24"/>
      <c r="AB639" s="24"/>
      <c r="AC639" s="24"/>
      <c r="AD639" s="7">
        <f t="shared" si="273"/>
        <v>0</v>
      </c>
      <c r="AE639" s="24"/>
      <c r="AF639" s="24"/>
      <c r="AG639" s="25"/>
      <c r="AH639" s="25"/>
      <c r="AI639" s="24"/>
      <c r="AJ639" s="20"/>
      <c r="AK639" s="24"/>
      <c r="AL639" s="20"/>
      <c r="AM639" s="20"/>
      <c r="AN639" s="20"/>
      <c r="AO639" s="25"/>
      <c r="AP639" s="20"/>
      <c r="AQ639" s="24"/>
      <c r="AR639" s="25"/>
      <c r="AS639" s="25"/>
      <c r="AT639" s="25"/>
      <c r="AU639" s="25"/>
      <c r="AV639" s="25"/>
      <c r="AW639" s="25"/>
      <c r="AX639" s="24"/>
      <c r="AY639" s="24"/>
      <c r="AZ639" s="24"/>
      <c r="BA639" s="25"/>
      <c r="BB639" s="25"/>
      <c r="BC639" s="25"/>
      <c r="BD639" s="24"/>
      <c r="BE639" s="25"/>
      <c r="BF639" s="25"/>
      <c r="BG639" s="7">
        <f t="shared" si="270"/>
        <v>0</v>
      </c>
      <c r="BH639" s="25"/>
      <c r="BI639" s="24"/>
      <c r="BJ639" s="24"/>
      <c r="BK639" s="25"/>
      <c r="BL639" s="20" t="s">
        <v>112</v>
      </c>
      <c r="BM639" s="25"/>
      <c r="BN639" s="20" t="s">
        <v>263</v>
      </c>
      <c r="BO639" s="25"/>
      <c r="BP639" s="20" t="s">
        <v>106</v>
      </c>
      <c r="BQ639" s="25"/>
      <c r="BR639" s="25"/>
      <c r="BS639" s="25"/>
      <c r="BT639" s="25"/>
      <c r="BU639" s="23" t="s">
        <v>131</v>
      </c>
      <c r="BV639" s="20">
        <v>2022</v>
      </c>
      <c r="BW639" s="25"/>
      <c r="BX639" s="25"/>
      <c r="BY639" s="20" t="s">
        <v>967</v>
      </c>
      <c r="CA639" s="54" t="e">
        <f>VLOOKUP(B639,'[1]KH2025 IN'!$B$4:$X$243,23,0)</f>
        <v>#N/A</v>
      </c>
      <c r="CB639" s="54">
        <v>1</v>
      </c>
      <c r="CC639" s="54">
        <f>VLOOKUP(B639,'[2]10QH'!$B$15:$BZ$665,77,0)</f>
        <v>1</v>
      </c>
      <c r="CJ639" s="54">
        <v>1</v>
      </c>
    </row>
    <row r="640" spans="1:854 1031:1878 2055:2902 3079:3926 4103:4950 5127:5974 6151:6998 7175:8022 8199:9046 9223:10070 10247:11094 11271:12118 12295:13142 13319:14166 14343:15190 15367:16214" s="54" customFormat="1" ht="75" customHeight="1" x14ac:dyDescent="0.3">
      <c r="A640" s="20">
        <f t="shared" si="271"/>
        <v>430</v>
      </c>
      <c r="B640" s="21" t="s">
        <v>968</v>
      </c>
      <c r="C640" s="22">
        <f t="shared" si="254"/>
        <v>1</v>
      </c>
      <c r="D640" s="23"/>
      <c r="E640" s="7">
        <f t="shared" si="267"/>
        <v>1</v>
      </c>
      <c r="F640" s="7">
        <f t="shared" si="268"/>
        <v>1</v>
      </c>
      <c r="G640" s="7">
        <f t="shared" si="269"/>
        <v>0</v>
      </c>
      <c r="H640" s="24"/>
      <c r="I640" s="24"/>
      <c r="J640" s="24"/>
      <c r="K640" s="24">
        <v>0.5</v>
      </c>
      <c r="L640" s="24">
        <v>0.5</v>
      </c>
      <c r="M640" s="7">
        <f t="shared" si="272"/>
        <v>0</v>
      </c>
      <c r="N640" s="24"/>
      <c r="O640" s="24"/>
      <c r="P640" s="24"/>
      <c r="Q640" s="24"/>
      <c r="R640" s="24"/>
      <c r="S640" s="24"/>
      <c r="T640" s="24"/>
      <c r="U640" s="7">
        <f t="shared" si="265"/>
        <v>0</v>
      </c>
      <c r="V640" s="24"/>
      <c r="W640" s="24"/>
      <c r="X640" s="24"/>
      <c r="Y640" s="24"/>
      <c r="Z640" s="24"/>
      <c r="AA640" s="24"/>
      <c r="AB640" s="24"/>
      <c r="AC640" s="24"/>
      <c r="AD640" s="7">
        <f t="shared" si="273"/>
        <v>0</v>
      </c>
      <c r="AE640" s="24"/>
      <c r="AF640" s="24"/>
      <c r="AG640" s="25"/>
      <c r="AH640" s="25"/>
      <c r="AI640" s="24"/>
      <c r="AJ640" s="20"/>
      <c r="AK640" s="24"/>
      <c r="AL640" s="20"/>
      <c r="AM640" s="20"/>
      <c r="AN640" s="20"/>
      <c r="AO640" s="25"/>
      <c r="AP640" s="20"/>
      <c r="AQ640" s="24"/>
      <c r="AR640" s="25"/>
      <c r="AS640" s="25"/>
      <c r="AT640" s="25"/>
      <c r="AU640" s="25"/>
      <c r="AV640" s="25"/>
      <c r="AW640" s="25"/>
      <c r="AX640" s="24"/>
      <c r="AY640" s="24"/>
      <c r="AZ640" s="24"/>
      <c r="BA640" s="25"/>
      <c r="BB640" s="25"/>
      <c r="BC640" s="25"/>
      <c r="BD640" s="24"/>
      <c r="BE640" s="25"/>
      <c r="BF640" s="25"/>
      <c r="BG640" s="7">
        <f t="shared" si="270"/>
        <v>0</v>
      </c>
      <c r="BH640" s="25"/>
      <c r="BI640" s="24"/>
      <c r="BJ640" s="24"/>
      <c r="BK640" s="25"/>
      <c r="BL640" s="20" t="s">
        <v>123</v>
      </c>
      <c r="BM640" s="25"/>
      <c r="BN640" s="20" t="s">
        <v>263</v>
      </c>
      <c r="BO640" s="25"/>
      <c r="BP640" s="20" t="s">
        <v>106</v>
      </c>
      <c r="BQ640" s="25"/>
      <c r="BR640" s="25"/>
      <c r="BS640" s="25"/>
      <c r="BT640" s="25"/>
      <c r="BU640" s="23" t="s">
        <v>131</v>
      </c>
      <c r="BV640" s="20"/>
      <c r="BW640" s="25"/>
      <c r="BX640" s="25"/>
      <c r="BY640" s="20" t="s">
        <v>969</v>
      </c>
      <c r="CA640" s="54" t="e">
        <f>VLOOKUP(B640,'[1]KH2025 IN'!$B$4:$X$243,23,0)</f>
        <v>#N/A</v>
      </c>
      <c r="CB640" s="54">
        <v>1</v>
      </c>
      <c r="CC640" s="54">
        <f>VLOOKUP(B640,'[2]10QH'!$B$15:$BZ$665,77,0)</f>
        <v>1</v>
      </c>
      <c r="CJ640" s="54">
        <v>1</v>
      </c>
    </row>
    <row r="641" spans="1:88" s="54" customFormat="1" ht="75" customHeight="1" x14ac:dyDescent="0.3">
      <c r="A641" s="20">
        <f t="shared" si="271"/>
        <v>431</v>
      </c>
      <c r="B641" s="21" t="s">
        <v>963</v>
      </c>
      <c r="C641" s="22">
        <f t="shared" si="254"/>
        <v>42.91</v>
      </c>
      <c r="D641" s="23"/>
      <c r="E641" s="7">
        <f t="shared" si="267"/>
        <v>42.91</v>
      </c>
      <c r="F641" s="7">
        <f t="shared" si="268"/>
        <v>42.91</v>
      </c>
      <c r="G641" s="7">
        <f t="shared" si="269"/>
        <v>0</v>
      </c>
      <c r="H641" s="24"/>
      <c r="I641" s="24"/>
      <c r="J641" s="24"/>
      <c r="K641" s="24">
        <v>10</v>
      </c>
      <c r="L641" s="24">
        <v>32.909999999999997</v>
      </c>
      <c r="M641" s="7">
        <f t="shared" si="272"/>
        <v>0</v>
      </c>
      <c r="N641" s="24"/>
      <c r="O641" s="24"/>
      <c r="P641" s="24"/>
      <c r="Q641" s="24"/>
      <c r="R641" s="24"/>
      <c r="S641" s="24"/>
      <c r="T641" s="24"/>
      <c r="U641" s="7">
        <f t="shared" si="265"/>
        <v>0</v>
      </c>
      <c r="V641" s="24"/>
      <c r="W641" s="24"/>
      <c r="X641" s="24"/>
      <c r="Y641" s="24"/>
      <c r="Z641" s="24"/>
      <c r="AA641" s="24"/>
      <c r="AB641" s="24"/>
      <c r="AC641" s="24"/>
      <c r="AD641" s="7">
        <f t="shared" si="273"/>
        <v>0</v>
      </c>
      <c r="AE641" s="24"/>
      <c r="AF641" s="24"/>
      <c r="AG641" s="25"/>
      <c r="AH641" s="25"/>
      <c r="AI641" s="24"/>
      <c r="AJ641" s="20"/>
      <c r="AK641" s="24"/>
      <c r="AL641" s="20"/>
      <c r="AM641" s="20"/>
      <c r="AN641" s="20"/>
      <c r="AO641" s="25"/>
      <c r="AP641" s="20"/>
      <c r="AQ641" s="24"/>
      <c r="AR641" s="25"/>
      <c r="AS641" s="25"/>
      <c r="AT641" s="25"/>
      <c r="AU641" s="25"/>
      <c r="AV641" s="25"/>
      <c r="AW641" s="25"/>
      <c r="AX641" s="24"/>
      <c r="AY641" s="24"/>
      <c r="AZ641" s="24"/>
      <c r="BA641" s="25"/>
      <c r="BB641" s="25"/>
      <c r="BC641" s="25"/>
      <c r="BD641" s="24"/>
      <c r="BE641" s="25"/>
      <c r="BF641" s="25"/>
      <c r="BG641" s="7">
        <f t="shared" si="270"/>
        <v>0</v>
      </c>
      <c r="BH641" s="25"/>
      <c r="BI641" s="24"/>
      <c r="BJ641" s="24"/>
      <c r="BK641" s="25"/>
      <c r="BL641" s="20" t="s">
        <v>142</v>
      </c>
      <c r="BM641" s="25"/>
      <c r="BN641" s="20" t="s">
        <v>263</v>
      </c>
      <c r="BO641" s="25"/>
      <c r="BP641" s="20" t="s">
        <v>106</v>
      </c>
      <c r="BQ641" s="25"/>
      <c r="BR641" s="25"/>
      <c r="BS641" s="25"/>
      <c r="BT641" s="25"/>
      <c r="BU641" s="23" t="s">
        <v>131</v>
      </c>
      <c r="BV641" s="20"/>
      <c r="BW641" s="25"/>
      <c r="BX641" s="25"/>
      <c r="BY641" s="20" t="s">
        <v>970</v>
      </c>
      <c r="CA641" s="54" t="e">
        <f>VLOOKUP(B641,'[1]KH2025 IN'!$B$4:$X$243,23,0)</f>
        <v>#N/A</v>
      </c>
      <c r="CB641" s="54">
        <v>1</v>
      </c>
      <c r="CC641" s="54">
        <f>VLOOKUP(B641,'[2]10QH'!$B$15:$BZ$665,77,0)</f>
        <v>1</v>
      </c>
      <c r="CJ641" s="54">
        <v>1</v>
      </c>
    </row>
    <row r="642" spans="1:88" s="54" customFormat="1" ht="75" customHeight="1" x14ac:dyDescent="0.3">
      <c r="A642" s="20">
        <f t="shared" si="271"/>
        <v>432</v>
      </c>
      <c r="B642" s="21" t="s">
        <v>965</v>
      </c>
      <c r="C642" s="22">
        <f t="shared" si="254"/>
        <v>1</v>
      </c>
      <c r="D642" s="23"/>
      <c r="E642" s="7">
        <f t="shared" si="267"/>
        <v>1</v>
      </c>
      <c r="F642" s="7">
        <f t="shared" si="268"/>
        <v>1</v>
      </c>
      <c r="G642" s="7">
        <f t="shared" si="269"/>
        <v>0</v>
      </c>
      <c r="H642" s="24"/>
      <c r="I642" s="24"/>
      <c r="J642" s="24"/>
      <c r="K642" s="24">
        <v>0.5</v>
      </c>
      <c r="L642" s="24">
        <v>0.5</v>
      </c>
      <c r="M642" s="7">
        <f t="shared" si="272"/>
        <v>0</v>
      </c>
      <c r="N642" s="24"/>
      <c r="O642" s="24"/>
      <c r="P642" s="24"/>
      <c r="Q642" s="24"/>
      <c r="R642" s="24"/>
      <c r="S642" s="24"/>
      <c r="T642" s="24"/>
      <c r="U642" s="7">
        <f t="shared" si="265"/>
        <v>0</v>
      </c>
      <c r="V642" s="24"/>
      <c r="W642" s="24"/>
      <c r="X642" s="24"/>
      <c r="Y642" s="24"/>
      <c r="Z642" s="24"/>
      <c r="AA642" s="24"/>
      <c r="AB642" s="24"/>
      <c r="AC642" s="24"/>
      <c r="AD642" s="7">
        <f t="shared" si="273"/>
        <v>0</v>
      </c>
      <c r="AE642" s="24"/>
      <c r="AF642" s="24"/>
      <c r="AG642" s="25"/>
      <c r="AH642" s="25"/>
      <c r="AI642" s="24"/>
      <c r="AJ642" s="20"/>
      <c r="AK642" s="24"/>
      <c r="AL642" s="20"/>
      <c r="AM642" s="20"/>
      <c r="AN642" s="20"/>
      <c r="AO642" s="25"/>
      <c r="AP642" s="20"/>
      <c r="AQ642" s="24"/>
      <c r="AR642" s="25"/>
      <c r="AS642" s="25"/>
      <c r="AT642" s="25"/>
      <c r="AU642" s="25"/>
      <c r="AV642" s="25"/>
      <c r="AW642" s="25"/>
      <c r="AX642" s="24"/>
      <c r="AY642" s="24"/>
      <c r="AZ642" s="24"/>
      <c r="BA642" s="25"/>
      <c r="BB642" s="25"/>
      <c r="BC642" s="25"/>
      <c r="BD642" s="24"/>
      <c r="BE642" s="25"/>
      <c r="BF642" s="25"/>
      <c r="BG642" s="7">
        <f t="shared" si="270"/>
        <v>0</v>
      </c>
      <c r="BH642" s="25"/>
      <c r="BI642" s="24"/>
      <c r="BJ642" s="24"/>
      <c r="BK642" s="25"/>
      <c r="BL642" s="20" t="s">
        <v>142</v>
      </c>
      <c r="BM642" s="25"/>
      <c r="BN642" s="20" t="s">
        <v>263</v>
      </c>
      <c r="BO642" s="25"/>
      <c r="BP642" s="20" t="s">
        <v>106</v>
      </c>
      <c r="BQ642" s="25"/>
      <c r="BR642" s="25"/>
      <c r="BS642" s="25"/>
      <c r="BT642" s="25"/>
      <c r="BU642" s="23" t="s">
        <v>131</v>
      </c>
      <c r="BV642" s="20"/>
      <c r="BW642" s="25"/>
      <c r="BX642" s="25"/>
      <c r="BY642" s="20" t="s">
        <v>971</v>
      </c>
      <c r="CA642" s="54" t="e">
        <f>VLOOKUP(B642,'[1]KH2025 IN'!$B$4:$X$243,23,0)</f>
        <v>#N/A</v>
      </c>
      <c r="CB642" s="54">
        <v>1</v>
      </c>
      <c r="CC642" s="54">
        <f>VLOOKUP(B642,'[2]10QH'!$B$15:$BZ$665,77,0)</f>
        <v>1</v>
      </c>
      <c r="CJ642" s="54">
        <v>1</v>
      </c>
    </row>
    <row r="643" spans="1:88" s="54" customFormat="1" ht="112.5" x14ac:dyDescent="0.3">
      <c r="A643" s="20">
        <f t="shared" si="271"/>
        <v>433</v>
      </c>
      <c r="B643" s="21" t="s">
        <v>972</v>
      </c>
      <c r="C643" s="22">
        <v>0.25</v>
      </c>
      <c r="D643" s="23"/>
      <c r="E643" s="7">
        <v>0.25</v>
      </c>
      <c r="F643" s="7"/>
      <c r="G643" s="7"/>
      <c r="H643" s="24"/>
      <c r="I643" s="24"/>
      <c r="J643" s="24"/>
      <c r="K643" s="24"/>
      <c r="L643" s="24"/>
      <c r="M643" s="7"/>
      <c r="N643" s="24"/>
      <c r="O643" s="24"/>
      <c r="P643" s="24"/>
      <c r="Q643" s="24"/>
      <c r="R643" s="24"/>
      <c r="S643" s="24"/>
      <c r="T643" s="24"/>
      <c r="U643" s="7"/>
      <c r="V643" s="24"/>
      <c r="W643" s="24"/>
      <c r="X643" s="24"/>
      <c r="Y643" s="24"/>
      <c r="Z643" s="24"/>
      <c r="AA643" s="24"/>
      <c r="AB643" s="24"/>
      <c r="AC643" s="24"/>
      <c r="AD643" s="7"/>
      <c r="AE643" s="24"/>
      <c r="AF643" s="24"/>
      <c r="AG643" s="25"/>
      <c r="AH643" s="25"/>
      <c r="AI643" s="24"/>
      <c r="AJ643" s="20"/>
      <c r="AK643" s="24"/>
      <c r="AL643" s="20"/>
      <c r="AM643" s="20"/>
      <c r="AN643" s="20"/>
      <c r="AO643" s="25"/>
      <c r="AP643" s="20"/>
      <c r="AQ643" s="24"/>
      <c r="AR643" s="25"/>
      <c r="AS643" s="25"/>
      <c r="AT643" s="25"/>
      <c r="AU643" s="25"/>
      <c r="AV643" s="25"/>
      <c r="AW643" s="25"/>
      <c r="AX643" s="24"/>
      <c r="AY643" s="24"/>
      <c r="AZ643" s="24"/>
      <c r="BA643" s="25"/>
      <c r="BB643" s="25"/>
      <c r="BC643" s="25"/>
      <c r="BD643" s="24"/>
      <c r="BE643" s="25"/>
      <c r="BF643" s="25"/>
      <c r="BG643" s="7"/>
      <c r="BH643" s="25"/>
      <c r="BI643" s="24"/>
      <c r="BJ643" s="24"/>
      <c r="BK643" s="25"/>
      <c r="BL643" s="20" t="s">
        <v>973</v>
      </c>
      <c r="BM643" s="25"/>
      <c r="BN643" s="20" t="s">
        <v>241</v>
      </c>
      <c r="BO643" s="25"/>
      <c r="BP643" s="20"/>
      <c r="BQ643" s="25"/>
      <c r="BR643" s="25"/>
      <c r="BS643" s="25"/>
      <c r="BT643" s="25"/>
      <c r="BU643" s="23" t="s">
        <v>95</v>
      </c>
      <c r="BV643" s="20"/>
      <c r="BW643" s="25"/>
      <c r="BX643" s="25"/>
      <c r="BY643" s="20"/>
      <c r="CA643" s="54" t="e">
        <f>VLOOKUP(B643,'[1]KH2025 IN'!$B$4:$X$243,23,0)</f>
        <v>#N/A</v>
      </c>
      <c r="CB643" s="54">
        <v>1</v>
      </c>
      <c r="CC643" s="54" t="e">
        <f>VLOOKUP(B643,'[2]10QH'!$B$15:$BZ$665,77,0)</f>
        <v>#N/A</v>
      </c>
      <c r="CJ643" s="54">
        <v>1</v>
      </c>
    </row>
    <row r="644" spans="1:88" s="54" customFormat="1" ht="93.75" x14ac:dyDescent="0.3">
      <c r="A644" s="20">
        <f t="shared" si="271"/>
        <v>434</v>
      </c>
      <c r="B644" s="21" t="s">
        <v>974</v>
      </c>
      <c r="C644" s="81">
        <v>0.15</v>
      </c>
      <c r="D644" s="23"/>
      <c r="E644" s="81">
        <v>0.15</v>
      </c>
      <c r="F644" s="7"/>
      <c r="G644" s="7"/>
      <c r="H644" s="24"/>
      <c r="I644" s="24"/>
      <c r="J644" s="24"/>
      <c r="K644" s="24"/>
      <c r="L644" s="24"/>
      <c r="M644" s="7"/>
      <c r="N644" s="24"/>
      <c r="O644" s="24"/>
      <c r="P644" s="24"/>
      <c r="Q644" s="24"/>
      <c r="R644" s="24"/>
      <c r="S644" s="24"/>
      <c r="T644" s="24"/>
      <c r="U644" s="7"/>
      <c r="V644" s="24"/>
      <c r="W644" s="24"/>
      <c r="X644" s="24"/>
      <c r="Y644" s="24"/>
      <c r="Z644" s="24"/>
      <c r="AA644" s="24"/>
      <c r="AB644" s="24"/>
      <c r="AC644" s="24"/>
      <c r="AD644" s="7"/>
      <c r="AE644" s="24"/>
      <c r="AF644" s="24"/>
      <c r="AG644" s="25"/>
      <c r="AH644" s="25"/>
      <c r="AI644" s="24"/>
      <c r="AJ644" s="20"/>
      <c r="AK644" s="24"/>
      <c r="AL644" s="20"/>
      <c r="AM644" s="20"/>
      <c r="AN644" s="20"/>
      <c r="AO644" s="25"/>
      <c r="AP644" s="20"/>
      <c r="AQ644" s="24"/>
      <c r="AR644" s="25"/>
      <c r="AS644" s="25"/>
      <c r="AT644" s="25"/>
      <c r="AU644" s="25"/>
      <c r="AV644" s="25"/>
      <c r="AW644" s="25"/>
      <c r="AX644" s="24"/>
      <c r="AY644" s="24"/>
      <c r="AZ644" s="24"/>
      <c r="BA644" s="25"/>
      <c r="BB644" s="25"/>
      <c r="BC644" s="25"/>
      <c r="BD644" s="24"/>
      <c r="BE644" s="25"/>
      <c r="BF644" s="25"/>
      <c r="BG644" s="7"/>
      <c r="BH644" s="25"/>
      <c r="BI644" s="24"/>
      <c r="BJ644" s="24"/>
      <c r="BK644" s="25"/>
      <c r="BL644" s="20" t="s">
        <v>973</v>
      </c>
      <c r="BM644" s="25"/>
      <c r="BN644" s="20"/>
      <c r="BO644" s="25"/>
      <c r="BP644" s="20" t="s">
        <v>975</v>
      </c>
      <c r="BQ644" s="25"/>
      <c r="BR644" s="25"/>
      <c r="BS644" s="25"/>
      <c r="BT644" s="25"/>
      <c r="BU644" s="23" t="s">
        <v>245</v>
      </c>
      <c r="BV644" s="20"/>
      <c r="BW644" s="25"/>
      <c r="BX644" s="25"/>
      <c r="BY644" s="20"/>
      <c r="CA644" s="54" t="e">
        <f>VLOOKUP(B644,'[1]KH2025 IN'!$B$4:$X$243,23,0)</f>
        <v>#N/A</v>
      </c>
      <c r="CB644" s="54">
        <v>1</v>
      </c>
      <c r="CC644" s="54" t="e">
        <f>VLOOKUP(B644,'[2]10QH'!$B$15:$BZ$665,77,0)</f>
        <v>#N/A</v>
      </c>
      <c r="CJ644" s="54">
        <v>1</v>
      </c>
    </row>
    <row r="645" spans="1:88" s="54" customFormat="1" ht="112.5" x14ac:dyDescent="0.3">
      <c r="A645" s="20">
        <f t="shared" si="271"/>
        <v>435</v>
      </c>
      <c r="B645" s="21" t="s">
        <v>976</v>
      </c>
      <c r="C645" s="81">
        <v>0.1</v>
      </c>
      <c r="D645" s="23"/>
      <c r="E645" s="81">
        <v>0.1</v>
      </c>
      <c r="F645" s="7"/>
      <c r="G645" s="7"/>
      <c r="H645" s="24"/>
      <c r="I645" s="24"/>
      <c r="J645" s="24"/>
      <c r="K645" s="24"/>
      <c r="L645" s="24"/>
      <c r="M645" s="7"/>
      <c r="N645" s="24"/>
      <c r="O645" s="24"/>
      <c r="P645" s="24"/>
      <c r="Q645" s="24"/>
      <c r="R645" s="24"/>
      <c r="S645" s="24"/>
      <c r="T645" s="24"/>
      <c r="U645" s="7"/>
      <c r="V645" s="24"/>
      <c r="W645" s="24"/>
      <c r="X645" s="24"/>
      <c r="Y645" s="24"/>
      <c r="Z645" s="24"/>
      <c r="AA645" s="24"/>
      <c r="AB645" s="24"/>
      <c r="AC645" s="24"/>
      <c r="AD645" s="7"/>
      <c r="AE645" s="24"/>
      <c r="AF645" s="24"/>
      <c r="AG645" s="25"/>
      <c r="AH645" s="25"/>
      <c r="AI645" s="24"/>
      <c r="AJ645" s="20"/>
      <c r="AK645" s="24"/>
      <c r="AL645" s="20"/>
      <c r="AM645" s="20"/>
      <c r="AN645" s="20"/>
      <c r="AO645" s="25"/>
      <c r="AP645" s="20"/>
      <c r="AQ645" s="24"/>
      <c r="AR645" s="25"/>
      <c r="AS645" s="25"/>
      <c r="AT645" s="25"/>
      <c r="AU645" s="25"/>
      <c r="AV645" s="25"/>
      <c r="AW645" s="25"/>
      <c r="AX645" s="24"/>
      <c r="AY645" s="24"/>
      <c r="AZ645" s="24"/>
      <c r="BA645" s="25"/>
      <c r="BB645" s="25"/>
      <c r="BC645" s="25"/>
      <c r="BD645" s="24"/>
      <c r="BE645" s="25"/>
      <c r="BF645" s="25"/>
      <c r="BG645" s="7"/>
      <c r="BH645" s="25"/>
      <c r="BI645" s="24"/>
      <c r="BJ645" s="24"/>
      <c r="BK645" s="25"/>
      <c r="BL645" s="20" t="s">
        <v>977</v>
      </c>
      <c r="BM645" s="25"/>
      <c r="BN645" s="20"/>
      <c r="BO645" s="25"/>
      <c r="BP645" s="20" t="s">
        <v>975</v>
      </c>
      <c r="BQ645" s="25"/>
      <c r="BR645" s="25"/>
      <c r="BS645" s="25"/>
      <c r="BT645" s="25"/>
      <c r="BU645" s="23" t="s">
        <v>95</v>
      </c>
      <c r="BV645" s="20"/>
      <c r="BW645" s="25"/>
      <c r="BX645" s="25"/>
      <c r="BY645" s="20"/>
      <c r="CA645" s="54" t="e">
        <f>VLOOKUP(B645,'[1]KH2025 IN'!$B$4:$X$243,23,0)</f>
        <v>#N/A</v>
      </c>
      <c r="CB645" s="54">
        <v>1</v>
      </c>
      <c r="CC645" s="54" t="e">
        <f>VLOOKUP(B645,'[2]10QH'!$B$15:$BZ$665,77,0)</f>
        <v>#N/A</v>
      </c>
      <c r="CJ645" s="54">
        <v>1</v>
      </c>
    </row>
    <row r="646" spans="1:88" s="54" customFormat="1" ht="112.5" x14ac:dyDescent="0.3">
      <c r="A646" s="20">
        <f t="shared" si="271"/>
        <v>436</v>
      </c>
      <c r="B646" s="21" t="s">
        <v>976</v>
      </c>
      <c r="C646" s="81">
        <v>0.1</v>
      </c>
      <c r="D646" s="23"/>
      <c r="E646" s="81">
        <v>0.1</v>
      </c>
      <c r="F646" s="7"/>
      <c r="G646" s="7"/>
      <c r="H646" s="24"/>
      <c r="I646" s="24"/>
      <c r="J646" s="24"/>
      <c r="K646" s="24"/>
      <c r="L646" s="24"/>
      <c r="M646" s="7"/>
      <c r="N646" s="24"/>
      <c r="O646" s="24"/>
      <c r="P646" s="24"/>
      <c r="Q646" s="24"/>
      <c r="R646" s="24"/>
      <c r="S646" s="24"/>
      <c r="T646" s="24"/>
      <c r="U646" s="7"/>
      <c r="V646" s="24"/>
      <c r="W646" s="24"/>
      <c r="X646" s="24"/>
      <c r="Y646" s="24"/>
      <c r="Z646" s="24"/>
      <c r="AA646" s="24"/>
      <c r="AB646" s="24"/>
      <c r="AC646" s="24"/>
      <c r="AD646" s="7"/>
      <c r="AE646" s="24"/>
      <c r="AF646" s="24"/>
      <c r="AG646" s="25"/>
      <c r="AH646" s="25"/>
      <c r="AI646" s="24"/>
      <c r="AJ646" s="20"/>
      <c r="AK646" s="24"/>
      <c r="AL646" s="20"/>
      <c r="AM646" s="20"/>
      <c r="AN646" s="20"/>
      <c r="AO646" s="25"/>
      <c r="AP646" s="20"/>
      <c r="AQ646" s="24"/>
      <c r="AR646" s="25"/>
      <c r="AS646" s="25"/>
      <c r="AT646" s="25"/>
      <c r="AU646" s="25"/>
      <c r="AV646" s="25"/>
      <c r="AW646" s="25"/>
      <c r="AX646" s="24"/>
      <c r="AY646" s="24"/>
      <c r="AZ646" s="24"/>
      <c r="BA646" s="25"/>
      <c r="BB646" s="25"/>
      <c r="BC646" s="25"/>
      <c r="BD646" s="24"/>
      <c r="BE646" s="25"/>
      <c r="BF646" s="25"/>
      <c r="BG646" s="7"/>
      <c r="BH646" s="25"/>
      <c r="BI646" s="24"/>
      <c r="BJ646" s="24"/>
      <c r="BK646" s="25"/>
      <c r="BL646" s="20" t="s">
        <v>978</v>
      </c>
      <c r="BM646" s="25"/>
      <c r="BN646" s="20"/>
      <c r="BO646" s="25"/>
      <c r="BP646" s="20" t="s">
        <v>975</v>
      </c>
      <c r="BQ646" s="25"/>
      <c r="BR646" s="25"/>
      <c r="BS646" s="25"/>
      <c r="BT646" s="25"/>
      <c r="BU646" s="23" t="s">
        <v>979</v>
      </c>
      <c r="BV646" s="20"/>
      <c r="BW646" s="25"/>
      <c r="BX646" s="25"/>
      <c r="BY646" s="20"/>
      <c r="CA646" s="54" t="e">
        <f>VLOOKUP(B646,'[1]KH2025 IN'!$B$4:$X$243,23,0)</f>
        <v>#N/A</v>
      </c>
      <c r="CB646" s="54">
        <v>1</v>
      </c>
      <c r="CC646" s="54" t="e">
        <f>VLOOKUP(B646,'[2]10QH'!$B$15:$BZ$665,77,0)</f>
        <v>#N/A</v>
      </c>
      <c r="CJ646" s="54">
        <v>1</v>
      </c>
    </row>
    <row r="647" spans="1:88" s="54" customFormat="1" ht="93.75" x14ac:dyDescent="0.3">
      <c r="A647" s="20">
        <f t="shared" si="271"/>
        <v>437</v>
      </c>
      <c r="B647" s="21" t="s">
        <v>980</v>
      </c>
      <c r="C647" s="81">
        <v>0.46</v>
      </c>
      <c r="D647" s="23"/>
      <c r="E647" s="81">
        <v>0.46</v>
      </c>
      <c r="F647" s="7"/>
      <c r="G647" s="7"/>
      <c r="H647" s="24"/>
      <c r="I647" s="24"/>
      <c r="J647" s="24"/>
      <c r="K647" s="24"/>
      <c r="L647" s="24"/>
      <c r="M647" s="7"/>
      <c r="N647" s="24"/>
      <c r="O647" s="24"/>
      <c r="P647" s="24"/>
      <c r="Q647" s="24"/>
      <c r="R647" s="24"/>
      <c r="S647" s="24"/>
      <c r="T647" s="24"/>
      <c r="U647" s="7"/>
      <c r="V647" s="24"/>
      <c r="W647" s="24"/>
      <c r="X647" s="24"/>
      <c r="Y647" s="24"/>
      <c r="Z647" s="24"/>
      <c r="AA647" s="24"/>
      <c r="AB647" s="24"/>
      <c r="AC647" s="24"/>
      <c r="AD647" s="7"/>
      <c r="AE647" s="24"/>
      <c r="AF647" s="24"/>
      <c r="AG647" s="25"/>
      <c r="AH647" s="25"/>
      <c r="AI647" s="24"/>
      <c r="AJ647" s="20"/>
      <c r="AK647" s="24"/>
      <c r="AL647" s="20"/>
      <c r="AM647" s="20"/>
      <c r="AN647" s="20"/>
      <c r="AO647" s="25"/>
      <c r="AP647" s="20"/>
      <c r="AQ647" s="24"/>
      <c r="AR647" s="25"/>
      <c r="AS647" s="25"/>
      <c r="AT647" s="25"/>
      <c r="AU647" s="25"/>
      <c r="AV647" s="25"/>
      <c r="AW647" s="25"/>
      <c r="AX647" s="24"/>
      <c r="AY647" s="24"/>
      <c r="AZ647" s="24"/>
      <c r="BA647" s="25"/>
      <c r="BB647" s="25"/>
      <c r="BC647" s="25"/>
      <c r="BD647" s="24"/>
      <c r="BE647" s="25"/>
      <c r="BF647" s="25"/>
      <c r="BG647" s="7"/>
      <c r="BH647" s="25"/>
      <c r="BI647" s="24"/>
      <c r="BJ647" s="24"/>
      <c r="BK647" s="25"/>
      <c r="BL647" s="20" t="s">
        <v>981</v>
      </c>
      <c r="BM647" s="25"/>
      <c r="BN647" s="20"/>
      <c r="BO647" s="25"/>
      <c r="BP647" s="20" t="s">
        <v>982</v>
      </c>
      <c r="BQ647" s="25"/>
      <c r="BR647" s="25"/>
      <c r="BS647" s="25"/>
      <c r="BT647" s="25"/>
      <c r="BU647" s="23" t="s">
        <v>187</v>
      </c>
      <c r="BV647" s="20"/>
      <c r="BW647" s="25"/>
      <c r="BX647" s="25"/>
      <c r="BY647" s="20"/>
      <c r="CA647" s="54" t="e">
        <f>VLOOKUP(B647,'[1]KH2025 IN'!$B$4:$X$243,23,0)</f>
        <v>#N/A</v>
      </c>
      <c r="CB647" s="54">
        <v>1</v>
      </c>
      <c r="CC647" s="54" t="e">
        <f>VLOOKUP(B647,'[2]10QH'!$B$15:$BZ$665,77,0)</f>
        <v>#N/A</v>
      </c>
      <c r="CJ647" s="54">
        <v>1</v>
      </c>
    </row>
    <row r="648" spans="1:88" s="54" customFormat="1" ht="93.75" x14ac:dyDescent="0.3">
      <c r="A648" s="20">
        <f t="shared" si="271"/>
        <v>438</v>
      </c>
      <c r="B648" s="21" t="s">
        <v>983</v>
      </c>
      <c r="C648" s="81">
        <v>0.41</v>
      </c>
      <c r="D648" s="23"/>
      <c r="E648" s="81">
        <v>0.41</v>
      </c>
      <c r="F648" s="7"/>
      <c r="G648" s="7"/>
      <c r="H648" s="24"/>
      <c r="I648" s="24"/>
      <c r="J648" s="24"/>
      <c r="K648" s="24"/>
      <c r="L648" s="24"/>
      <c r="M648" s="7"/>
      <c r="N648" s="24"/>
      <c r="O648" s="24"/>
      <c r="P648" s="24"/>
      <c r="Q648" s="24"/>
      <c r="R648" s="24"/>
      <c r="S648" s="24"/>
      <c r="T648" s="24"/>
      <c r="U648" s="7"/>
      <c r="V648" s="24"/>
      <c r="W648" s="24"/>
      <c r="X648" s="24"/>
      <c r="Y648" s="24"/>
      <c r="Z648" s="24"/>
      <c r="AA648" s="24"/>
      <c r="AB648" s="24"/>
      <c r="AC648" s="24"/>
      <c r="AD648" s="7"/>
      <c r="AE648" s="24"/>
      <c r="AF648" s="24"/>
      <c r="AG648" s="25"/>
      <c r="AH648" s="25"/>
      <c r="AI648" s="24"/>
      <c r="AJ648" s="20"/>
      <c r="AK648" s="24"/>
      <c r="AL648" s="20"/>
      <c r="AM648" s="20"/>
      <c r="AN648" s="20"/>
      <c r="AO648" s="25"/>
      <c r="AP648" s="20"/>
      <c r="AQ648" s="24"/>
      <c r="AR648" s="25"/>
      <c r="AS648" s="25"/>
      <c r="AT648" s="25"/>
      <c r="AU648" s="25"/>
      <c r="AV648" s="25"/>
      <c r="AW648" s="25"/>
      <c r="AX648" s="24"/>
      <c r="AY648" s="24"/>
      <c r="AZ648" s="24"/>
      <c r="BA648" s="25"/>
      <c r="BB648" s="25"/>
      <c r="BC648" s="25"/>
      <c r="BD648" s="24"/>
      <c r="BE648" s="25"/>
      <c r="BF648" s="25"/>
      <c r="BG648" s="7"/>
      <c r="BH648" s="25"/>
      <c r="BI648" s="24"/>
      <c r="BJ648" s="24"/>
      <c r="BK648" s="25"/>
      <c r="BL648" s="20" t="s">
        <v>984</v>
      </c>
      <c r="BM648" s="25"/>
      <c r="BN648" s="20"/>
      <c r="BO648" s="25"/>
      <c r="BP648" s="20" t="s">
        <v>982</v>
      </c>
      <c r="BQ648" s="25"/>
      <c r="BR648" s="25"/>
      <c r="BS648" s="25"/>
      <c r="BT648" s="25"/>
      <c r="BU648" s="23" t="s">
        <v>187</v>
      </c>
      <c r="BV648" s="20"/>
      <c r="BW648" s="25"/>
      <c r="BX648" s="25"/>
      <c r="BY648" s="20"/>
      <c r="CA648" s="54" t="e">
        <f>VLOOKUP(B648,'[1]KH2025 IN'!$B$4:$X$243,23,0)</f>
        <v>#N/A</v>
      </c>
      <c r="CB648" s="54">
        <v>1</v>
      </c>
      <c r="CC648" s="54" t="e">
        <f>VLOOKUP(B648,'[2]10QH'!$B$15:$BZ$665,77,0)</f>
        <v>#N/A</v>
      </c>
      <c r="CJ648" s="54">
        <v>1</v>
      </c>
    </row>
    <row r="649" spans="1:88" s="54" customFormat="1" ht="93.75" x14ac:dyDescent="0.3">
      <c r="A649" s="20">
        <f t="shared" si="271"/>
        <v>439</v>
      </c>
      <c r="B649" s="21" t="s">
        <v>985</v>
      </c>
      <c r="C649" s="81">
        <v>0.28999999999999998</v>
      </c>
      <c r="D649" s="23"/>
      <c r="E649" s="81">
        <v>0.28999999999999998</v>
      </c>
      <c r="F649" s="7"/>
      <c r="G649" s="7"/>
      <c r="H649" s="24"/>
      <c r="I649" s="24"/>
      <c r="J649" s="24"/>
      <c r="K649" s="24"/>
      <c r="L649" s="24"/>
      <c r="M649" s="7"/>
      <c r="N649" s="24"/>
      <c r="O649" s="24"/>
      <c r="P649" s="24"/>
      <c r="Q649" s="24"/>
      <c r="R649" s="24"/>
      <c r="S649" s="24"/>
      <c r="T649" s="24"/>
      <c r="U649" s="7"/>
      <c r="V649" s="24"/>
      <c r="W649" s="24"/>
      <c r="X649" s="24"/>
      <c r="Y649" s="24"/>
      <c r="Z649" s="24"/>
      <c r="AA649" s="24"/>
      <c r="AB649" s="24"/>
      <c r="AC649" s="24"/>
      <c r="AD649" s="7"/>
      <c r="AE649" s="24"/>
      <c r="AF649" s="24"/>
      <c r="AG649" s="25"/>
      <c r="AH649" s="25"/>
      <c r="AI649" s="24"/>
      <c r="AJ649" s="20"/>
      <c r="AK649" s="24"/>
      <c r="AL649" s="20"/>
      <c r="AM649" s="20"/>
      <c r="AN649" s="20"/>
      <c r="AO649" s="25"/>
      <c r="AP649" s="20"/>
      <c r="AQ649" s="24"/>
      <c r="AR649" s="25"/>
      <c r="AS649" s="25"/>
      <c r="AT649" s="25"/>
      <c r="AU649" s="25"/>
      <c r="AV649" s="25"/>
      <c r="AW649" s="25"/>
      <c r="AX649" s="24"/>
      <c r="AY649" s="24"/>
      <c r="AZ649" s="24"/>
      <c r="BA649" s="25"/>
      <c r="BB649" s="25"/>
      <c r="BC649" s="25"/>
      <c r="BD649" s="24"/>
      <c r="BE649" s="25"/>
      <c r="BF649" s="25"/>
      <c r="BG649" s="7"/>
      <c r="BH649" s="25"/>
      <c r="BI649" s="24"/>
      <c r="BJ649" s="24"/>
      <c r="BK649" s="25"/>
      <c r="BL649" s="20" t="s">
        <v>986</v>
      </c>
      <c r="BM649" s="25"/>
      <c r="BN649" s="20"/>
      <c r="BO649" s="25"/>
      <c r="BP649" s="20" t="s">
        <v>982</v>
      </c>
      <c r="BQ649" s="25"/>
      <c r="BR649" s="25"/>
      <c r="BS649" s="25"/>
      <c r="BT649" s="25"/>
      <c r="BU649" s="23" t="s">
        <v>987</v>
      </c>
      <c r="BV649" s="20"/>
      <c r="BW649" s="25"/>
      <c r="BX649" s="25"/>
      <c r="BY649" s="20"/>
      <c r="CA649" s="54" t="e">
        <f>VLOOKUP(B649,'[1]KH2025 IN'!$B$4:$X$243,23,0)</f>
        <v>#N/A</v>
      </c>
      <c r="CB649" s="54">
        <v>1</v>
      </c>
      <c r="CC649" s="54" t="e">
        <f>VLOOKUP(B649,'[2]10QH'!$B$15:$BZ$665,77,0)</f>
        <v>#N/A</v>
      </c>
      <c r="CJ649" s="54">
        <v>1</v>
      </c>
    </row>
    <row r="650" spans="1:88" s="54" customFormat="1" ht="75" customHeight="1" x14ac:dyDescent="0.3">
      <c r="A650" s="20">
        <f t="shared" si="271"/>
        <v>440</v>
      </c>
      <c r="B650" s="21" t="s">
        <v>988</v>
      </c>
      <c r="C650" s="22">
        <f t="shared" si="254"/>
        <v>1.4</v>
      </c>
      <c r="D650" s="23"/>
      <c r="E650" s="7">
        <f t="shared" si="267"/>
        <v>1.4</v>
      </c>
      <c r="F650" s="7">
        <f t="shared" si="268"/>
        <v>1.4</v>
      </c>
      <c r="G650" s="7">
        <f t="shared" si="269"/>
        <v>0</v>
      </c>
      <c r="H650" s="24"/>
      <c r="I650" s="24"/>
      <c r="J650" s="24"/>
      <c r="K650" s="24">
        <v>0.4</v>
      </c>
      <c r="L650" s="24">
        <v>1</v>
      </c>
      <c r="M650" s="7">
        <f t="shared" si="272"/>
        <v>0</v>
      </c>
      <c r="N650" s="24"/>
      <c r="O650" s="24"/>
      <c r="P650" s="24"/>
      <c r="Q650" s="24"/>
      <c r="R650" s="24"/>
      <c r="S650" s="24"/>
      <c r="T650" s="24"/>
      <c r="U650" s="7">
        <f>V650+W650+X650+Y650+Z650+AA650+AB650+AC650+AD650+AU650+AV650+AW650+AX650+AY650+AZ650+BA650+BB650+BC650+BD650+BE650+BF650</f>
        <v>0</v>
      </c>
      <c r="V650" s="24"/>
      <c r="W650" s="24"/>
      <c r="X650" s="24"/>
      <c r="Y650" s="24"/>
      <c r="Z650" s="24"/>
      <c r="AA650" s="24"/>
      <c r="AB650" s="24"/>
      <c r="AC650" s="24"/>
      <c r="AD650" s="7">
        <f t="shared" si="273"/>
        <v>0</v>
      </c>
      <c r="AE650" s="24"/>
      <c r="AF650" s="24"/>
      <c r="AG650" s="25"/>
      <c r="AH650" s="25"/>
      <c r="AI650" s="24"/>
      <c r="AJ650" s="20"/>
      <c r="AK650" s="24"/>
      <c r="AL650" s="20"/>
      <c r="AM650" s="20"/>
      <c r="AN650" s="20"/>
      <c r="AO650" s="25"/>
      <c r="AP650" s="20"/>
      <c r="AQ650" s="24"/>
      <c r="AR650" s="25"/>
      <c r="AS650" s="25"/>
      <c r="AT650" s="25"/>
      <c r="AU650" s="25"/>
      <c r="AV650" s="25"/>
      <c r="AW650" s="25"/>
      <c r="AX650" s="24"/>
      <c r="AY650" s="24"/>
      <c r="AZ650" s="24"/>
      <c r="BA650" s="25"/>
      <c r="BB650" s="25"/>
      <c r="BC650" s="25"/>
      <c r="BD650" s="24"/>
      <c r="BE650" s="25"/>
      <c r="BF650" s="25"/>
      <c r="BG650" s="7">
        <f t="shared" si="270"/>
        <v>0</v>
      </c>
      <c r="BH650" s="25"/>
      <c r="BI650" s="24"/>
      <c r="BJ650" s="24"/>
      <c r="BK650" s="25"/>
      <c r="BL650" s="20" t="s">
        <v>142</v>
      </c>
      <c r="BM650" s="25"/>
      <c r="BN650" s="20" t="s">
        <v>263</v>
      </c>
      <c r="BO650" s="25"/>
      <c r="BP650" s="20" t="s">
        <v>106</v>
      </c>
      <c r="BQ650" s="25"/>
      <c r="BR650" s="25"/>
      <c r="BS650" s="25"/>
      <c r="BT650" s="25"/>
      <c r="BU650" s="23" t="s">
        <v>131</v>
      </c>
      <c r="BV650" s="20">
        <v>2022</v>
      </c>
      <c r="BW650" s="25"/>
      <c r="BX650" s="25"/>
      <c r="BY650" s="20" t="s">
        <v>989</v>
      </c>
      <c r="CA650" s="54" t="e">
        <f>VLOOKUP(B650,'[1]KH2025 IN'!$B$4:$X$243,23,0)</f>
        <v>#N/A</v>
      </c>
      <c r="CB650" s="54">
        <v>1</v>
      </c>
      <c r="CC650" s="54">
        <f>VLOOKUP(B650,'[2]10QH'!$B$15:$BZ$665,77,0)</f>
        <v>1</v>
      </c>
      <c r="CJ650" s="54">
        <v>1</v>
      </c>
    </row>
    <row r="651" spans="1:88" ht="37.5" x14ac:dyDescent="0.3">
      <c r="A651" s="10" t="s">
        <v>147</v>
      </c>
      <c r="B651" s="15" t="s">
        <v>148</v>
      </c>
      <c r="C651" s="16">
        <f t="shared" si="254"/>
        <v>0</v>
      </c>
      <c r="D651" s="24"/>
      <c r="E651" s="7">
        <f t="shared" si="267"/>
        <v>0</v>
      </c>
      <c r="F651" s="7">
        <f t="shared" si="268"/>
        <v>0</v>
      </c>
      <c r="G651" s="7">
        <f t="shared" si="269"/>
        <v>0</v>
      </c>
      <c r="H651" s="10"/>
      <c r="I651" s="10"/>
      <c r="J651" s="10"/>
      <c r="K651" s="10"/>
      <c r="L651" s="10"/>
      <c r="M651" s="7">
        <f t="shared" si="272"/>
        <v>0</v>
      </c>
      <c r="N651" s="10"/>
      <c r="O651" s="10"/>
      <c r="P651" s="10"/>
      <c r="Q651" s="10"/>
      <c r="R651" s="24"/>
      <c r="S651" s="10"/>
      <c r="T651" s="10"/>
      <c r="U651" s="7">
        <f>V651+W651+X651+Y651+Z651+AA651+AB651+AC651+AD651+AU651+AV651+AW651+AX651+AY651+AZ651+BA651+BB651+BC651+BD651+BE651+BF651</f>
        <v>0</v>
      </c>
      <c r="V651" s="10"/>
      <c r="W651" s="10"/>
      <c r="X651" s="10"/>
      <c r="Y651" s="10"/>
      <c r="Z651" s="10"/>
      <c r="AA651" s="10"/>
      <c r="AB651" s="10"/>
      <c r="AC651" s="10"/>
      <c r="AD651" s="7">
        <f t="shared" si="273"/>
        <v>0</v>
      </c>
      <c r="AE651" s="10"/>
      <c r="AF651" s="10"/>
      <c r="AG651" s="10"/>
      <c r="AH651" s="10"/>
      <c r="AI651" s="10"/>
      <c r="AJ651" s="10"/>
      <c r="AK651" s="10"/>
      <c r="AL651" s="10"/>
      <c r="AM651" s="10"/>
      <c r="AN651" s="10"/>
      <c r="AO651" s="25"/>
      <c r="AP651" s="10"/>
      <c r="AQ651" s="10"/>
      <c r="AR651" s="25"/>
      <c r="AS651" s="25"/>
      <c r="AT651" s="25"/>
      <c r="AU651" s="25"/>
      <c r="AV651" s="25"/>
      <c r="AW651" s="25"/>
      <c r="AX651" s="10"/>
      <c r="AY651" s="10"/>
      <c r="AZ651" s="10"/>
      <c r="BA651" s="25"/>
      <c r="BB651" s="25"/>
      <c r="BC651" s="25"/>
      <c r="BD651" s="10"/>
      <c r="BE651" s="25"/>
      <c r="BF651" s="25"/>
      <c r="BG651" s="7">
        <f t="shared" si="270"/>
        <v>0</v>
      </c>
      <c r="BH651" s="25"/>
      <c r="BI651" s="10"/>
      <c r="BJ651" s="10"/>
      <c r="BK651" s="25"/>
      <c r="BL651" s="10"/>
      <c r="BM651" s="25"/>
      <c r="BN651" s="25"/>
      <c r="BO651" s="25"/>
      <c r="BP651" s="10"/>
      <c r="BQ651" s="25"/>
      <c r="BR651" s="25"/>
      <c r="BS651" s="25"/>
      <c r="BT651" s="25"/>
      <c r="BU651" s="10"/>
      <c r="BV651" s="10"/>
      <c r="BW651" s="10"/>
      <c r="BX651" s="10"/>
      <c r="BY651" s="25"/>
      <c r="CA651" s="54" t="e">
        <f>VLOOKUP(B651,'[1]KH2025 IN'!$B$4:$X$243,23,0)</f>
        <v>#N/A</v>
      </c>
      <c r="CB651" s="54">
        <v>1</v>
      </c>
      <c r="CC651" s="54" t="e">
        <f>VLOOKUP(B651,'[2]10QH'!$B$15:$BZ$665,77,0)</f>
        <v>#REF!</v>
      </c>
    </row>
    <row r="652" spans="1:88" s="54" customFormat="1" x14ac:dyDescent="0.3">
      <c r="A652" s="20">
        <f>A650+1</f>
        <v>441</v>
      </c>
      <c r="B652" s="21" t="s">
        <v>990</v>
      </c>
      <c r="C652" s="22">
        <f t="shared" si="254"/>
        <v>0.38</v>
      </c>
      <c r="D652" s="23"/>
      <c r="E652" s="7">
        <f t="shared" si="267"/>
        <v>0.38</v>
      </c>
      <c r="F652" s="7">
        <f t="shared" si="268"/>
        <v>0.38</v>
      </c>
      <c r="G652" s="7">
        <f t="shared" si="269"/>
        <v>0</v>
      </c>
      <c r="H652" s="25"/>
      <c r="I652" s="25"/>
      <c r="J652" s="25"/>
      <c r="K652" s="25">
        <v>0.38</v>
      </c>
      <c r="L652" s="25"/>
      <c r="M652" s="7">
        <f t="shared" si="272"/>
        <v>0</v>
      </c>
      <c r="N652" s="25"/>
      <c r="O652" s="25"/>
      <c r="P652" s="25"/>
      <c r="Q652" s="25"/>
      <c r="R652" s="24"/>
      <c r="S652" s="25"/>
      <c r="T652" s="25"/>
      <c r="U652" s="7">
        <f>V652+W652+X652+Y652+Z652+AA652+AB652+AC652+AD652+AU652+AV652+AW652+AX652+AY652+AZ652+BA652+BB652+BC652+BD652+BE652+BF652</f>
        <v>0</v>
      </c>
      <c r="V652" s="25"/>
      <c r="W652" s="25"/>
      <c r="X652" s="25"/>
      <c r="Y652" s="25"/>
      <c r="Z652" s="25"/>
      <c r="AA652" s="25"/>
      <c r="AB652" s="25"/>
      <c r="AC652" s="25"/>
      <c r="AD652" s="7">
        <f t="shared" si="273"/>
        <v>0</v>
      </c>
      <c r="AE652" s="25"/>
      <c r="AF652" s="25"/>
      <c r="AG652" s="25"/>
      <c r="AH652" s="25"/>
      <c r="AI652" s="25"/>
      <c r="AJ652" s="25"/>
      <c r="AK652" s="25"/>
      <c r="AL652" s="25"/>
      <c r="AM652" s="25"/>
      <c r="AN652" s="25"/>
      <c r="AO652" s="25"/>
      <c r="AP652" s="25"/>
      <c r="AQ652" s="25"/>
      <c r="AR652" s="25"/>
      <c r="AS652" s="25"/>
      <c r="AT652" s="25"/>
      <c r="AU652" s="25"/>
      <c r="AV652" s="25"/>
      <c r="AW652" s="25"/>
      <c r="AX652" s="25"/>
      <c r="AY652" s="25"/>
      <c r="AZ652" s="25"/>
      <c r="BA652" s="25"/>
      <c r="BB652" s="25"/>
      <c r="BC652" s="25"/>
      <c r="BD652" s="25"/>
      <c r="BE652" s="25"/>
      <c r="BF652" s="25"/>
      <c r="BG652" s="7">
        <f t="shared" si="270"/>
        <v>0</v>
      </c>
      <c r="BH652" s="25"/>
      <c r="BI652" s="25"/>
      <c r="BJ652" s="25"/>
      <c r="BK652" s="25"/>
      <c r="BL652" s="20" t="s">
        <v>198</v>
      </c>
      <c r="BM652" s="25"/>
      <c r="BN652" s="20" t="s">
        <v>263</v>
      </c>
      <c r="BO652" s="25">
        <v>2025</v>
      </c>
      <c r="BP652" s="20" t="s">
        <v>991</v>
      </c>
      <c r="BQ652" s="25"/>
      <c r="BR652" s="25"/>
      <c r="BS652" s="25"/>
      <c r="BT652" s="25"/>
      <c r="BU652" s="20" t="s">
        <v>95</v>
      </c>
      <c r="BV652" s="20">
        <v>2023.2023999999999</v>
      </c>
      <c r="BW652" s="25"/>
      <c r="BX652" s="25"/>
      <c r="BY652" s="20"/>
      <c r="CA652" s="54">
        <f>VLOOKUP(B652,'[1]KH2025 IN'!$B$4:$X$243,23,0)</f>
        <v>1</v>
      </c>
      <c r="CB652" s="54">
        <v>1</v>
      </c>
      <c r="CC652" s="54">
        <f>VLOOKUP(B652,'[2]10QH'!$B$15:$BZ$665,77,0)</f>
        <v>1</v>
      </c>
      <c r="CJ652" s="54">
        <v>1</v>
      </c>
    </row>
    <row r="653" spans="1:88" s="68" customFormat="1" ht="19.5" x14ac:dyDescent="0.3">
      <c r="A653" s="76"/>
      <c r="B653" s="15" t="s">
        <v>992</v>
      </c>
      <c r="C653" s="77"/>
      <c r="D653" s="78"/>
      <c r="E653" s="64"/>
      <c r="F653" s="64"/>
      <c r="G653" s="64"/>
      <c r="H653" s="10"/>
      <c r="I653" s="10"/>
      <c r="J653" s="10"/>
      <c r="K653" s="10"/>
      <c r="L653" s="10"/>
      <c r="M653" s="64"/>
      <c r="N653" s="10"/>
      <c r="O653" s="10"/>
      <c r="P653" s="10"/>
      <c r="Q653" s="10"/>
      <c r="R653" s="59"/>
      <c r="S653" s="10"/>
      <c r="T653" s="10"/>
      <c r="U653" s="64"/>
      <c r="V653" s="10"/>
      <c r="W653" s="10"/>
      <c r="X653" s="10"/>
      <c r="Y653" s="10"/>
      <c r="Z653" s="10"/>
      <c r="AA653" s="10"/>
      <c r="AB653" s="10"/>
      <c r="AC653" s="10"/>
      <c r="AD653" s="64"/>
      <c r="AE653" s="10"/>
      <c r="AF653" s="10"/>
      <c r="AG653" s="10"/>
      <c r="AH653" s="10"/>
      <c r="AI653" s="10"/>
      <c r="AJ653" s="10"/>
      <c r="AK653" s="10"/>
      <c r="AL653" s="10"/>
      <c r="AM653" s="10"/>
      <c r="AN653" s="10"/>
      <c r="AO653" s="10"/>
      <c r="AP653" s="10"/>
      <c r="AQ653" s="10"/>
      <c r="AR653" s="10"/>
      <c r="AS653" s="10"/>
      <c r="AT653" s="10"/>
      <c r="AU653" s="10"/>
      <c r="AV653" s="10"/>
      <c r="AW653" s="10"/>
      <c r="AX653" s="10"/>
      <c r="AY653" s="10"/>
      <c r="AZ653" s="10"/>
      <c r="BA653" s="10"/>
      <c r="BB653" s="10"/>
      <c r="BC653" s="10"/>
      <c r="BD653" s="10"/>
      <c r="BE653" s="10"/>
      <c r="BF653" s="10"/>
      <c r="BG653" s="64"/>
      <c r="BH653" s="10"/>
      <c r="BI653" s="10"/>
      <c r="BJ653" s="10"/>
      <c r="BK653" s="10"/>
      <c r="BL653" s="76"/>
      <c r="BM653" s="10"/>
      <c r="BN653" s="76"/>
      <c r="BO653" s="10"/>
      <c r="BP653" s="76"/>
      <c r="BQ653" s="10"/>
      <c r="BR653" s="10"/>
      <c r="BS653" s="10"/>
      <c r="BT653" s="10"/>
      <c r="BU653" s="76"/>
      <c r="BV653" s="76"/>
      <c r="BW653" s="10"/>
      <c r="BX653" s="10"/>
      <c r="BY653" s="76"/>
      <c r="CA653" s="54" t="e">
        <f>VLOOKUP(B653,'[1]KH2025 IN'!$B$4:$X$243,23,0)</f>
        <v>#N/A</v>
      </c>
      <c r="CB653" s="54">
        <v>1</v>
      </c>
      <c r="CC653" s="54" t="e">
        <f>VLOOKUP(B653,'[2]10QH'!$B$15:$BZ$665,77,0)</f>
        <v>#N/A</v>
      </c>
    </row>
    <row r="654" spans="1:88" s="11" customFormat="1" ht="37.5" x14ac:dyDescent="0.3">
      <c r="A654" s="62" t="s">
        <v>993</v>
      </c>
      <c r="B654" s="65" t="s">
        <v>38</v>
      </c>
      <c r="C654" s="6"/>
      <c r="D654" s="6"/>
      <c r="E654" s="6"/>
      <c r="F654" s="6"/>
      <c r="G654" s="6"/>
      <c r="H654" s="64"/>
      <c r="I654" s="64"/>
      <c r="J654" s="64"/>
      <c r="K654" s="6"/>
      <c r="L654" s="6"/>
      <c r="M654" s="64"/>
      <c r="N654" s="6"/>
      <c r="O654" s="6"/>
      <c r="P654" s="6"/>
      <c r="Q654" s="64"/>
      <c r="R654" s="64"/>
      <c r="S654" s="64"/>
      <c r="T654" s="64"/>
      <c r="U654" s="6"/>
      <c r="V654" s="64"/>
      <c r="W654" s="64"/>
      <c r="X654" s="64"/>
      <c r="Y654" s="64"/>
      <c r="Z654" s="64"/>
      <c r="AA654" s="64"/>
      <c r="AB654" s="64"/>
      <c r="AC654" s="64"/>
      <c r="AD654" s="64"/>
      <c r="AE654" s="64"/>
      <c r="AF654" s="64"/>
      <c r="AG654" s="64"/>
      <c r="AH654" s="64"/>
      <c r="AI654" s="64"/>
      <c r="AJ654" s="64"/>
      <c r="AK654" s="64"/>
      <c r="AL654" s="64"/>
      <c r="AM654" s="64"/>
      <c r="AN654" s="64"/>
      <c r="AO654" s="64"/>
      <c r="AP654" s="64"/>
      <c r="AQ654" s="64"/>
      <c r="AR654" s="64"/>
      <c r="AS654" s="64"/>
      <c r="AT654" s="64"/>
      <c r="AU654" s="64"/>
      <c r="AV654" s="64"/>
      <c r="AW654" s="64"/>
      <c r="AX654" s="64"/>
      <c r="AY654" s="64"/>
      <c r="AZ654" s="64"/>
      <c r="BA654" s="64"/>
      <c r="BB654" s="64"/>
      <c r="BC654" s="64"/>
      <c r="BD654" s="64"/>
      <c r="BE654" s="64"/>
      <c r="BF654" s="64"/>
      <c r="BG654" s="6"/>
      <c r="BH654" s="64"/>
      <c r="BI654" s="64"/>
      <c r="BJ654" s="64"/>
      <c r="BK654" s="4"/>
      <c r="BL654" s="4"/>
      <c r="BM654" s="4"/>
      <c r="BN654" s="4"/>
      <c r="BO654" s="62"/>
      <c r="BP654" s="10"/>
      <c r="BQ654" s="10"/>
      <c r="BR654" s="10"/>
      <c r="BS654" s="10"/>
      <c r="BT654" s="10"/>
      <c r="BU654" s="10"/>
      <c r="BV654" s="10"/>
      <c r="BW654" s="10"/>
      <c r="BX654" s="10"/>
      <c r="BY654" s="10"/>
      <c r="CA654" s="54" t="e">
        <f>VLOOKUP(B654,'[1]KH2025 IN'!$B$4:$X$243,23,0)</f>
        <v>#N/A</v>
      </c>
      <c r="CB654" s="54">
        <v>1</v>
      </c>
      <c r="CC654" s="54" t="e">
        <f>VLOOKUP(B654,'[2]10QH'!$B$15:$BZ$665,77,0)</f>
        <v>#REF!</v>
      </c>
    </row>
    <row r="655" spans="1:88" s="11" customFormat="1" x14ac:dyDescent="0.3">
      <c r="A655" s="4"/>
      <c r="B655" s="4" t="s">
        <v>994</v>
      </c>
      <c r="C655" s="91">
        <f>C9+C44</f>
        <v>11251.961299999999</v>
      </c>
      <c r="D655" s="91">
        <f>D9+D44</f>
        <v>2490.7150000000001</v>
      </c>
      <c r="E655" s="91">
        <f>E9+E44</f>
        <v>8761.2462999999989</v>
      </c>
      <c r="F655" s="91">
        <f>F9+F44</f>
        <v>7988.5340000000006</v>
      </c>
      <c r="G655" s="91">
        <f>G9+G44</f>
        <v>62.739999999999995</v>
      </c>
      <c r="H655" s="91">
        <f>H9+H44</f>
        <v>16.87</v>
      </c>
      <c r="I655" s="91">
        <f>I9+I44</f>
        <v>45.87</v>
      </c>
      <c r="J655" s="91">
        <f>J9+J44</f>
        <v>0</v>
      </c>
      <c r="K655" s="91">
        <f>K9+K44</f>
        <v>5991.74</v>
      </c>
      <c r="L655" s="91">
        <f>L9+L44</f>
        <v>1367.0940000000001</v>
      </c>
      <c r="M655" s="91">
        <f>M9+M44</f>
        <v>584.55999999999995</v>
      </c>
      <c r="N655" s="91">
        <f>N9+N44</f>
        <v>106.08</v>
      </c>
      <c r="O655" s="91">
        <f>O9+O44</f>
        <v>0</v>
      </c>
      <c r="P655" s="91">
        <f>P9+P44</f>
        <v>478.47999999999996</v>
      </c>
      <c r="Q655" s="91">
        <f>Q9+Q44</f>
        <v>13.85</v>
      </c>
      <c r="R655" s="91">
        <f>R9+R44</f>
        <v>1.05</v>
      </c>
      <c r="S655" s="91">
        <f>S9+S44</f>
        <v>0</v>
      </c>
      <c r="T655" s="91">
        <f>T9+T44</f>
        <v>0</v>
      </c>
      <c r="U655" s="91">
        <f>U9+U44</f>
        <v>215.14229999999998</v>
      </c>
      <c r="V655" s="91">
        <f>V9+V44</f>
        <v>0.1</v>
      </c>
      <c r="W655" s="91">
        <f>W9+W44</f>
        <v>0</v>
      </c>
      <c r="X655" s="91">
        <f>X9+X44</f>
        <v>0</v>
      </c>
      <c r="Y655" s="91">
        <f>Y9+Y44</f>
        <v>0</v>
      </c>
      <c r="Z655" s="91">
        <f>Z9+Z44</f>
        <v>0</v>
      </c>
      <c r="AA655" s="91">
        <f>AA9+AA44</f>
        <v>0</v>
      </c>
      <c r="AB655" s="91">
        <f>AB9+AB44</f>
        <v>0</v>
      </c>
      <c r="AC655" s="91">
        <f>AC9+AC44</f>
        <v>0</v>
      </c>
      <c r="AD655" s="91">
        <f>AD9+AD44</f>
        <v>17.77</v>
      </c>
      <c r="AE655" s="91">
        <f>AE9+AE44</f>
        <v>9.120000000000001</v>
      </c>
      <c r="AF655" s="91">
        <f>AF9+AF44</f>
        <v>0.67</v>
      </c>
      <c r="AG655" s="91">
        <f>AG9+AG44</f>
        <v>0</v>
      </c>
      <c r="AH655" s="91">
        <f>AH9+AH44</f>
        <v>0</v>
      </c>
      <c r="AI655" s="91">
        <f>AI9+AI44</f>
        <v>0.02</v>
      </c>
      <c r="AJ655" s="91">
        <f>AJ9+AJ44</f>
        <v>0</v>
      </c>
      <c r="AK655" s="91">
        <f>AK9+AK44</f>
        <v>7.88</v>
      </c>
      <c r="AL655" s="91">
        <f>AL9+AL44</f>
        <v>0</v>
      </c>
      <c r="AM655" s="91">
        <f>AM9+AM44</f>
        <v>0</v>
      </c>
      <c r="AN655" s="91">
        <f>AN9+AN44</f>
        <v>0</v>
      </c>
      <c r="AO655" s="91">
        <f>AO9+AO44</f>
        <v>0</v>
      </c>
      <c r="AP655" s="91">
        <f>AP9+AP44</f>
        <v>0</v>
      </c>
      <c r="AQ655" s="91">
        <f>AQ9+AQ44</f>
        <v>0.08</v>
      </c>
      <c r="AR655" s="91">
        <f>AR9+AR44</f>
        <v>0</v>
      </c>
      <c r="AS655" s="91">
        <f>AS9+AS44</f>
        <v>0</v>
      </c>
      <c r="AT655" s="91">
        <f>AT9+AT44</f>
        <v>0</v>
      </c>
      <c r="AU655" s="91">
        <f>AU9+AU44</f>
        <v>0</v>
      </c>
      <c r="AV655" s="91">
        <f>AV9+AV44</f>
        <v>0</v>
      </c>
      <c r="AW655" s="91">
        <f>AW9+AW44</f>
        <v>0</v>
      </c>
      <c r="AX655" s="91">
        <f>AX9+AX44</f>
        <v>15.010000000000002</v>
      </c>
      <c r="AY655" s="91">
        <f>AY9+AY44</f>
        <v>0.4</v>
      </c>
      <c r="AZ655" s="91">
        <f>AZ9+AZ44</f>
        <v>1.5023000000000002</v>
      </c>
      <c r="BA655" s="91">
        <f>BA9+BA44</f>
        <v>0</v>
      </c>
      <c r="BB655" s="91">
        <f>BB9+BB44</f>
        <v>0</v>
      </c>
      <c r="BC655" s="91">
        <f>BC9+BC44</f>
        <v>0</v>
      </c>
      <c r="BD655" s="91">
        <f>BD9+BD44</f>
        <v>180.35999999999999</v>
      </c>
      <c r="BE655" s="91">
        <f>BE9+BE44</f>
        <v>0</v>
      </c>
      <c r="BF655" s="91">
        <f>BF9+BF44</f>
        <v>0</v>
      </c>
      <c r="BG655" s="91">
        <f>BG9+BG44</f>
        <v>347.93</v>
      </c>
      <c r="BH655" s="91">
        <f>BH9+BH44</f>
        <v>0</v>
      </c>
      <c r="BI655" s="91">
        <f>BI9+BI44</f>
        <v>337.95</v>
      </c>
      <c r="BJ655" s="91">
        <f>BJ9+BJ44</f>
        <v>0</v>
      </c>
      <c r="BK655" s="4"/>
      <c r="BL655" s="4"/>
      <c r="BM655" s="4"/>
      <c r="BN655" s="4"/>
      <c r="BO655" s="4"/>
      <c r="BP655" s="10"/>
      <c r="BQ655" s="10"/>
      <c r="BR655" s="10"/>
      <c r="BS655" s="10"/>
      <c r="BT655" s="10"/>
      <c r="BU655" s="10"/>
      <c r="BV655" s="10"/>
      <c r="BW655" s="10"/>
      <c r="BX655" s="10"/>
      <c r="BY655" s="10"/>
      <c r="CA655" s="54" t="e">
        <f>VLOOKUP(B655,'[1]KH2025 IN'!$B$4:$X$243,23,0)</f>
        <v>#N/A</v>
      </c>
      <c r="CB655" s="54">
        <v>1</v>
      </c>
      <c r="CC655" s="54" t="e">
        <f>VLOOKUP(B655,'[2]10QH'!$B$15:$BZ$665,77,0)</f>
        <v>#REF!</v>
      </c>
    </row>
  </sheetData>
  <autoFilter ref="A9:WYP655" xr:uid="{00000000-0001-0000-0000-000000000000}"/>
  <mergeCells count="289">
    <mergeCell ref="BP619:BP621"/>
    <mergeCell ref="BP590:BP595"/>
    <mergeCell ref="BP598:BP600"/>
    <mergeCell ref="BP603:BP604"/>
    <mergeCell ref="BP606:BP607"/>
    <mergeCell ref="BP611:BP613"/>
    <mergeCell ref="BP615:BP617"/>
    <mergeCell ref="BP556:BP559"/>
    <mergeCell ref="BP560:BP561"/>
    <mergeCell ref="BP564:BP566"/>
    <mergeCell ref="BP567:BP568"/>
    <mergeCell ref="A584:A585"/>
    <mergeCell ref="B584:B585"/>
    <mergeCell ref="BP584:BP585"/>
    <mergeCell ref="BP533:BP534"/>
    <mergeCell ref="A546:A548"/>
    <mergeCell ref="B546:B548"/>
    <mergeCell ref="AG546:AG548"/>
    <mergeCell ref="BP546:BP548"/>
    <mergeCell ref="BW546:BW548"/>
    <mergeCell ref="BP465:BP466"/>
    <mergeCell ref="BP469:BP471"/>
    <mergeCell ref="BP472:BP473"/>
    <mergeCell ref="BP489:BP490"/>
    <mergeCell ref="BP509:BP512"/>
    <mergeCell ref="A521:A526"/>
    <mergeCell ref="B521:B526"/>
    <mergeCell ref="BP521:BP526"/>
    <mergeCell ref="A447:A451"/>
    <mergeCell ref="B447:B451"/>
    <mergeCell ref="BP447:BP451"/>
    <mergeCell ref="BP454:BP455"/>
    <mergeCell ref="A457:A462"/>
    <mergeCell ref="B457:B462"/>
    <mergeCell ref="BP457:BP462"/>
    <mergeCell ref="BP411:BP412"/>
    <mergeCell ref="BP413:BP414"/>
    <mergeCell ref="BP425:BP426"/>
    <mergeCell ref="A441:A442"/>
    <mergeCell ref="B441:B442"/>
    <mergeCell ref="BP441:BP442"/>
    <mergeCell ref="A404:A405"/>
    <mergeCell ref="B404:B405"/>
    <mergeCell ref="BP404:BP405"/>
    <mergeCell ref="A406:A407"/>
    <mergeCell ref="B406:B407"/>
    <mergeCell ref="BP406:BP407"/>
    <mergeCell ref="BP373:BP377"/>
    <mergeCell ref="BP385:BP386"/>
    <mergeCell ref="BP388:BP389"/>
    <mergeCell ref="BP390:BP391"/>
    <mergeCell ref="BP393:BP398"/>
    <mergeCell ref="A402:A403"/>
    <mergeCell ref="B402:B403"/>
    <mergeCell ref="BP402:BP403"/>
    <mergeCell ref="BP343:BP348"/>
    <mergeCell ref="AG345:AG347"/>
    <mergeCell ref="AH345:AH347"/>
    <mergeCell ref="BW345:BW347"/>
    <mergeCell ref="BX345:BX347"/>
    <mergeCell ref="BP360:BP369"/>
    <mergeCell ref="A308:A314"/>
    <mergeCell ref="B308:B314"/>
    <mergeCell ref="BP308:BP314"/>
    <mergeCell ref="BP318:BP325"/>
    <mergeCell ref="BP326:BP327"/>
    <mergeCell ref="BP332:BP333"/>
    <mergeCell ref="BX283:BX284"/>
    <mergeCell ref="BP292:BP294"/>
    <mergeCell ref="BP295:BP296"/>
    <mergeCell ref="BP299:BP301"/>
    <mergeCell ref="A303:A304"/>
    <mergeCell ref="B303:B304"/>
    <mergeCell ref="BP303:BP304"/>
    <mergeCell ref="A283:A284"/>
    <mergeCell ref="B283:B284"/>
    <mergeCell ref="AG283:AG284"/>
    <mergeCell ref="AH283:AH284"/>
    <mergeCell ref="BP283:BP284"/>
    <mergeCell ref="BW283:BW284"/>
    <mergeCell ref="BP289:BP291"/>
    <mergeCell ref="BP240:BP244"/>
    <mergeCell ref="BP245:BP247"/>
    <mergeCell ref="BP248:BP252"/>
    <mergeCell ref="A277:A279"/>
    <mergeCell ref="B277:B279"/>
    <mergeCell ref="BP277:BP279"/>
    <mergeCell ref="BZ226:BZ230"/>
    <mergeCell ref="A231:A234"/>
    <mergeCell ref="B231:B234"/>
    <mergeCell ref="BP231:BP234"/>
    <mergeCell ref="A235:A238"/>
    <mergeCell ref="B235:B238"/>
    <mergeCell ref="BP235:BP238"/>
    <mergeCell ref="A223:A225"/>
    <mergeCell ref="B223:B225"/>
    <mergeCell ref="BP223:BP225"/>
    <mergeCell ref="A226:A230"/>
    <mergeCell ref="B226:B230"/>
    <mergeCell ref="BP226:BP230"/>
    <mergeCell ref="BW214:BW215"/>
    <mergeCell ref="BX214:BX215"/>
    <mergeCell ref="A216:A219"/>
    <mergeCell ref="B216:B219"/>
    <mergeCell ref="BP216:BP219"/>
    <mergeCell ref="A220:A222"/>
    <mergeCell ref="B220:B222"/>
    <mergeCell ref="BP220:BP222"/>
    <mergeCell ref="BP198:BP199"/>
    <mergeCell ref="BP200:BP209"/>
    <mergeCell ref="A212:A213"/>
    <mergeCell ref="B212:B213"/>
    <mergeCell ref="BP212:BP213"/>
    <mergeCell ref="A214:A215"/>
    <mergeCell ref="B214:B215"/>
    <mergeCell ref="AG214:AG215"/>
    <mergeCell ref="AH214:AH215"/>
    <mergeCell ref="BP214:BP215"/>
    <mergeCell ref="B206:B207"/>
    <mergeCell ref="A206:A207"/>
    <mergeCell ref="BP183:BP185"/>
    <mergeCell ref="BP187:BP197"/>
    <mergeCell ref="A191:A192"/>
    <mergeCell ref="B191:B192"/>
    <mergeCell ref="A193:A194"/>
    <mergeCell ref="B193:B194"/>
    <mergeCell ref="BW175:BW176"/>
    <mergeCell ref="BX175:BX176"/>
    <mergeCell ref="A181:A182"/>
    <mergeCell ref="B181:B182"/>
    <mergeCell ref="AG181:AG182"/>
    <mergeCell ref="BP181:BP182"/>
    <mergeCell ref="BV181:BV182"/>
    <mergeCell ref="BW181:BW182"/>
    <mergeCell ref="B175:B176"/>
    <mergeCell ref="AG175:AG176"/>
    <mergeCell ref="AH175:AH176"/>
    <mergeCell ref="BP175:BP179"/>
    <mergeCell ref="BX131:BX141"/>
    <mergeCell ref="BP143:BP144"/>
    <mergeCell ref="BP145:BP147"/>
    <mergeCell ref="BP148:BP152"/>
    <mergeCell ref="BP153:BP155"/>
    <mergeCell ref="BP156:BP157"/>
    <mergeCell ref="C131:C132"/>
    <mergeCell ref="E131:E132"/>
    <mergeCell ref="AG131:AG141"/>
    <mergeCell ref="AH131:AH141"/>
    <mergeCell ref="BW131:BW141"/>
    <mergeCell ref="BP133:BP134"/>
    <mergeCell ref="BP135:BP136"/>
    <mergeCell ref="A123:A130"/>
    <mergeCell ref="B123:B130"/>
    <mergeCell ref="AG123:AG130"/>
    <mergeCell ref="BP123:BP130"/>
    <mergeCell ref="BW123:BW130"/>
    <mergeCell ref="A159:A160"/>
    <mergeCell ref="B159:B160"/>
    <mergeCell ref="BP159:BP160"/>
    <mergeCell ref="BP166:BP174"/>
    <mergeCell ref="A131:A132"/>
    <mergeCell ref="B133:B134"/>
    <mergeCell ref="B135:B136"/>
    <mergeCell ref="A133:A134"/>
    <mergeCell ref="A135:A136"/>
    <mergeCell ref="BW115:BW116"/>
    <mergeCell ref="BX115:BX116"/>
    <mergeCell ref="A117:A120"/>
    <mergeCell ref="B117:B120"/>
    <mergeCell ref="AG117:AG120"/>
    <mergeCell ref="BP117:BP120"/>
    <mergeCell ref="BW117:BW120"/>
    <mergeCell ref="BY119:BY120"/>
    <mergeCell ref="A121:A122"/>
    <mergeCell ref="C121:C122"/>
    <mergeCell ref="D121:D122"/>
    <mergeCell ref="A109:A110"/>
    <mergeCell ref="C109:C110"/>
    <mergeCell ref="D109:D110"/>
    <mergeCell ref="A115:A116"/>
    <mergeCell ref="B115:B116"/>
    <mergeCell ref="AG115:AG116"/>
    <mergeCell ref="A94:A95"/>
    <mergeCell ref="BP96:BP98"/>
    <mergeCell ref="A99:A100"/>
    <mergeCell ref="B99:B100"/>
    <mergeCell ref="BP99:BP100"/>
    <mergeCell ref="C103:C104"/>
    <mergeCell ref="E103:E104"/>
    <mergeCell ref="AH115:AH116"/>
    <mergeCell ref="BP115:BP116"/>
    <mergeCell ref="BW92:BW94"/>
    <mergeCell ref="BX92:BX94"/>
    <mergeCell ref="A92:A93"/>
    <mergeCell ref="B92:B93"/>
    <mergeCell ref="AG92:AG93"/>
    <mergeCell ref="BP92:BP93"/>
    <mergeCell ref="BP90:BP91"/>
    <mergeCell ref="AH92:AH94"/>
    <mergeCell ref="BX82:BX83"/>
    <mergeCell ref="A85:A86"/>
    <mergeCell ref="B85:B86"/>
    <mergeCell ref="BP85:BP89"/>
    <mergeCell ref="A87:A88"/>
    <mergeCell ref="B87:B88"/>
    <mergeCell ref="A82:A83"/>
    <mergeCell ref="B82:B83"/>
    <mergeCell ref="AG82:AG83"/>
    <mergeCell ref="AH82:AH83"/>
    <mergeCell ref="BP82:BP83"/>
    <mergeCell ref="BW82:BW83"/>
    <mergeCell ref="BW57:BW63"/>
    <mergeCell ref="BX57:BX63"/>
    <mergeCell ref="BY57:BY63"/>
    <mergeCell ref="A80:A81"/>
    <mergeCell ref="B80:B81"/>
    <mergeCell ref="AG80:AG81"/>
    <mergeCell ref="AH80:AH81"/>
    <mergeCell ref="BP80:BP81"/>
    <mergeCell ref="BW80:BW81"/>
    <mergeCell ref="BX80:BX81"/>
    <mergeCell ref="BP50:BP55"/>
    <mergeCell ref="A57:A63"/>
    <mergeCell ref="B57:B63"/>
    <mergeCell ref="AG57:AG63"/>
    <mergeCell ref="AH57:AH63"/>
    <mergeCell ref="BP57:BP63"/>
    <mergeCell ref="BF7:BF8"/>
    <mergeCell ref="BG7:BG8"/>
    <mergeCell ref="BH7:BH8"/>
    <mergeCell ref="BI7:BI8"/>
    <mergeCell ref="BJ7:BJ8"/>
    <mergeCell ref="BP16:BP17"/>
    <mergeCell ref="AZ7:AZ8"/>
    <mergeCell ref="BA7:BA8"/>
    <mergeCell ref="BB7:BB8"/>
    <mergeCell ref="BC7:BC8"/>
    <mergeCell ref="BD7:BD8"/>
    <mergeCell ref="BE7:BE8"/>
    <mergeCell ref="AE7:AT7"/>
    <mergeCell ref="AU7:AU8"/>
    <mergeCell ref="AV7:AV8"/>
    <mergeCell ref="AW7:AW8"/>
    <mergeCell ref="AX7:AX8"/>
    <mergeCell ref="AY7:AY8"/>
    <mergeCell ref="CI5:CI8"/>
    <mergeCell ref="F6:T6"/>
    <mergeCell ref="U6:BF6"/>
    <mergeCell ref="BG6:BJ6"/>
    <mergeCell ref="F7:F8"/>
    <mergeCell ref="G7:J7"/>
    <mergeCell ref="K7:K8"/>
    <mergeCell ref="L7:L8"/>
    <mergeCell ref="M7:Q7"/>
    <mergeCell ref="R7:R8"/>
    <mergeCell ref="BR5:BT8"/>
    <mergeCell ref="BU5:BU8"/>
    <mergeCell ref="BV5:BV8"/>
    <mergeCell ref="BW5:BW8"/>
    <mergeCell ref="BX5:BX8"/>
    <mergeCell ref="BY5:BY8"/>
    <mergeCell ref="BK5:BK8"/>
    <mergeCell ref="BL5:BL8"/>
    <mergeCell ref="BM5:BM8"/>
    <mergeCell ref="BN5:BN8"/>
    <mergeCell ref="BP5:BP8"/>
    <mergeCell ref="BQ5:BQ8"/>
    <mergeCell ref="Y7:Y8"/>
    <mergeCell ref="Z7:Z8"/>
    <mergeCell ref="A1:B1"/>
    <mergeCell ref="A2:BU2"/>
    <mergeCell ref="A3:BU3"/>
    <mergeCell ref="A4:BU4"/>
    <mergeCell ref="A5:A8"/>
    <mergeCell ref="B5:B8"/>
    <mergeCell ref="C5:C8"/>
    <mergeCell ref="D5:D8"/>
    <mergeCell ref="E5:E8"/>
    <mergeCell ref="F5:BJ5"/>
    <mergeCell ref="AA7:AA8"/>
    <mergeCell ref="AB7:AB8"/>
    <mergeCell ref="AC7:AC8"/>
    <mergeCell ref="AD7:AD8"/>
    <mergeCell ref="S7:S8"/>
    <mergeCell ref="T7:T8"/>
    <mergeCell ref="U7:U8"/>
    <mergeCell ref="V7:V8"/>
    <mergeCell ref="W7:W8"/>
    <mergeCell ref="X7:X8"/>
  </mergeCells>
  <conditionalFormatting sqref="K277:L277">
    <cfRule type="duplicateValues" dxfId="5" priority="1" stopIfTrue="1"/>
    <cfRule type="duplicateValues" dxfId="4" priority="2" stopIfTrue="1"/>
  </conditionalFormatting>
  <pageMargins left="0.7" right="0.7" top="0.75" bottom="0.75" header="0.3" footer="0.3"/>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K293"/>
  <sheetViews>
    <sheetView showZeros="0" zoomScale="57" zoomScaleNormal="57" workbookViewId="0">
      <pane xSplit="3" ySplit="11" topLeftCell="D291" activePane="bottomRight" state="frozen"/>
      <selection pane="topRight" activeCell="D1" sqref="D1"/>
      <selection pane="bottomLeft" activeCell="A12" sqref="A12"/>
      <selection pane="bottomRight" activeCell="CT292" sqref="CT292"/>
    </sheetView>
  </sheetViews>
  <sheetFormatPr defaultColWidth="8.88671875" defaultRowHeight="18.75" x14ac:dyDescent="0.3"/>
  <cols>
    <col min="1" max="1" width="8.44140625" style="2" customWidth="1"/>
    <col min="2" max="2" width="33.77734375" style="2" customWidth="1"/>
    <col min="3" max="3" width="9.6640625" style="2" customWidth="1"/>
    <col min="4" max="4" width="8.88671875" style="2" customWidth="1"/>
    <col min="5" max="5" width="9.5546875" style="2" customWidth="1"/>
    <col min="6" max="6" width="9.21875" style="2" customWidth="1"/>
    <col min="7" max="7" width="12.44140625" style="2" hidden="1" customWidth="1"/>
    <col min="8" max="8" width="14.77734375" style="2" hidden="1" customWidth="1"/>
    <col min="9" max="9" width="0.21875" style="2" hidden="1" customWidth="1"/>
    <col min="10" max="10" width="14.44140625" style="2" hidden="1" customWidth="1"/>
    <col min="11" max="11" width="13.21875" style="2" hidden="1" customWidth="1"/>
    <col min="12" max="12" width="13" style="2" hidden="1" customWidth="1"/>
    <col min="13" max="13" width="7.88671875" style="2" hidden="1" customWidth="1"/>
    <col min="14" max="15" width="10" style="2" hidden="1" customWidth="1"/>
    <col min="16" max="20" width="10.109375" style="2" hidden="1" customWidth="1"/>
    <col min="21" max="21" width="9.21875" style="2" customWidth="1"/>
    <col min="22" max="58" width="10.109375" style="2" hidden="1" customWidth="1"/>
    <col min="59" max="59" width="8.77734375" style="2" customWidth="1"/>
    <col min="60" max="60" width="10.109375" style="2" hidden="1" customWidth="1"/>
    <col min="61" max="61" width="8.109375" style="2" hidden="1" customWidth="1"/>
    <col min="62" max="62" width="7.6640625" style="2" hidden="1" customWidth="1"/>
    <col min="63" max="63" width="13.77734375" style="2" hidden="1" customWidth="1"/>
    <col min="64" max="64" width="18.21875" style="2" customWidth="1"/>
    <col min="65" max="65" width="14" style="2" hidden="1" customWidth="1"/>
    <col min="66" max="66" width="8.44140625" style="2" customWidth="1"/>
    <col min="67" max="67" width="17.88671875" style="2" hidden="1" customWidth="1"/>
    <col min="68" max="68" width="27.88671875" style="2" customWidth="1"/>
    <col min="69" max="70" width="8.88671875" style="2" hidden="1" customWidth="1"/>
    <col min="71" max="71" width="1" style="2" hidden="1" customWidth="1"/>
    <col min="72" max="72" width="4.44140625" style="2" hidden="1" customWidth="1"/>
    <col min="73" max="73" width="8.21875" style="2" hidden="1" customWidth="1"/>
    <col min="74" max="74" width="14.21875" style="2" hidden="1" customWidth="1"/>
    <col min="75" max="75" width="14.6640625" style="2" hidden="1" customWidth="1"/>
    <col min="76" max="76" width="24.88671875" style="2" hidden="1" customWidth="1"/>
    <col min="77" max="77" width="9.21875" style="2" hidden="1" customWidth="1"/>
    <col min="78" max="78" width="8.88671875" style="2" hidden="1" customWidth="1"/>
    <col min="79" max="79" width="12.33203125" style="2" hidden="1" customWidth="1"/>
    <col min="80" max="81" width="8.88671875" style="2" hidden="1" customWidth="1"/>
    <col min="82" max="82" width="8.21875" style="2" hidden="1" customWidth="1"/>
    <col min="83" max="83" width="8.44140625" style="2" hidden="1" customWidth="1"/>
    <col min="84" max="86" width="8.88671875" style="2" hidden="1" customWidth="1"/>
    <col min="87" max="87" width="15.21875" style="2" hidden="1" customWidth="1"/>
    <col min="88" max="88" width="12.77734375" style="2" hidden="1" customWidth="1"/>
    <col min="89" max="89" width="13.88671875" style="2" hidden="1" customWidth="1"/>
    <col min="90" max="91" width="0" style="2" hidden="1" customWidth="1"/>
    <col min="92" max="256" width="8.88671875" style="2"/>
    <col min="257" max="257" width="9.6640625" style="2" customWidth="1"/>
    <col min="258" max="258" width="40.88671875" style="2" customWidth="1"/>
    <col min="259" max="259" width="10.6640625" style="2" customWidth="1"/>
    <col min="260" max="260" width="9.77734375" style="2" customWidth="1"/>
    <col min="261" max="261" width="10.88671875" style="2" customWidth="1"/>
    <col min="262" max="262" width="10.21875" style="2" customWidth="1"/>
    <col min="263" max="276" width="0" style="2" hidden="1" customWidth="1"/>
    <col min="277" max="277" width="10.109375" style="2" customWidth="1"/>
    <col min="278" max="314" width="0" style="2" hidden="1" customWidth="1"/>
    <col min="315" max="315" width="10.109375" style="2" customWidth="1"/>
    <col min="316" max="319" width="0" style="2" hidden="1" customWidth="1"/>
    <col min="320" max="320" width="14" style="2" customWidth="1"/>
    <col min="321" max="321" width="0" style="2" hidden="1" customWidth="1"/>
    <col min="322" max="322" width="8.44140625" style="2" customWidth="1"/>
    <col min="323" max="323" width="0" style="2" hidden="1" customWidth="1"/>
    <col min="324" max="324" width="59" style="2" customWidth="1"/>
    <col min="325" max="332" width="0" style="2" hidden="1" customWidth="1"/>
    <col min="333" max="333" width="9.21875" style="2" customWidth="1"/>
    <col min="334" max="342" width="0" style="2" hidden="1" customWidth="1"/>
    <col min="343" max="512" width="8.88671875" style="2"/>
    <col min="513" max="513" width="9.6640625" style="2" customWidth="1"/>
    <col min="514" max="514" width="40.88671875" style="2" customWidth="1"/>
    <col min="515" max="515" width="10.6640625" style="2" customWidth="1"/>
    <col min="516" max="516" width="9.77734375" style="2" customWidth="1"/>
    <col min="517" max="517" width="10.88671875" style="2" customWidth="1"/>
    <col min="518" max="518" width="10.21875" style="2" customWidth="1"/>
    <col min="519" max="532" width="0" style="2" hidden="1" customWidth="1"/>
    <col min="533" max="533" width="10.109375" style="2" customWidth="1"/>
    <col min="534" max="570" width="0" style="2" hidden="1" customWidth="1"/>
    <col min="571" max="571" width="10.109375" style="2" customWidth="1"/>
    <col min="572" max="575" width="0" style="2" hidden="1" customWidth="1"/>
    <col min="576" max="576" width="14" style="2" customWidth="1"/>
    <col min="577" max="577" width="0" style="2" hidden="1" customWidth="1"/>
    <col min="578" max="578" width="8.44140625" style="2" customWidth="1"/>
    <col min="579" max="579" width="0" style="2" hidden="1" customWidth="1"/>
    <col min="580" max="580" width="59" style="2" customWidth="1"/>
    <col min="581" max="588" width="0" style="2" hidden="1" customWidth="1"/>
    <col min="589" max="589" width="9.21875" style="2" customWidth="1"/>
    <col min="590" max="598" width="0" style="2" hidden="1" customWidth="1"/>
    <col min="599" max="768" width="8.88671875" style="2"/>
    <col min="769" max="769" width="9.6640625" style="2" customWidth="1"/>
    <col min="770" max="770" width="40.88671875" style="2" customWidth="1"/>
    <col min="771" max="771" width="10.6640625" style="2" customWidth="1"/>
    <col min="772" max="772" width="9.77734375" style="2" customWidth="1"/>
    <col min="773" max="773" width="10.88671875" style="2" customWidth="1"/>
    <col min="774" max="774" width="10.21875" style="2" customWidth="1"/>
    <col min="775" max="788" width="0" style="2" hidden="1" customWidth="1"/>
    <col min="789" max="789" width="10.109375" style="2" customWidth="1"/>
    <col min="790" max="826" width="0" style="2" hidden="1" customWidth="1"/>
    <col min="827" max="827" width="10.109375" style="2" customWidth="1"/>
    <col min="828" max="831" width="0" style="2" hidden="1" customWidth="1"/>
    <col min="832" max="832" width="14" style="2" customWidth="1"/>
    <col min="833" max="833" width="0" style="2" hidden="1" customWidth="1"/>
    <col min="834" max="834" width="8.44140625" style="2" customWidth="1"/>
    <col min="835" max="835" width="0" style="2" hidden="1" customWidth="1"/>
    <col min="836" max="836" width="59" style="2" customWidth="1"/>
    <col min="837" max="844" width="0" style="2" hidden="1" customWidth="1"/>
    <col min="845" max="845" width="9.21875" style="2" customWidth="1"/>
    <col min="846" max="854" width="0" style="2" hidden="1" customWidth="1"/>
    <col min="855" max="1024" width="8.88671875" style="2"/>
    <col min="1025" max="1025" width="9.6640625" style="2" customWidth="1"/>
    <col min="1026" max="1026" width="40.88671875" style="2" customWidth="1"/>
    <col min="1027" max="1027" width="10.6640625" style="2" customWidth="1"/>
    <col min="1028" max="1028" width="9.77734375" style="2" customWidth="1"/>
    <col min="1029" max="1029" width="10.88671875" style="2" customWidth="1"/>
    <col min="1030" max="1030" width="10.21875" style="2" customWidth="1"/>
    <col min="1031" max="1044" width="0" style="2" hidden="1" customWidth="1"/>
    <col min="1045" max="1045" width="10.109375" style="2" customWidth="1"/>
    <col min="1046" max="1082" width="0" style="2" hidden="1" customWidth="1"/>
    <col min="1083" max="1083" width="10.109375" style="2" customWidth="1"/>
    <col min="1084" max="1087" width="0" style="2" hidden="1" customWidth="1"/>
    <col min="1088" max="1088" width="14" style="2" customWidth="1"/>
    <col min="1089" max="1089" width="0" style="2" hidden="1" customWidth="1"/>
    <col min="1090" max="1090" width="8.44140625" style="2" customWidth="1"/>
    <col min="1091" max="1091" width="0" style="2" hidden="1" customWidth="1"/>
    <col min="1092" max="1092" width="59" style="2" customWidth="1"/>
    <col min="1093" max="1100" width="0" style="2" hidden="1" customWidth="1"/>
    <col min="1101" max="1101" width="9.21875" style="2" customWidth="1"/>
    <col min="1102" max="1110" width="0" style="2" hidden="1" customWidth="1"/>
    <col min="1111" max="1280" width="8.88671875" style="2"/>
    <col min="1281" max="1281" width="9.6640625" style="2" customWidth="1"/>
    <col min="1282" max="1282" width="40.88671875" style="2" customWidth="1"/>
    <col min="1283" max="1283" width="10.6640625" style="2" customWidth="1"/>
    <col min="1284" max="1284" width="9.77734375" style="2" customWidth="1"/>
    <col min="1285" max="1285" width="10.88671875" style="2" customWidth="1"/>
    <col min="1286" max="1286" width="10.21875" style="2" customWidth="1"/>
    <col min="1287" max="1300" width="0" style="2" hidden="1" customWidth="1"/>
    <col min="1301" max="1301" width="10.109375" style="2" customWidth="1"/>
    <col min="1302" max="1338" width="0" style="2" hidden="1" customWidth="1"/>
    <col min="1339" max="1339" width="10.109375" style="2" customWidth="1"/>
    <col min="1340" max="1343" width="0" style="2" hidden="1" customWidth="1"/>
    <col min="1344" max="1344" width="14" style="2" customWidth="1"/>
    <col min="1345" max="1345" width="0" style="2" hidden="1" customWidth="1"/>
    <col min="1346" max="1346" width="8.44140625" style="2" customWidth="1"/>
    <col min="1347" max="1347" width="0" style="2" hidden="1" customWidth="1"/>
    <col min="1348" max="1348" width="59" style="2" customWidth="1"/>
    <col min="1349" max="1356" width="0" style="2" hidden="1" customWidth="1"/>
    <col min="1357" max="1357" width="9.21875" style="2" customWidth="1"/>
    <col min="1358" max="1366" width="0" style="2" hidden="1" customWidth="1"/>
    <col min="1367" max="1536" width="8.88671875" style="2"/>
    <col min="1537" max="1537" width="9.6640625" style="2" customWidth="1"/>
    <col min="1538" max="1538" width="40.88671875" style="2" customWidth="1"/>
    <col min="1539" max="1539" width="10.6640625" style="2" customWidth="1"/>
    <col min="1540" max="1540" width="9.77734375" style="2" customWidth="1"/>
    <col min="1541" max="1541" width="10.88671875" style="2" customWidth="1"/>
    <col min="1542" max="1542" width="10.21875" style="2" customWidth="1"/>
    <col min="1543" max="1556" width="0" style="2" hidden="1" customWidth="1"/>
    <col min="1557" max="1557" width="10.109375" style="2" customWidth="1"/>
    <col min="1558" max="1594" width="0" style="2" hidden="1" customWidth="1"/>
    <col min="1595" max="1595" width="10.109375" style="2" customWidth="1"/>
    <col min="1596" max="1599" width="0" style="2" hidden="1" customWidth="1"/>
    <col min="1600" max="1600" width="14" style="2" customWidth="1"/>
    <col min="1601" max="1601" width="0" style="2" hidden="1" customWidth="1"/>
    <col min="1602" max="1602" width="8.44140625" style="2" customWidth="1"/>
    <col min="1603" max="1603" width="0" style="2" hidden="1" customWidth="1"/>
    <col min="1604" max="1604" width="59" style="2" customWidth="1"/>
    <col min="1605" max="1612" width="0" style="2" hidden="1" customWidth="1"/>
    <col min="1613" max="1613" width="9.21875" style="2" customWidth="1"/>
    <col min="1614" max="1622" width="0" style="2" hidden="1" customWidth="1"/>
    <col min="1623" max="1792" width="8.88671875" style="2"/>
    <col min="1793" max="1793" width="9.6640625" style="2" customWidth="1"/>
    <col min="1794" max="1794" width="40.88671875" style="2" customWidth="1"/>
    <col min="1795" max="1795" width="10.6640625" style="2" customWidth="1"/>
    <col min="1796" max="1796" width="9.77734375" style="2" customWidth="1"/>
    <col min="1797" max="1797" width="10.88671875" style="2" customWidth="1"/>
    <col min="1798" max="1798" width="10.21875" style="2" customWidth="1"/>
    <col min="1799" max="1812" width="0" style="2" hidden="1" customWidth="1"/>
    <col min="1813" max="1813" width="10.109375" style="2" customWidth="1"/>
    <col min="1814" max="1850" width="0" style="2" hidden="1" customWidth="1"/>
    <col min="1851" max="1851" width="10.109375" style="2" customWidth="1"/>
    <col min="1852" max="1855" width="0" style="2" hidden="1" customWidth="1"/>
    <col min="1856" max="1856" width="14" style="2" customWidth="1"/>
    <col min="1857" max="1857" width="0" style="2" hidden="1" customWidth="1"/>
    <col min="1858" max="1858" width="8.44140625" style="2" customWidth="1"/>
    <col min="1859" max="1859" width="0" style="2" hidden="1" customWidth="1"/>
    <col min="1860" max="1860" width="59" style="2" customWidth="1"/>
    <col min="1861" max="1868" width="0" style="2" hidden="1" customWidth="1"/>
    <col min="1869" max="1869" width="9.21875" style="2" customWidth="1"/>
    <col min="1870" max="1878" width="0" style="2" hidden="1" customWidth="1"/>
    <col min="1879" max="2048" width="8.88671875" style="2"/>
    <col min="2049" max="2049" width="9.6640625" style="2" customWidth="1"/>
    <col min="2050" max="2050" width="40.88671875" style="2" customWidth="1"/>
    <col min="2051" max="2051" width="10.6640625" style="2" customWidth="1"/>
    <col min="2052" max="2052" width="9.77734375" style="2" customWidth="1"/>
    <col min="2053" max="2053" width="10.88671875" style="2" customWidth="1"/>
    <col min="2054" max="2054" width="10.21875" style="2" customWidth="1"/>
    <col min="2055" max="2068" width="0" style="2" hidden="1" customWidth="1"/>
    <col min="2069" max="2069" width="10.109375" style="2" customWidth="1"/>
    <col min="2070" max="2106" width="0" style="2" hidden="1" customWidth="1"/>
    <col min="2107" max="2107" width="10.109375" style="2" customWidth="1"/>
    <col min="2108" max="2111" width="0" style="2" hidden="1" customWidth="1"/>
    <col min="2112" max="2112" width="14" style="2" customWidth="1"/>
    <col min="2113" max="2113" width="0" style="2" hidden="1" customWidth="1"/>
    <col min="2114" max="2114" width="8.44140625" style="2" customWidth="1"/>
    <col min="2115" max="2115" width="0" style="2" hidden="1" customWidth="1"/>
    <col min="2116" max="2116" width="59" style="2" customWidth="1"/>
    <col min="2117" max="2124" width="0" style="2" hidden="1" customWidth="1"/>
    <col min="2125" max="2125" width="9.21875" style="2" customWidth="1"/>
    <col min="2126" max="2134" width="0" style="2" hidden="1" customWidth="1"/>
    <col min="2135" max="2304" width="8.88671875" style="2"/>
    <col min="2305" max="2305" width="9.6640625" style="2" customWidth="1"/>
    <col min="2306" max="2306" width="40.88671875" style="2" customWidth="1"/>
    <col min="2307" max="2307" width="10.6640625" style="2" customWidth="1"/>
    <col min="2308" max="2308" width="9.77734375" style="2" customWidth="1"/>
    <col min="2309" max="2309" width="10.88671875" style="2" customWidth="1"/>
    <col min="2310" max="2310" width="10.21875" style="2" customWidth="1"/>
    <col min="2311" max="2324" width="0" style="2" hidden="1" customWidth="1"/>
    <col min="2325" max="2325" width="10.109375" style="2" customWidth="1"/>
    <col min="2326" max="2362" width="0" style="2" hidden="1" customWidth="1"/>
    <col min="2363" max="2363" width="10.109375" style="2" customWidth="1"/>
    <col min="2364" max="2367" width="0" style="2" hidden="1" customWidth="1"/>
    <col min="2368" max="2368" width="14" style="2" customWidth="1"/>
    <col min="2369" max="2369" width="0" style="2" hidden="1" customWidth="1"/>
    <col min="2370" max="2370" width="8.44140625" style="2" customWidth="1"/>
    <col min="2371" max="2371" width="0" style="2" hidden="1" customWidth="1"/>
    <col min="2372" max="2372" width="59" style="2" customWidth="1"/>
    <col min="2373" max="2380" width="0" style="2" hidden="1" customWidth="1"/>
    <col min="2381" max="2381" width="9.21875" style="2" customWidth="1"/>
    <col min="2382" max="2390" width="0" style="2" hidden="1" customWidth="1"/>
    <col min="2391" max="2560" width="8.88671875" style="2"/>
    <col min="2561" max="2561" width="9.6640625" style="2" customWidth="1"/>
    <col min="2562" max="2562" width="40.88671875" style="2" customWidth="1"/>
    <col min="2563" max="2563" width="10.6640625" style="2" customWidth="1"/>
    <col min="2564" max="2564" width="9.77734375" style="2" customWidth="1"/>
    <col min="2565" max="2565" width="10.88671875" style="2" customWidth="1"/>
    <col min="2566" max="2566" width="10.21875" style="2" customWidth="1"/>
    <col min="2567" max="2580" width="0" style="2" hidden="1" customWidth="1"/>
    <col min="2581" max="2581" width="10.109375" style="2" customWidth="1"/>
    <col min="2582" max="2618" width="0" style="2" hidden="1" customWidth="1"/>
    <col min="2619" max="2619" width="10.109375" style="2" customWidth="1"/>
    <col min="2620" max="2623" width="0" style="2" hidden="1" customWidth="1"/>
    <col min="2624" max="2624" width="14" style="2" customWidth="1"/>
    <col min="2625" max="2625" width="0" style="2" hidden="1" customWidth="1"/>
    <col min="2626" max="2626" width="8.44140625" style="2" customWidth="1"/>
    <col min="2627" max="2627" width="0" style="2" hidden="1" customWidth="1"/>
    <col min="2628" max="2628" width="59" style="2" customWidth="1"/>
    <col min="2629" max="2636" width="0" style="2" hidden="1" customWidth="1"/>
    <col min="2637" max="2637" width="9.21875" style="2" customWidth="1"/>
    <col min="2638" max="2646" width="0" style="2" hidden="1" customWidth="1"/>
    <col min="2647" max="2816" width="8.88671875" style="2"/>
    <col min="2817" max="2817" width="9.6640625" style="2" customWidth="1"/>
    <col min="2818" max="2818" width="40.88671875" style="2" customWidth="1"/>
    <col min="2819" max="2819" width="10.6640625" style="2" customWidth="1"/>
    <col min="2820" max="2820" width="9.77734375" style="2" customWidth="1"/>
    <col min="2821" max="2821" width="10.88671875" style="2" customWidth="1"/>
    <col min="2822" max="2822" width="10.21875" style="2" customWidth="1"/>
    <col min="2823" max="2836" width="0" style="2" hidden="1" customWidth="1"/>
    <col min="2837" max="2837" width="10.109375" style="2" customWidth="1"/>
    <col min="2838" max="2874" width="0" style="2" hidden="1" customWidth="1"/>
    <col min="2875" max="2875" width="10.109375" style="2" customWidth="1"/>
    <col min="2876" max="2879" width="0" style="2" hidden="1" customWidth="1"/>
    <col min="2880" max="2880" width="14" style="2" customWidth="1"/>
    <col min="2881" max="2881" width="0" style="2" hidden="1" customWidth="1"/>
    <col min="2882" max="2882" width="8.44140625" style="2" customWidth="1"/>
    <col min="2883" max="2883" width="0" style="2" hidden="1" customWidth="1"/>
    <col min="2884" max="2884" width="59" style="2" customWidth="1"/>
    <col min="2885" max="2892" width="0" style="2" hidden="1" customWidth="1"/>
    <col min="2893" max="2893" width="9.21875" style="2" customWidth="1"/>
    <col min="2894" max="2902" width="0" style="2" hidden="1" customWidth="1"/>
    <col min="2903" max="3072" width="8.88671875" style="2"/>
    <col min="3073" max="3073" width="9.6640625" style="2" customWidth="1"/>
    <col min="3074" max="3074" width="40.88671875" style="2" customWidth="1"/>
    <col min="3075" max="3075" width="10.6640625" style="2" customWidth="1"/>
    <col min="3076" max="3076" width="9.77734375" style="2" customWidth="1"/>
    <col min="3077" max="3077" width="10.88671875" style="2" customWidth="1"/>
    <col min="3078" max="3078" width="10.21875" style="2" customWidth="1"/>
    <col min="3079" max="3092" width="0" style="2" hidden="1" customWidth="1"/>
    <col min="3093" max="3093" width="10.109375" style="2" customWidth="1"/>
    <col min="3094" max="3130" width="0" style="2" hidden="1" customWidth="1"/>
    <col min="3131" max="3131" width="10.109375" style="2" customWidth="1"/>
    <col min="3132" max="3135" width="0" style="2" hidden="1" customWidth="1"/>
    <col min="3136" max="3136" width="14" style="2" customWidth="1"/>
    <col min="3137" max="3137" width="0" style="2" hidden="1" customWidth="1"/>
    <col min="3138" max="3138" width="8.44140625" style="2" customWidth="1"/>
    <col min="3139" max="3139" width="0" style="2" hidden="1" customWidth="1"/>
    <col min="3140" max="3140" width="59" style="2" customWidth="1"/>
    <col min="3141" max="3148" width="0" style="2" hidden="1" customWidth="1"/>
    <col min="3149" max="3149" width="9.21875" style="2" customWidth="1"/>
    <col min="3150" max="3158" width="0" style="2" hidden="1" customWidth="1"/>
    <col min="3159" max="3328" width="8.88671875" style="2"/>
    <col min="3329" max="3329" width="9.6640625" style="2" customWidth="1"/>
    <col min="3330" max="3330" width="40.88671875" style="2" customWidth="1"/>
    <col min="3331" max="3331" width="10.6640625" style="2" customWidth="1"/>
    <col min="3332" max="3332" width="9.77734375" style="2" customWidth="1"/>
    <col min="3333" max="3333" width="10.88671875" style="2" customWidth="1"/>
    <col min="3334" max="3334" width="10.21875" style="2" customWidth="1"/>
    <col min="3335" max="3348" width="0" style="2" hidden="1" customWidth="1"/>
    <col min="3349" max="3349" width="10.109375" style="2" customWidth="1"/>
    <col min="3350" max="3386" width="0" style="2" hidden="1" customWidth="1"/>
    <col min="3387" max="3387" width="10.109375" style="2" customWidth="1"/>
    <col min="3388" max="3391" width="0" style="2" hidden="1" customWidth="1"/>
    <col min="3392" max="3392" width="14" style="2" customWidth="1"/>
    <col min="3393" max="3393" width="0" style="2" hidden="1" customWidth="1"/>
    <col min="3394" max="3394" width="8.44140625" style="2" customWidth="1"/>
    <col min="3395" max="3395" width="0" style="2" hidden="1" customWidth="1"/>
    <col min="3396" max="3396" width="59" style="2" customWidth="1"/>
    <col min="3397" max="3404" width="0" style="2" hidden="1" customWidth="1"/>
    <col min="3405" max="3405" width="9.21875" style="2" customWidth="1"/>
    <col min="3406" max="3414" width="0" style="2" hidden="1" customWidth="1"/>
    <col min="3415" max="3584" width="8.88671875" style="2"/>
    <col min="3585" max="3585" width="9.6640625" style="2" customWidth="1"/>
    <col min="3586" max="3586" width="40.88671875" style="2" customWidth="1"/>
    <col min="3587" max="3587" width="10.6640625" style="2" customWidth="1"/>
    <col min="3588" max="3588" width="9.77734375" style="2" customWidth="1"/>
    <col min="3589" max="3589" width="10.88671875" style="2" customWidth="1"/>
    <col min="3590" max="3590" width="10.21875" style="2" customWidth="1"/>
    <col min="3591" max="3604" width="0" style="2" hidden="1" customWidth="1"/>
    <col min="3605" max="3605" width="10.109375" style="2" customWidth="1"/>
    <col min="3606" max="3642" width="0" style="2" hidden="1" customWidth="1"/>
    <col min="3643" max="3643" width="10.109375" style="2" customWidth="1"/>
    <col min="3644" max="3647" width="0" style="2" hidden="1" customWidth="1"/>
    <col min="3648" max="3648" width="14" style="2" customWidth="1"/>
    <col min="3649" max="3649" width="0" style="2" hidden="1" customWidth="1"/>
    <col min="3650" max="3650" width="8.44140625" style="2" customWidth="1"/>
    <col min="3651" max="3651" width="0" style="2" hidden="1" customWidth="1"/>
    <col min="3652" max="3652" width="59" style="2" customWidth="1"/>
    <col min="3653" max="3660" width="0" style="2" hidden="1" customWidth="1"/>
    <col min="3661" max="3661" width="9.21875" style="2" customWidth="1"/>
    <col min="3662" max="3670" width="0" style="2" hidden="1" customWidth="1"/>
    <col min="3671" max="3840" width="8.88671875" style="2"/>
    <col min="3841" max="3841" width="9.6640625" style="2" customWidth="1"/>
    <col min="3842" max="3842" width="40.88671875" style="2" customWidth="1"/>
    <col min="3843" max="3843" width="10.6640625" style="2" customWidth="1"/>
    <col min="3844" max="3844" width="9.77734375" style="2" customWidth="1"/>
    <col min="3845" max="3845" width="10.88671875" style="2" customWidth="1"/>
    <col min="3846" max="3846" width="10.21875" style="2" customWidth="1"/>
    <col min="3847" max="3860" width="0" style="2" hidden="1" customWidth="1"/>
    <col min="3861" max="3861" width="10.109375" style="2" customWidth="1"/>
    <col min="3862" max="3898" width="0" style="2" hidden="1" customWidth="1"/>
    <col min="3899" max="3899" width="10.109375" style="2" customWidth="1"/>
    <col min="3900" max="3903" width="0" style="2" hidden="1" customWidth="1"/>
    <col min="3904" max="3904" width="14" style="2" customWidth="1"/>
    <col min="3905" max="3905" width="0" style="2" hidden="1" customWidth="1"/>
    <col min="3906" max="3906" width="8.44140625" style="2" customWidth="1"/>
    <col min="3907" max="3907" width="0" style="2" hidden="1" customWidth="1"/>
    <col min="3908" max="3908" width="59" style="2" customWidth="1"/>
    <col min="3909" max="3916" width="0" style="2" hidden="1" customWidth="1"/>
    <col min="3917" max="3917" width="9.21875" style="2" customWidth="1"/>
    <col min="3918" max="3926" width="0" style="2" hidden="1" customWidth="1"/>
    <col min="3927" max="4096" width="8.88671875" style="2"/>
    <col min="4097" max="4097" width="9.6640625" style="2" customWidth="1"/>
    <col min="4098" max="4098" width="40.88671875" style="2" customWidth="1"/>
    <col min="4099" max="4099" width="10.6640625" style="2" customWidth="1"/>
    <col min="4100" max="4100" width="9.77734375" style="2" customWidth="1"/>
    <col min="4101" max="4101" width="10.88671875" style="2" customWidth="1"/>
    <col min="4102" max="4102" width="10.21875" style="2" customWidth="1"/>
    <col min="4103" max="4116" width="0" style="2" hidden="1" customWidth="1"/>
    <col min="4117" max="4117" width="10.109375" style="2" customWidth="1"/>
    <col min="4118" max="4154" width="0" style="2" hidden="1" customWidth="1"/>
    <col min="4155" max="4155" width="10.109375" style="2" customWidth="1"/>
    <col min="4156" max="4159" width="0" style="2" hidden="1" customWidth="1"/>
    <col min="4160" max="4160" width="14" style="2" customWidth="1"/>
    <col min="4161" max="4161" width="0" style="2" hidden="1" customWidth="1"/>
    <col min="4162" max="4162" width="8.44140625" style="2" customWidth="1"/>
    <col min="4163" max="4163" width="0" style="2" hidden="1" customWidth="1"/>
    <col min="4164" max="4164" width="59" style="2" customWidth="1"/>
    <col min="4165" max="4172" width="0" style="2" hidden="1" customWidth="1"/>
    <col min="4173" max="4173" width="9.21875" style="2" customWidth="1"/>
    <col min="4174" max="4182" width="0" style="2" hidden="1" customWidth="1"/>
    <col min="4183" max="4352" width="8.88671875" style="2"/>
    <col min="4353" max="4353" width="9.6640625" style="2" customWidth="1"/>
    <col min="4354" max="4354" width="40.88671875" style="2" customWidth="1"/>
    <col min="4355" max="4355" width="10.6640625" style="2" customWidth="1"/>
    <col min="4356" max="4356" width="9.77734375" style="2" customWidth="1"/>
    <col min="4357" max="4357" width="10.88671875" style="2" customWidth="1"/>
    <col min="4358" max="4358" width="10.21875" style="2" customWidth="1"/>
    <col min="4359" max="4372" width="0" style="2" hidden="1" customWidth="1"/>
    <col min="4373" max="4373" width="10.109375" style="2" customWidth="1"/>
    <col min="4374" max="4410" width="0" style="2" hidden="1" customWidth="1"/>
    <col min="4411" max="4411" width="10.109375" style="2" customWidth="1"/>
    <col min="4412" max="4415" width="0" style="2" hidden="1" customWidth="1"/>
    <col min="4416" max="4416" width="14" style="2" customWidth="1"/>
    <col min="4417" max="4417" width="0" style="2" hidden="1" customWidth="1"/>
    <col min="4418" max="4418" width="8.44140625" style="2" customWidth="1"/>
    <col min="4419" max="4419" width="0" style="2" hidden="1" customWidth="1"/>
    <col min="4420" max="4420" width="59" style="2" customWidth="1"/>
    <col min="4421" max="4428" width="0" style="2" hidden="1" customWidth="1"/>
    <col min="4429" max="4429" width="9.21875" style="2" customWidth="1"/>
    <col min="4430" max="4438" width="0" style="2" hidden="1" customWidth="1"/>
    <col min="4439" max="4608" width="8.88671875" style="2"/>
    <col min="4609" max="4609" width="9.6640625" style="2" customWidth="1"/>
    <col min="4610" max="4610" width="40.88671875" style="2" customWidth="1"/>
    <col min="4611" max="4611" width="10.6640625" style="2" customWidth="1"/>
    <col min="4612" max="4612" width="9.77734375" style="2" customWidth="1"/>
    <col min="4613" max="4613" width="10.88671875" style="2" customWidth="1"/>
    <col min="4614" max="4614" width="10.21875" style="2" customWidth="1"/>
    <col min="4615" max="4628" width="0" style="2" hidden="1" customWidth="1"/>
    <col min="4629" max="4629" width="10.109375" style="2" customWidth="1"/>
    <col min="4630" max="4666" width="0" style="2" hidden="1" customWidth="1"/>
    <col min="4667" max="4667" width="10.109375" style="2" customWidth="1"/>
    <col min="4668" max="4671" width="0" style="2" hidden="1" customWidth="1"/>
    <col min="4672" max="4672" width="14" style="2" customWidth="1"/>
    <col min="4673" max="4673" width="0" style="2" hidden="1" customWidth="1"/>
    <col min="4674" max="4674" width="8.44140625" style="2" customWidth="1"/>
    <col min="4675" max="4675" width="0" style="2" hidden="1" customWidth="1"/>
    <col min="4676" max="4676" width="59" style="2" customWidth="1"/>
    <col min="4677" max="4684" width="0" style="2" hidden="1" customWidth="1"/>
    <col min="4685" max="4685" width="9.21875" style="2" customWidth="1"/>
    <col min="4686" max="4694" width="0" style="2" hidden="1" customWidth="1"/>
    <col min="4695" max="4864" width="8.88671875" style="2"/>
    <col min="4865" max="4865" width="9.6640625" style="2" customWidth="1"/>
    <col min="4866" max="4866" width="40.88671875" style="2" customWidth="1"/>
    <col min="4867" max="4867" width="10.6640625" style="2" customWidth="1"/>
    <col min="4868" max="4868" width="9.77734375" style="2" customWidth="1"/>
    <col min="4869" max="4869" width="10.88671875" style="2" customWidth="1"/>
    <col min="4870" max="4870" width="10.21875" style="2" customWidth="1"/>
    <col min="4871" max="4884" width="0" style="2" hidden="1" customWidth="1"/>
    <col min="4885" max="4885" width="10.109375" style="2" customWidth="1"/>
    <col min="4886" max="4922" width="0" style="2" hidden="1" customWidth="1"/>
    <col min="4923" max="4923" width="10.109375" style="2" customWidth="1"/>
    <col min="4924" max="4927" width="0" style="2" hidden="1" customWidth="1"/>
    <col min="4928" max="4928" width="14" style="2" customWidth="1"/>
    <col min="4929" max="4929" width="0" style="2" hidden="1" customWidth="1"/>
    <col min="4930" max="4930" width="8.44140625" style="2" customWidth="1"/>
    <col min="4931" max="4931" width="0" style="2" hidden="1" customWidth="1"/>
    <col min="4932" max="4932" width="59" style="2" customWidth="1"/>
    <col min="4933" max="4940" width="0" style="2" hidden="1" customWidth="1"/>
    <col min="4941" max="4941" width="9.21875" style="2" customWidth="1"/>
    <col min="4942" max="4950" width="0" style="2" hidden="1" customWidth="1"/>
    <col min="4951" max="5120" width="8.88671875" style="2"/>
    <col min="5121" max="5121" width="9.6640625" style="2" customWidth="1"/>
    <col min="5122" max="5122" width="40.88671875" style="2" customWidth="1"/>
    <col min="5123" max="5123" width="10.6640625" style="2" customWidth="1"/>
    <col min="5124" max="5124" width="9.77734375" style="2" customWidth="1"/>
    <col min="5125" max="5125" width="10.88671875" style="2" customWidth="1"/>
    <col min="5126" max="5126" width="10.21875" style="2" customWidth="1"/>
    <col min="5127" max="5140" width="0" style="2" hidden="1" customWidth="1"/>
    <col min="5141" max="5141" width="10.109375" style="2" customWidth="1"/>
    <col min="5142" max="5178" width="0" style="2" hidden="1" customWidth="1"/>
    <col min="5179" max="5179" width="10.109375" style="2" customWidth="1"/>
    <col min="5180" max="5183" width="0" style="2" hidden="1" customWidth="1"/>
    <col min="5184" max="5184" width="14" style="2" customWidth="1"/>
    <col min="5185" max="5185" width="0" style="2" hidden="1" customWidth="1"/>
    <col min="5186" max="5186" width="8.44140625" style="2" customWidth="1"/>
    <col min="5187" max="5187" width="0" style="2" hidden="1" customWidth="1"/>
    <col min="5188" max="5188" width="59" style="2" customWidth="1"/>
    <col min="5189" max="5196" width="0" style="2" hidden="1" customWidth="1"/>
    <col min="5197" max="5197" width="9.21875" style="2" customWidth="1"/>
    <col min="5198" max="5206" width="0" style="2" hidden="1" customWidth="1"/>
    <col min="5207" max="5376" width="8.88671875" style="2"/>
    <col min="5377" max="5377" width="9.6640625" style="2" customWidth="1"/>
    <col min="5378" max="5378" width="40.88671875" style="2" customWidth="1"/>
    <col min="5379" max="5379" width="10.6640625" style="2" customWidth="1"/>
    <col min="5380" max="5380" width="9.77734375" style="2" customWidth="1"/>
    <col min="5381" max="5381" width="10.88671875" style="2" customWidth="1"/>
    <col min="5382" max="5382" width="10.21875" style="2" customWidth="1"/>
    <col min="5383" max="5396" width="0" style="2" hidden="1" customWidth="1"/>
    <col min="5397" max="5397" width="10.109375" style="2" customWidth="1"/>
    <col min="5398" max="5434" width="0" style="2" hidden="1" customWidth="1"/>
    <col min="5435" max="5435" width="10.109375" style="2" customWidth="1"/>
    <col min="5436" max="5439" width="0" style="2" hidden="1" customWidth="1"/>
    <col min="5440" max="5440" width="14" style="2" customWidth="1"/>
    <col min="5441" max="5441" width="0" style="2" hidden="1" customWidth="1"/>
    <col min="5442" max="5442" width="8.44140625" style="2" customWidth="1"/>
    <col min="5443" max="5443" width="0" style="2" hidden="1" customWidth="1"/>
    <col min="5444" max="5444" width="59" style="2" customWidth="1"/>
    <col min="5445" max="5452" width="0" style="2" hidden="1" customWidth="1"/>
    <col min="5453" max="5453" width="9.21875" style="2" customWidth="1"/>
    <col min="5454" max="5462" width="0" style="2" hidden="1" customWidth="1"/>
    <col min="5463" max="5632" width="8.88671875" style="2"/>
    <col min="5633" max="5633" width="9.6640625" style="2" customWidth="1"/>
    <col min="5634" max="5634" width="40.88671875" style="2" customWidth="1"/>
    <col min="5635" max="5635" width="10.6640625" style="2" customWidth="1"/>
    <col min="5636" max="5636" width="9.77734375" style="2" customWidth="1"/>
    <col min="5637" max="5637" width="10.88671875" style="2" customWidth="1"/>
    <col min="5638" max="5638" width="10.21875" style="2" customWidth="1"/>
    <col min="5639" max="5652" width="0" style="2" hidden="1" customWidth="1"/>
    <col min="5653" max="5653" width="10.109375" style="2" customWidth="1"/>
    <col min="5654" max="5690" width="0" style="2" hidden="1" customWidth="1"/>
    <col min="5691" max="5691" width="10.109375" style="2" customWidth="1"/>
    <col min="5692" max="5695" width="0" style="2" hidden="1" customWidth="1"/>
    <col min="5696" max="5696" width="14" style="2" customWidth="1"/>
    <col min="5697" max="5697" width="0" style="2" hidden="1" customWidth="1"/>
    <col min="5698" max="5698" width="8.44140625" style="2" customWidth="1"/>
    <col min="5699" max="5699" width="0" style="2" hidden="1" customWidth="1"/>
    <col min="5700" max="5700" width="59" style="2" customWidth="1"/>
    <col min="5701" max="5708" width="0" style="2" hidden="1" customWidth="1"/>
    <col min="5709" max="5709" width="9.21875" style="2" customWidth="1"/>
    <col min="5710" max="5718" width="0" style="2" hidden="1" customWidth="1"/>
    <col min="5719" max="5888" width="8.88671875" style="2"/>
    <col min="5889" max="5889" width="9.6640625" style="2" customWidth="1"/>
    <col min="5890" max="5890" width="40.88671875" style="2" customWidth="1"/>
    <col min="5891" max="5891" width="10.6640625" style="2" customWidth="1"/>
    <col min="5892" max="5892" width="9.77734375" style="2" customWidth="1"/>
    <col min="5893" max="5893" width="10.88671875" style="2" customWidth="1"/>
    <col min="5894" max="5894" width="10.21875" style="2" customWidth="1"/>
    <col min="5895" max="5908" width="0" style="2" hidden="1" customWidth="1"/>
    <col min="5909" max="5909" width="10.109375" style="2" customWidth="1"/>
    <col min="5910" max="5946" width="0" style="2" hidden="1" customWidth="1"/>
    <col min="5947" max="5947" width="10.109375" style="2" customWidth="1"/>
    <col min="5948" max="5951" width="0" style="2" hidden="1" customWidth="1"/>
    <col min="5952" max="5952" width="14" style="2" customWidth="1"/>
    <col min="5953" max="5953" width="0" style="2" hidden="1" customWidth="1"/>
    <col min="5954" max="5954" width="8.44140625" style="2" customWidth="1"/>
    <col min="5955" max="5955" width="0" style="2" hidden="1" customWidth="1"/>
    <col min="5956" max="5956" width="59" style="2" customWidth="1"/>
    <col min="5957" max="5964" width="0" style="2" hidden="1" customWidth="1"/>
    <col min="5965" max="5965" width="9.21875" style="2" customWidth="1"/>
    <col min="5966" max="5974" width="0" style="2" hidden="1" customWidth="1"/>
    <col min="5975" max="6144" width="8.88671875" style="2"/>
    <col min="6145" max="6145" width="9.6640625" style="2" customWidth="1"/>
    <col min="6146" max="6146" width="40.88671875" style="2" customWidth="1"/>
    <col min="6147" max="6147" width="10.6640625" style="2" customWidth="1"/>
    <col min="6148" max="6148" width="9.77734375" style="2" customWidth="1"/>
    <col min="6149" max="6149" width="10.88671875" style="2" customWidth="1"/>
    <col min="6150" max="6150" width="10.21875" style="2" customWidth="1"/>
    <col min="6151" max="6164" width="0" style="2" hidden="1" customWidth="1"/>
    <col min="6165" max="6165" width="10.109375" style="2" customWidth="1"/>
    <col min="6166" max="6202" width="0" style="2" hidden="1" customWidth="1"/>
    <col min="6203" max="6203" width="10.109375" style="2" customWidth="1"/>
    <col min="6204" max="6207" width="0" style="2" hidden="1" customWidth="1"/>
    <col min="6208" max="6208" width="14" style="2" customWidth="1"/>
    <col min="6209" max="6209" width="0" style="2" hidden="1" customWidth="1"/>
    <col min="6210" max="6210" width="8.44140625" style="2" customWidth="1"/>
    <col min="6211" max="6211" width="0" style="2" hidden="1" customWidth="1"/>
    <col min="6212" max="6212" width="59" style="2" customWidth="1"/>
    <col min="6213" max="6220" width="0" style="2" hidden="1" customWidth="1"/>
    <col min="6221" max="6221" width="9.21875" style="2" customWidth="1"/>
    <col min="6222" max="6230" width="0" style="2" hidden="1" customWidth="1"/>
    <col min="6231" max="6400" width="8.88671875" style="2"/>
    <col min="6401" max="6401" width="9.6640625" style="2" customWidth="1"/>
    <col min="6402" max="6402" width="40.88671875" style="2" customWidth="1"/>
    <col min="6403" max="6403" width="10.6640625" style="2" customWidth="1"/>
    <col min="6404" max="6404" width="9.77734375" style="2" customWidth="1"/>
    <col min="6405" max="6405" width="10.88671875" style="2" customWidth="1"/>
    <col min="6406" max="6406" width="10.21875" style="2" customWidth="1"/>
    <col min="6407" max="6420" width="0" style="2" hidden="1" customWidth="1"/>
    <col min="6421" max="6421" width="10.109375" style="2" customWidth="1"/>
    <col min="6422" max="6458" width="0" style="2" hidden="1" customWidth="1"/>
    <col min="6459" max="6459" width="10.109375" style="2" customWidth="1"/>
    <col min="6460" max="6463" width="0" style="2" hidden="1" customWidth="1"/>
    <col min="6464" max="6464" width="14" style="2" customWidth="1"/>
    <col min="6465" max="6465" width="0" style="2" hidden="1" customWidth="1"/>
    <col min="6466" max="6466" width="8.44140625" style="2" customWidth="1"/>
    <col min="6467" max="6467" width="0" style="2" hidden="1" customWidth="1"/>
    <col min="6468" max="6468" width="59" style="2" customWidth="1"/>
    <col min="6469" max="6476" width="0" style="2" hidden="1" customWidth="1"/>
    <col min="6477" max="6477" width="9.21875" style="2" customWidth="1"/>
    <col min="6478" max="6486" width="0" style="2" hidden="1" customWidth="1"/>
    <col min="6487" max="6656" width="8.88671875" style="2"/>
    <col min="6657" max="6657" width="9.6640625" style="2" customWidth="1"/>
    <col min="6658" max="6658" width="40.88671875" style="2" customWidth="1"/>
    <col min="6659" max="6659" width="10.6640625" style="2" customWidth="1"/>
    <col min="6660" max="6660" width="9.77734375" style="2" customWidth="1"/>
    <col min="6661" max="6661" width="10.88671875" style="2" customWidth="1"/>
    <col min="6662" max="6662" width="10.21875" style="2" customWidth="1"/>
    <col min="6663" max="6676" width="0" style="2" hidden="1" customWidth="1"/>
    <col min="6677" max="6677" width="10.109375" style="2" customWidth="1"/>
    <col min="6678" max="6714" width="0" style="2" hidden="1" customWidth="1"/>
    <col min="6715" max="6715" width="10.109375" style="2" customWidth="1"/>
    <col min="6716" max="6719" width="0" style="2" hidden="1" customWidth="1"/>
    <col min="6720" max="6720" width="14" style="2" customWidth="1"/>
    <col min="6721" max="6721" width="0" style="2" hidden="1" customWidth="1"/>
    <col min="6722" max="6722" width="8.44140625" style="2" customWidth="1"/>
    <col min="6723" max="6723" width="0" style="2" hidden="1" customWidth="1"/>
    <col min="6724" max="6724" width="59" style="2" customWidth="1"/>
    <col min="6725" max="6732" width="0" style="2" hidden="1" customWidth="1"/>
    <col min="6733" max="6733" width="9.21875" style="2" customWidth="1"/>
    <col min="6734" max="6742" width="0" style="2" hidden="1" customWidth="1"/>
    <col min="6743" max="6912" width="8.88671875" style="2"/>
    <col min="6913" max="6913" width="9.6640625" style="2" customWidth="1"/>
    <col min="6914" max="6914" width="40.88671875" style="2" customWidth="1"/>
    <col min="6915" max="6915" width="10.6640625" style="2" customWidth="1"/>
    <col min="6916" max="6916" width="9.77734375" style="2" customWidth="1"/>
    <col min="6917" max="6917" width="10.88671875" style="2" customWidth="1"/>
    <col min="6918" max="6918" width="10.21875" style="2" customWidth="1"/>
    <col min="6919" max="6932" width="0" style="2" hidden="1" customWidth="1"/>
    <col min="6933" max="6933" width="10.109375" style="2" customWidth="1"/>
    <col min="6934" max="6970" width="0" style="2" hidden="1" customWidth="1"/>
    <col min="6971" max="6971" width="10.109375" style="2" customWidth="1"/>
    <col min="6972" max="6975" width="0" style="2" hidden="1" customWidth="1"/>
    <col min="6976" max="6976" width="14" style="2" customWidth="1"/>
    <col min="6977" max="6977" width="0" style="2" hidden="1" customWidth="1"/>
    <col min="6978" max="6978" width="8.44140625" style="2" customWidth="1"/>
    <col min="6979" max="6979" width="0" style="2" hidden="1" customWidth="1"/>
    <col min="6980" max="6980" width="59" style="2" customWidth="1"/>
    <col min="6981" max="6988" width="0" style="2" hidden="1" customWidth="1"/>
    <col min="6989" max="6989" width="9.21875" style="2" customWidth="1"/>
    <col min="6990" max="6998" width="0" style="2" hidden="1" customWidth="1"/>
    <col min="6999" max="7168" width="8.88671875" style="2"/>
    <col min="7169" max="7169" width="9.6640625" style="2" customWidth="1"/>
    <col min="7170" max="7170" width="40.88671875" style="2" customWidth="1"/>
    <col min="7171" max="7171" width="10.6640625" style="2" customWidth="1"/>
    <col min="7172" max="7172" width="9.77734375" style="2" customWidth="1"/>
    <col min="7173" max="7173" width="10.88671875" style="2" customWidth="1"/>
    <col min="7174" max="7174" width="10.21875" style="2" customWidth="1"/>
    <col min="7175" max="7188" width="0" style="2" hidden="1" customWidth="1"/>
    <col min="7189" max="7189" width="10.109375" style="2" customWidth="1"/>
    <col min="7190" max="7226" width="0" style="2" hidden="1" customWidth="1"/>
    <col min="7227" max="7227" width="10.109375" style="2" customWidth="1"/>
    <col min="7228" max="7231" width="0" style="2" hidden="1" customWidth="1"/>
    <col min="7232" max="7232" width="14" style="2" customWidth="1"/>
    <col min="7233" max="7233" width="0" style="2" hidden="1" customWidth="1"/>
    <col min="7234" max="7234" width="8.44140625" style="2" customWidth="1"/>
    <col min="7235" max="7235" width="0" style="2" hidden="1" customWidth="1"/>
    <col min="7236" max="7236" width="59" style="2" customWidth="1"/>
    <col min="7237" max="7244" width="0" style="2" hidden="1" customWidth="1"/>
    <col min="7245" max="7245" width="9.21875" style="2" customWidth="1"/>
    <col min="7246" max="7254" width="0" style="2" hidden="1" customWidth="1"/>
    <col min="7255" max="7424" width="8.88671875" style="2"/>
    <col min="7425" max="7425" width="9.6640625" style="2" customWidth="1"/>
    <col min="7426" max="7426" width="40.88671875" style="2" customWidth="1"/>
    <col min="7427" max="7427" width="10.6640625" style="2" customWidth="1"/>
    <col min="7428" max="7428" width="9.77734375" style="2" customWidth="1"/>
    <col min="7429" max="7429" width="10.88671875" style="2" customWidth="1"/>
    <col min="7430" max="7430" width="10.21875" style="2" customWidth="1"/>
    <col min="7431" max="7444" width="0" style="2" hidden="1" customWidth="1"/>
    <col min="7445" max="7445" width="10.109375" style="2" customWidth="1"/>
    <col min="7446" max="7482" width="0" style="2" hidden="1" customWidth="1"/>
    <col min="7483" max="7483" width="10.109375" style="2" customWidth="1"/>
    <col min="7484" max="7487" width="0" style="2" hidden="1" customWidth="1"/>
    <col min="7488" max="7488" width="14" style="2" customWidth="1"/>
    <col min="7489" max="7489" width="0" style="2" hidden="1" customWidth="1"/>
    <col min="7490" max="7490" width="8.44140625" style="2" customWidth="1"/>
    <col min="7491" max="7491" width="0" style="2" hidden="1" customWidth="1"/>
    <col min="7492" max="7492" width="59" style="2" customWidth="1"/>
    <col min="7493" max="7500" width="0" style="2" hidden="1" customWidth="1"/>
    <col min="7501" max="7501" width="9.21875" style="2" customWidth="1"/>
    <col min="7502" max="7510" width="0" style="2" hidden="1" customWidth="1"/>
    <col min="7511" max="7680" width="8.88671875" style="2"/>
    <col min="7681" max="7681" width="9.6640625" style="2" customWidth="1"/>
    <col min="7682" max="7682" width="40.88671875" style="2" customWidth="1"/>
    <col min="7683" max="7683" width="10.6640625" style="2" customWidth="1"/>
    <col min="7684" max="7684" width="9.77734375" style="2" customWidth="1"/>
    <col min="7685" max="7685" width="10.88671875" style="2" customWidth="1"/>
    <col min="7686" max="7686" width="10.21875" style="2" customWidth="1"/>
    <col min="7687" max="7700" width="0" style="2" hidden="1" customWidth="1"/>
    <col min="7701" max="7701" width="10.109375" style="2" customWidth="1"/>
    <col min="7702" max="7738" width="0" style="2" hidden="1" customWidth="1"/>
    <col min="7739" max="7739" width="10.109375" style="2" customWidth="1"/>
    <col min="7740" max="7743" width="0" style="2" hidden="1" customWidth="1"/>
    <col min="7744" max="7744" width="14" style="2" customWidth="1"/>
    <col min="7745" max="7745" width="0" style="2" hidden="1" customWidth="1"/>
    <col min="7746" max="7746" width="8.44140625" style="2" customWidth="1"/>
    <col min="7747" max="7747" width="0" style="2" hidden="1" customWidth="1"/>
    <col min="7748" max="7748" width="59" style="2" customWidth="1"/>
    <col min="7749" max="7756" width="0" style="2" hidden="1" customWidth="1"/>
    <col min="7757" max="7757" width="9.21875" style="2" customWidth="1"/>
    <col min="7758" max="7766" width="0" style="2" hidden="1" customWidth="1"/>
    <col min="7767" max="7936" width="8.88671875" style="2"/>
    <col min="7937" max="7937" width="9.6640625" style="2" customWidth="1"/>
    <col min="7938" max="7938" width="40.88671875" style="2" customWidth="1"/>
    <col min="7939" max="7939" width="10.6640625" style="2" customWidth="1"/>
    <col min="7940" max="7940" width="9.77734375" style="2" customWidth="1"/>
    <col min="7941" max="7941" width="10.88671875" style="2" customWidth="1"/>
    <col min="7942" max="7942" width="10.21875" style="2" customWidth="1"/>
    <col min="7943" max="7956" width="0" style="2" hidden="1" customWidth="1"/>
    <col min="7957" max="7957" width="10.109375" style="2" customWidth="1"/>
    <col min="7958" max="7994" width="0" style="2" hidden="1" customWidth="1"/>
    <col min="7995" max="7995" width="10.109375" style="2" customWidth="1"/>
    <col min="7996" max="7999" width="0" style="2" hidden="1" customWidth="1"/>
    <col min="8000" max="8000" width="14" style="2" customWidth="1"/>
    <col min="8001" max="8001" width="0" style="2" hidden="1" customWidth="1"/>
    <col min="8002" max="8002" width="8.44140625" style="2" customWidth="1"/>
    <col min="8003" max="8003" width="0" style="2" hidden="1" customWidth="1"/>
    <col min="8004" max="8004" width="59" style="2" customWidth="1"/>
    <col min="8005" max="8012" width="0" style="2" hidden="1" customWidth="1"/>
    <col min="8013" max="8013" width="9.21875" style="2" customWidth="1"/>
    <col min="8014" max="8022" width="0" style="2" hidden="1" customWidth="1"/>
    <col min="8023" max="8192" width="8.88671875" style="2"/>
    <col min="8193" max="8193" width="9.6640625" style="2" customWidth="1"/>
    <col min="8194" max="8194" width="40.88671875" style="2" customWidth="1"/>
    <col min="8195" max="8195" width="10.6640625" style="2" customWidth="1"/>
    <col min="8196" max="8196" width="9.77734375" style="2" customWidth="1"/>
    <col min="8197" max="8197" width="10.88671875" style="2" customWidth="1"/>
    <col min="8198" max="8198" width="10.21875" style="2" customWidth="1"/>
    <col min="8199" max="8212" width="0" style="2" hidden="1" customWidth="1"/>
    <col min="8213" max="8213" width="10.109375" style="2" customWidth="1"/>
    <col min="8214" max="8250" width="0" style="2" hidden="1" customWidth="1"/>
    <col min="8251" max="8251" width="10.109375" style="2" customWidth="1"/>
    <col min="8252" max="8255" width="0" style="2" hidden="1" customWidth="1"/>
    <col min="8256" max="8256" width="14" style="2" customWidth="1"/>
    <col min="8257" max="8257" width="0" style="2" hidden="1" customWidth="1"/>
    <col min="8258" max="8258" width="8.44140625" style="2" customWidth="1"/>
    <col min="8259" max="8259" width="0" style="2" hidden="1" customWidth="1"/>
    <col min="8260" max="8260" width="59" style="2" customWidth="1"/>
    <col min="8261" max="8268" width="0" style="2" hidden="1" customWidth="1"/>
    <col min="8269" max="8269" width="9.21875" style="2" customWidth="1"/>
    <col min="8270" max="8278" width="0" style="2" hidden="1" customWidth="1"/>
    <col min="8279" max="8448" width="8.88671875" style="2"/>
    <col min="8449" max="8449" width="9.6640625" style="2" customWidth="1"/>
    <col min="8450" max="8450" width="40.88671875" style="2" customWidth="1"/>
    <col min="8451" max="8451" width="10.6640625" style="2" customWidth="1"/>
    <col min="8452" max="8452" width="9.77734375" style="2" customWidth="1"/>
    <col min="8453" max="8453" width="10.88671875" style="2" customWidth="1"/>
    <col min="8454" max="8454" width="10.21875" style="2" customWidth="1"/>
    <col min="8455" max="8468" width="0" style="2" hidden="1" customWidth="1"/>
    <col min="8469" max="8469" width="10.109375" style="2" customWidth="1"/>
    <col min="8470" max="8506" width="0" style="2" hidden="1" customWidth="1"/>
    <col min="8507" max="8507" width="10.109375" style="2" customWidth="1"/>
    <col min="8508" max="8511" width="0" style="2" hidden="1" customWidth="1"/>
    <col min="8512" max="8512" width="14" style="2" customWidth="1"/>
    <col min="8513" max="8513" width="0" style="2" hidden="1" customWidth="1"/>
    <col min="8514" max="8514" width="8.44140625" style="2" customWidth="1"/>
    <col min="8515" max="8515" width="0" style="2" hidden="1" customWidth="1"/>
    <col min="8516" max="8516" width="59" style="2" customWidth="1"/>
    <col min="8517" max="8524" width="0" style="2" hidden="1" customWidth="1"/>
    <col min="8525" max="8525" width="9.21875" style="2" customWidth="1"/>
    <col min="8526" max="8534" width="0" style="2" hidden="1" customWidth="1"/>
    <col min="8535" max="8704" width="8.88671875" style="2"/>
    <col min="8705" max="8705" width="9.6640625" style="2" customWidth="1"/>
    <col min="8706" max="8706" width="40.88671875" style="2" customWidth="1"/>
    <col min="8707" max="8707" width="10.6640625" style="2" customWidth="1"/>
    <col min="8708" max="8708" width="9.77734375" style="2" customWidth="1"/>
    <col min="8709" max="8709" width="10.88671875" style="2" customWidth="1"/>
    <col min="8710" max="8710" width="10.21875" style="2" customWidth="1"/>
    <col min="8711" max="8724" width="0" style="2" hidden="1" customWidth="1"/>
    <col min="8725" max="8725" width="10.109375" style="2" customWidth="1"/>
    <col min="8726" max="8762" width="0" style="2" hidden="1" customWidth="1"/>
    <col min="8763" max="8763" width="10.109375" style="2" customWidth="1"/>
    <col min="8764" max="8767" width="0" style="2" hidden="1" customWidth="1"/>
    <col min="8768" max="8768" width="14" style="2" customWidth="1"/>
    <col min="8769" max="8769" width="0" style="2" hidden="1" customWidth="1"/>
    <col min="8770" max="8770" width="8.44140625" style="2" customWidth="1"/>
    <col min="8771" max="8771" width="0" style="2" hidden="1" customWidth="1"/>
    <col min="8772" max="8772" width="59" style="2" customWidth="1"/>
    <col min="8773" max="8780" width="0" style="2" hidden="1" customWidth="1"/>
    <col min="8781" max="8781" width="9.21875" style="2" customWidth="1"/>
    <col min="8782" max="8790" width="0" style="2" hidden="1" customWidth="1"/>
    <col min="8791" max="8960" width="8.88671875" style="2"/>
    <col min="8961" max="8961" width="9.6640625" style="2" customWidth="1"/>
    <col min="8962" max="8962" width="40.88671875" style="2" customWidth="1"/>
    <col min="8963" max="8963" width="10.6640625" style="2" customWidth="1"/>
    <col min="8964" max="8964" width="9.77734375" style="2" customWidth="1"/>
    <col min="8965" max="8965" width="10.88671875" style="2" customWidth="1"/>
    <col min="8966" max="8966" width="10.21875" style="2" customWidth="1"/>
    <col min="8967" max="8980" width="0" style="2" hidden="1" customWidth="1"/>
    <col min="8981" max="8981" width="10.109375" style="2" customWidth="1"/>
    <col min="8982" max="9018" width="0" style="2" hidden="1" customWidth="1"/>
    <col min="9019" max="9019" width="10.109375" style="2" customWidth="1"/>
    <col min="9020" max="9023" width="0" style="2" hidden="1" customWidth="1"/>
    <col min="9024" max="9024" width="14" style="2" customWidth="1"/>
    <col min="9025" max="9025" width="0" style="2" hidden="1" customWidth="1"/>
    <col min="9026" max="9026" width="8.44140625" style="2" customWidth="1"/>
    <col min="9027" max="9027" width="0" style="2" hidden="1" customWidth="1"/>
    <col min="9028" max="9028" width="59" style="2" customWidth="1"/>
    <col min="9029" max="9036" width="0" style="2" hidden="1" customWidth="1"/>
    <col min="9037" max="9037" width="9.21875" style="2" customWidth="1"/>
    <col min="9038" max="9046" width="0" style="2" hidden="1" customWidth="1"/>
    <col min="9047" max="9216" width="8.88671875" style="2"/>
    <col min="9217" max="9217" width="9.6640625" style="2" customWidth="1"/>
    <col min="9218" max="9218" width="40.88671875" style="2" customWidth="1"/>
    <col min="9219" max="9219" width="10.6640625" style="2" customWidth="1"/>
    <col min="9220" max="9220" width="9.77734375" style="2" customWidth="1"/>
    <col min="9221" max="9221" width="10.88671875" style="2" customWidth="1"/>
    <col min="9222" max="9222" width="10.21875" style="2" customWidth="1"/>
    <col min="9223" max="9236" width="0" style="2" hidden="1" customWidth="1"/>
    <col min="9237" max="9237" width="10.109375" style="2" customWidth="1"/>
    <col min="9238" max="9274" width="0" style="2" hidden="1" customWidth="1"/>
    <col min="9275" max="9275" width="10.109375" style="2" customWidth="1"/>
    <col min="9276" max="9279" width="0" style="2" hidden="1" customWidth="1"/>
    <col min="9280" max="9280" width="14" style="2" customWidth="1"/>
    <col min="9281" max="9281" width="0" style="2" hidden="1" customWidth="1"/>
    <col min="9282" max="9282" width="8.44140625" style="2" customWidth="1"/>
    <col min="9283" max="9283" width="0" style="2" hidden="1" customWidth="1"/>
    <col min="9284" max="9284" width="59" style="2" customWidth="1"/>
    <col min="9285" max="9292" width="0" style="2" hidden="1" customWidth="1"/>
    <col min="9293" max="9293" width="9.21875" style="2" customWidth="1"/>
    <col min="9294" max="9302" width="0" style="2" hidden="1" customWidth="1"/>
    <col min="9303" max="9472" width="8.88671875" style="2"/>
    <col min="9473" max="9473" width="9.6640625" style="2" customWidth="1"/>
    <col min="9474" max="9474" width="40.88671875" style="2" customWidth="1"/>
    <col min="9475" max="9475" width="10.6640625" style="2" customWidth="1"/>
    <col min="9476" max="9476" width="9.77734375" style="2" customWidth="1"/>
    <col min="9477" max="9477" width="10.88671875" style="2" customWidth="1"/>
    <col min="9478" max="9478" width="10.21875" style="2" customWidth="1"/>
    <col min="9479" max="9492" width="0" style="2" hidden="1" customWidth="1"/>
    <col min="9493" max="9493" width="10.109375" style="2" customWidth="1"/>
    <col min="9494" max="9530" width="0" style="2" hidden="1" customWidth="1"/>
    <col min="9531" max="9531" width="10.109375" style="2" customWidth="1"/>
    <col min="9532" max="9535" width="0" style="2" hidden="1" customWidth="1"/>
    <col min="9536" max="9536" width="14" style="2" customWidth="1"/>
    <col min="9537" max="9537" width="0" style="2" hidden="1" customWidth="1"/>
    <col min="9538" max="9538" width="8.44140625" style="2" customWidth="1"/>
    <col min="9539" max="9539" width="0" style="2" hidden="1" customWidth="1"/>
    <col min="9540" max="9540" width="59" style="2" customWidth="1"/>
    <col min="9541" max="9548" width="0" style="2" hidden="1" customWidth="1"/>
    <col min="9549" max="9549" width="9.21875" style="2" customWidth="1"/>
    <col min="9550" max="9558" width="0" style="2" hidden="1" customWidth="1"/>
    <col min="9559" max="9728" width="8.88671875" style="2"/>
    <col min="9729" max="9729" width="9.6640625" style="2" customWidth="1"/>
    <col min="9730" max="9730" width="40.88671875" style="2" customWidth="1"/>
    <col min="9731" max="9731" width="10.6640625" style="2" customWidth="1"/>
    <col min="9732" max="9732" width="9.77734375" style="2" customWidth="1"/>
    <col min="9733" max="9733" width="10.88671875" style="2" customWidth="1"/>
    <col min="9734" max="9734" width="10.21875" style="2" customWidth="1"/>
    <col min="9735" max="9748" width="0" style="2" hidden="1" customWidth="1"/>
    <col min="9749" max="9749" width="10.109375" style="2" customWidth="1"/>
    <col min="9750" max="9786" width="0" style="2" hidden="1" customWidth="1"/>
    <col min="9787" max="9787" width="10.109375" style="2" customWidth="1"/>
    <col min="9788" max="9791" width="0" style="2" hidden="1" customWidth="1"/>
    <col min="9792" max="9792" width="14" style="2" customWidth="1"/>
    <col min="9793" max="9793" width="0" style="2" hidden="1" customWidth="1"/>
    <col min="9794" max="9794" width="8.44140625" style="2" customWidth="1"/>
    <col min="9795" max="9795" width="0" style="2" hidden="1" customWidth="1"/>
    <col min="9796" max="9796" width="59" style="2" customWidth="1"/>
    <col min="9797" max="9804" width="0" style="2" hidden="1" customWidth="1"/>
    <col min="9805" max="9805" width="9.21875" style="2" customWidth="1"/>
    <col min="9806" max="9814" width="0" style="2" hidden="1" customWidth="1"/>
    <col min="9815" max="9984" width="8.88671875" style="2"/>
    <col min="9985" max="9985" width="9.6640625" style="2" customWidth="1"/>
    <col min="9986" max="9986" width="40.88671875" style="2" customWidth="1"/>
    <col min="9987" max="9987" width="10.6640625" style="2" customWidth="1"/>
    <col min="9988" max="9988" width="9.77734375" style="2" customWidth="1"/>
    <col min="9989" max="9989" width="10.88671875" style="2" customWidth="1"/>
    <col min="9990" max="9990" width="10.21875" style="2" customWidth="1"/>
    <col min="9991" max="10004" width="0" style="2" hidden="1" customWidth="1"/>
    <col min="10005" max="10005" width="10.109375" style="2" customWidth="1"/>
    <col min="10006" max="10042" width="0" style="2" hidden="1" customWidth="1"/>
    <col min="10043" max="10043" width="10.109375" style="2" customWidth="1"/>
    <col min="10044" max="10047" width="0" style="2" hidden="1" customWidth="1"/>
    <col min="10048" max="10048" width="14" style="2" customWidth="1"/>
    <col min="10049" max="10049" width="0" style="2" hidden="1" customWidth="1"/>
    <col min="10050" max="10050" width="8.44140625" style="2" customWidth="1"/>
    <col min="10051" max="10051" width="0" style="2" hidden="1" customWidth="1"/>
    <col min="10052" max="10052" width="59" style="2" customWidth="1"/>
    <col min="10053" max="10060" width="0" style="2" hidden="1" customWidth="1"/>
    <col min="10061" max="10061" width="9.21875" style="2" customWidth="1"/>
    <col min="10062" max="10070" width="0" style="2" hidden="1" customWidth="1"/>
    <col min="10071" max="10240" width="8.88671875" style="2"/>
    <col min="10241" max="10241" width="9.6640625" style="2" customWidth="1"/>
    <col min="10242" max="10242" width="40.88671875" style="2" customWidth="1"/>
    <col min="10243" max="10243" width="10.6640625" style="2" customWidth="1"/>
    <col min="10244" max="10244" width="9.77734375" style="2" customWidth="1"/>
    <col min="10245" max="10245" width="10.88671875" style="2" customWidth="1"/>
    <col min="10246" max="10246" width="10.21875" style="2" customWidth="1"/>
    <col min="10247" max="10260" width="0" style="2" hidden="1" customWidth="1"/>
    <col min="10261" max="10261" width="10.109375" style="2" customWidth="1"/>
    <col min="10262" max="10298" width="0" style="2" hidden="1" customWidth="1"/>
    <col min="10299" max="10299" width="10.109375" style="2" customWidth="1"/>
    <col min="10300" max="10303" width="0" style="2" hidden="1" customWidth="1"/>
    <col min="10304" max="10304" width="14" style="2" customWidth="1"/>
    <col min="10305" max="10305" width="0" style="2" hidden="1" customWidth="1"/>
    <col min="10306" max="10306" width="8.44140625" style="2" customWidth="1"/>
    <col min="10307" max="10307" width="0" style="2" hidden="1" customWidth="1"/>
    <col min="10308" max="10308" width="59" style="2" customWidth="1"/>
    <col min="10309" max="10316" width="0" style="2" hidden="1" customWidth="1"/>
    <col min="10317" max="10317" width="9.21875" style="2" customWidth="1"/>
    <col min="10318" max="10326" width="0" style="2" hidden="1" customWidth="1"/>
    <col min="10327" max="10496" width="8.88671875" style="2"/>
    <col min="10497" max="10497" width="9.6640625" style="2" customWidth="1"/>
    <col min="10498" max="10498" width="40.88671875" style="2" customWidth="1"/>
    <col min="10499" max="10499" width="10.6640625" style="2" customWidth="1"/>
    <col min="10500" max="10500" width="9.77734375" style="2" customWidth="1"/>
    <col min="10501" max="10501" width="10.88671875" style="2" customWidth="1"/>
    <col min="10502" max="10502" width="10.21875" style="2" customWidth="1"/>
    <col min="10503" max="10516" width="0" style="2" hidden="1" customWidth="1"/>
    <col min="10517" max="10517" width="10.109375" style="2" customWidth="1"/>
    <col min="10518" max="10554" width="0" style="2" hidden="1" customWidth="1"/>
    <col min="10555" max="10555" width="10.109375" style="2" customWidth="1"/>
    <col min="10556" max="10559" width="0" style="2" hidden="1" customWidth="1"/>
    <col min="10560" max="10560" width="14" style="2" customWidth="1"/>
    <col min="10561" max="10561" width="0" style="2" hidden="1" customWidth="1"/>
    <col min="10562" max="10562" width="8.44140625" style="2" customWidth="1"/>
    <col min="10563" max="10563" width="0" style="2" hidden="1" customWidth="1"/>
    <col min="10564" max="10564" width="59" style="2" customWidth="1"/>
    <col min="10565" max="10572" width="0" style="2" hidden="1" customWidth="1"/>
    <col min="10573" max="10573" width="9.21875" style="2" customWidth="1"/>
    <col min="10574" max="10582" width="0" style="2" hidden="1" customWidth="1"/>
    <col min="10583" max="10752" width="8.88671875" style="2"/>
    <col min="10753" max="10753" width="9.6640625" style="2" customWidth="1"/>
    <col min="10754" max="10754" width="40.88671875" style="2" customWidth="1"/>
    <col min="10755" max="10755" width="10.6640625" style="2" customWidth="1"/>
    <col min="10756" max="10756" width="9.77734375" style="2" customWidth="1"/>
    <col min="10757" max="10757" width="10.88671875" style="2" customWidth="1"/>
    <col min="10758" max="10758" width="10.21875" style="2" customWidth="1"/>
    <col min="10759" max="10772" width="0" style="2" hidden="1" customWidth="1"/>
    <col min="10773" max="10773" width="10.109375" style="2" customWidth="1"/>
    <col min="10774" max="10810" width="0" style="2" hidden="1" customWidth="1"/>
    <col min="10811" max="10811" width="10.109375" style="2" customWidth="1"/>
    <col min="10812" max="10815" width="0" style="2" hidden="1" customWidth="1"/>
    <col min="10816" max="10816" width="14" style="2" customWidth="1"/>
    <col min="10817" max="10817" width="0" style="2" hidden="1" customWidth="1"/>
    <col min="10818" max="10818" width="8.44140625" style="2" customWidth="1"/>
    <col min="10819" max="10819" width="0" style="2" hidden="1" customWidth="1"/>
    <col min="10820" max="10820" width="59" style="2" customWidth="1"/>
    <col min="10821" max="10828" width="0" style="2" hidden="1" customWidth="1"/>
    <col min="10829" max="10829" width="9.21875" style="2" customWidth="1"/>
    <col min="10830" max="10838" width="0" style="2" hidden="1" customWidth="1"/>
    <col min="10839" max="11008" width="8.88671875" style="2"/>
    <col min="11009" max="11009" width="9.6640625" style="2" customWidth="1"/>
    <col min="11010" max="11010" width="40.88671875" style="2" customWidth="1"/>
    <col min="11011" max="11011" width="10.6640625" style="2" customWidth="1"/>
    <col min="11012" max="11012" width="9.77734375" style="2" customWidth="1"/>
    <col min="11013" max="11013" width="10.88671875" style="2" customWidth="1"/>
    <col min="11014" max="11014" width="10.21875" style="2" customWidth="1"/>
    <col min="11015" max="11028" width="0" style="2" hidden="1" customWidth="1"/>
    <col min="11029" max="11029" width="10.109375" style="2" customWidth="1"/>
    <col min="11030" max="11066" width="0" style="2" hidden="1" customWidth="1"/>
    <col min="11067" max="11067" width="10.109375" style="2" customWidth="1"/>
    <col min="11068" max="11071" width="0" style="2" hidden="1" customWidth="1"/>
    <col min="11072" max="11072" width="14" style="2" customWidth="1"/>
    <col min="11073" max="11073" width="0" style="2" hidden="1" customWidth="1"/>
    <col min="11074" max="11074" width="8.44140625" style="2" customWidth="1"/>
    <col min="11075" max="11075" width="0" style="2" hidden="1" customWidth="1"/>
    <col min="11076" max="11076" width="59" style="2" customWidth="1"/>
    <col min="11077" max="11084" width="0" style="2" hidden="1" customWidth="1"/>
    <col min="11085" max="11085" width="9.21875" style="2" customWidth="1"/>
    <col min="11086" max="11094" width="0" style="2" hidden="1" customWidth="1"/>
    <col min="11095" max="11264" width="8.88671875" style="2"/>
    <col min="11265" max="11265" width="9.6640625" style="2" customWidth="1"/>
    <col min="11266" max="11266" width="40.88671875" style="2" customWidth="1"/>
    <col min="11267" max="11267" width="10.6640625" style="2" customWidth="1"/>
    <col min="11268" max="11268" width="9.77734375" style="2" customWidth="1"/>
    <col min="11269" max="11269" width="10.88671875" style="2" customWidth="1"/>
    <col min="11270" max="11270" width="10.21875" style="2" customWidth="1"/>
    <col min="11271" max="11284" width="0" style="2" hidden="1" customWidth="1"/>
    <col min="11285" max="11285" width="10.109375" style="2" customWidth="1"/>
    <col min="11286" max="11322" width="0" style="2" hidden="1" customWidth="1"/>
    <col min="11323" max="11323" width="10.109375" style="2" customWidth="1"/>
    <col min="11324" max="11327" width="0" style="2" hidden="1" customWidth="1"/>
    <col min="11328" max="11328" width="14" style="2" customWidth="1"/>
    <col min="11329" max="11329" width="0" style="2" hidden="1" customWidth="1"/>
    <col min="11330" max="11330" width="8.44140625" style="2" customWidth="1"/>
    <col min="11331" max="11331" width="0" style="2" hidden="1" customWidth="1"/>
    <col min="11332" max="11332" width="59" style="2" customWidth="1"/>
    <col min="11333" max="11340" width="0" style="2" hidden="1" customWidth="1"/>
    <col min="11341" max="11341" width="9.21875" style="2" customWidth="1"/>
    <col min="11342" max="11350" width="0" style="2" hidden="1" customWidth="1"/>
    <col min="11351" max="11520" width="8.88671875" style="2"/>
    <col min="11521" max="11521" width="9.6640625" style="2" customWidth="1"/>
    <col min="11522" max="11522" width="40.88671875" style="2" customWidth="1"/>
    <col min="11523" max="11523" width="10.6640625" style="2" customWidth="1"/>
    <col min="11524" max="11524" width="9.77734375" style="2" customWidth="1"/>
    <col min="11525" max="11525" width="10.88671875" style="2" customWidth="1"/>
    <col min="11526" max="11526" width="10.21875" style="2" customWidth="1"/>
    <col min="11527" max="11540" width="0" style="2" hidden="1" customWidth="1"/>
    <col min="11541" max="11541" width="10.109375" style="2" customWidth="1"/>
    <col min="11542" max="11578" width="0" style="2" hidden="1" customWidth="1"/>
    <col min="11579" max="11579" width="10.109375" style="2" customWidth="1"/>
    <col min="11580" max="11583" width="0" style="2" hidden="1" customWidth="1"/>
    <col min="11584" max="11584" width="14" style="2" customWidth="1"/>
    <col min="11585" max="11585" width="0" style="2" hidden="1" customWidth="1"/>
    <col min="11586" max="11586" width="8.44140625" style="2" customWidth="1"/>
    <col min="11587" max="11587" width="0" style="2" hidden="1" customWidth="1"/>
    <col min="11588" max="11588" width="59" style="2" customWidth="1"/>
    <col min="11589" max="11596" width="0" style="2" hidden="1" customWidth="1"/>
    <col min="11597" max="11597" width="9.21875" style="2" customWidth="1"/>
    <col min="11598" max="11606" width="0" style="2" hidden="1" customWidth="1"/>
    <col min="11607" max="11776" width="8.88671875" style="2"/>
    <col min="11777" max="11777" width="9.6640625" style="2" customWidth="1"/>
    <col min="11778" max="11778" width="40.88671875" style="2" customWidth="1"/>
    <col min="11779" max="11779" width="10.6640625" style="2" customWidth="1"/>
    <col min="11780" max="11780" width="9.77734375" style="2" customWidth="1"/>
    <col min="11781" max="11781" width="10.88671875" style="2" customWidth="1"/>
    <col min="11782" max="11782" width="10.21875" style="2" customWidth="1"/>
    <col min="11783" max="11796" width="0" style="2" hidden="1" customWidth="1"/>
    <col min="11797" max="11797" width="10.109375" style="2" customWidth="1"/>
    <col min="11798" max="11834" width="0" style="2" hidden="1" customWidth="1"/>
    <col min="11835" max="11835" width="10.109375" style="2" customWidth="1"/>
    <col min="11836" max="11839" width="0" style="2" hidden="1" customWidth="1"/>
    <col min="11840" max="11840" width="14" style="2" customWidth="1"/>
    <col min="11841" max="11841" width="0" style="2" hidden="1" customWidth="1"/>
    <col min="11842" max="11842" width="8.44140625" style="2" customWidth="1"/>
    <col min="11843" max="11843" width="0" style="2" hidden="1" customWidth="1"/>
    <col min="11844" max="11844" width="59" style="2" customWidth="1"/>
    <col min="11845" max="11852" width="0" style="2" hidden="1" customWidth="1"/>
    <col min="11853" max="11853" width="9.21875" style="2" customWidth="1"/>
    <col min="11854" max="11862" width="0" style="2" hidden="1" customWidth="1"/>
    <col min="11863" max="12032" width="8.88671875" style="2"/>
    <col min="12033" max="12033" width="9.6640625" style="2" customWidth="1"/>
    <col min="12034" max="12034" width="40.88671875" style="2" customWidth="1"/>
    <col min="12035" max="12035" width="10.6640625" style="2" customWidth="1"/>
    <col min="12036" max="12036" width="9.77734375" style="2" customWidth="1"/>
    <col min="12037" max="12037" width="10.88671875" style="2" customWidth="1"/>
    <col min="12038" max="12038" width="10.21875" style="2" customWidth="1"/>
    <col min="12039" max="12052" width="0" style="2" hidden="1" customWidth="1"/>
    <col min="12053" max="12053" width="10.109375" style="2" customWidth="1"/>
    <col min="12054" max="12090" width="0" style="2" hidden="1" customWidth="1"/>
    <col min="12091" max="12091" width="10.109375" style="2" customWidth="1"/>
    <col min="12092" max="12095" width="0" style="2" hidden="1" customWidth="1"/>
    <col min="12096" max="12096" width="14" style="2" customWidth="1"/>
    <col min="12097" max="12097" width="0" style="2" hidden="1" customWidth="1"/>
    <col min="12098" max="12098" width="8.44140625" style="2" customWidth="1"/>
    <col min="12099" max="12099" width="0" style="2" hidden="1" customWidth="1"/>
    <col min="12100" max="12100" width="59" style="2" customWidth="1"/>
    <col min="12101" max="12108" width="0" style="2" hidden="1" customWidth="1"/>
    <col min="12109" max="12109" width="9.21875" style="2" customWidth="1"/>
    <col min="12110" max="12118" width="0" style="2" hidden="1" customWidth="1"/>
    <col min="12119" max="12288" width="8.88671875" style="2"/>
    <col min="12289" max="12289" width="9.6640625" style="2" customWidth="1"/>
    <col min="12290" max="12290" width="40.88671875" style="2" customWidth="1"/>
    <col min="12291" max="12291" width="10.6640625" style="2" customWidth="1"/>
    <col min="12292" max="12292" width="9.77734375" style="2" customWidth="1"/>
    <col min="12293" max="12293" width="10.88671875" style="2" customWidth="1"/>
    <col min="12294" max="12294" width="10.21875" style="2" customWidth="1"/>
    <col min="12295" max="12308" width="0" style="2" hidden="1" customWidth="1"/>
    <col min="12309" max="12309" width="10.109375" style="2" customWidth="1"/>
    <col min="12310" max="12346" width="0" style="2" hidden="1" customWidth="1"/>
    <col min="12347" max="12347" width="10.109375" style="2" customWidth="1"/>
    <col min="12348" max="12351" width="0" style="2" hidden="1" customWidth="1"/>
    <col min="12352" max="12352" width="14" style="2" customWidth="1"/>
    <col min="12353" max="12353" width="0" style="2" hidden="1" customWidth="1"/>
    <col min="12354" max="12354" width="8.44140625" style="2" customWidth="1"/>
    <col min="12355" max="12355" width="0" style="2" hidden="1" customWidth="1"/>
    <col min="12356" max="12356" width="59" style="2" customWidth="1"/>
    <col min="12357" max="12364" width="0" style="2" hidden="1" customWidth="1"/>
    <col min="12365" max="12365" width="9.21875" style="2" customWidth="1"/>
    <col min="12366" max="12374" width="0" style="2" hidden="1" customWidth="1"/>
    <col min="12375" max="12544" width="8.88671875" style="2"/>
    <col min="12545" max="12545" width="9.6640625" style="2" customWidth="1"/>
    <col min="12546" max="12546" width="40.88671875" style="2" customWidth="1"/>
    <col min="12547" max="12547" width="10.6640625" style="2" customWidth="1"/>
    <col min="12548" max="12548" width="9.77734375" style="2" customWidth="1"/>
    <col min="12549" max="12549" width="10.88671875" style="2" customWidth="1"/>
    <col min="12550" max="12550" width="10.21875" style="2" customWidth="1"/>
    <col min="12551" max="12564" width="0" style="2" hidden="1" customWidth="1"/>
    <col min="12565" max="12565" width="10.109375" style="2" customWidth="1"/>
    <col min="12566" max="12602" width="0" style="2" hidden="1" customWidth="1"/>
    <col min="12603" max="12603" width="10.109375" style="2" customWidth="1"/>
    <col min="12604" max="12607" width="0" style="2" hidden="1" customWidth="1"/>
    <col min="12608" max="12608" width="14" style="2" customWidth="1"/>
    <col min="12609" max="12609" width="0" style="2" hidden="1" customWidth="1"/>
    <col min="12610" max="12610" width="8.44140625" style="2" customWidth="1"/>
    <col min="12611" max="12611" width="0" style="2" hidden="1" customWidth="1"/>
    <col min="12612" max="12612" width="59" style="2" customWidth="1"/>
    <col min="12613" max="12620" width="0" style="2" hidden="1" customWidth="1"/>
    <col min="12621" max="12621" width="9.21875" style="2" customWidth="1"/>
    <col min="12622" max="12630" width="0" style="2" hidden="1" customWidth="1"/>
    <col min="12631" max="12800" width="8.88671875" style="2"/>
    <col min="12801" max="12801" width="9.6640625" style="2" customWidth="1"/>
    <col min="12802" max="12802" width="40.88671875" style="2" customWidth="1"/>
    <col min="12803" max="12803" width="10.6640625" style="2" customWidth="1"/>
    <col min="12804" max="12804" width="9.77734375" style="2" customWidth="1"/>
    <col min="12805" max="12805" width="10.88671875" style="2" customWidth="1"/>
    <col min="12806" max="12806" width="10.21875" style="2" customWidth="1"/>
    <col min="12807" max="12820" width="0" style="2" hidden="1" customWidth="1"/>
    <col min="12821" max="12821" width="10.109375" style="2" customWidth="1"/>
    <col min="12822" max="12858" width="0" style="2" hidden="1" customWidth="1"/>
    <col min="12859" max="12859" width="10.109375" style="2" customWidth="1"/>
    <col min="12860" max="12863" width="0" style="2" hidden="1" customWidth="1"/>
    <col min="12864" max="12864" width="14" style="2" customWidth="1"/>
    <col min="12865" max="12865" width="0" style="2" hidden="1" customWidth="1"/>
    <col min="12866" max="12866" width="8.44140625" style="2" customWidth="1"/>
    <col min="12867" max="12867" width="0" style="2" hidden="1" customWidth="1"/>
    <col min="12868" max="12868" width="59" style="2" customWidth="1"/>
    <col min="12869" max="12876" width="0" style="2" hidden="1" customWidth="1"/>
    <col min="12877" max="12877" width="9.21875" style="2" customWidth="1"/>
    <col min="12878" max="12886" width="0" style="2" hidden="1" customWidth="1"/>
    <col min="12887" max="13056" width="8.88671875" style="2"/>
    <col min="13057" max="13057" width="9.6640625" style="2" customWidth="1"/>
    <col min="13058" max="13058" width="40.88671875" style="2" customWidth="1"/>
    <col min="13059" max="13059" width="10.6640625" style="2" customWidth="1"/>
    <col min="13060" max="13060" width="9.77734375" style="2" customWidth="1"/>
    <col min="13061" max="13061" width="10.88671875" style="2" customWidth="1"/>
    <col min="13062" max="13062" width="10.21875" style="2" customWidth="1"/>
    <col min="13063" max="13076" width="0" style="2" hidden="1" customWidth="1"/>
    <col min="13077" max="13077" width="10.109375" style="2" customWidth="1"/>
    <col min="13078" max="13114" width="0" style="2" hidden="1" customWidth="1"/>
    <col min="13115" max="13115" width="10.109375" style="2" customWidth="1"/>
    <col min="13116" max="13119" width="0" style="2" hidden="1" customWidth="1"/>
    <col min="13120" max="13120" width="14" style="2" customWidth="1"/>
    <col min="13121" max="13121" width="0" style="2" hidden="1" customWidth="1"/>
    <col min="13122" max="13122" width="8.44140625" style="2" customWidth="1"/>
    <col min="13123" max="13123" width="0" style="2" hidden="1" customWidth="1"/>
    <col min="13124" max="13124" width="59" style="2" customWidth="1"/>
    <col min="13125" max="13132" width="0" style="2" hidden="1" customWidth="1"/>
    <col min="13133" max="13133" width="9.21875" style="2" customWidth="1"/>
    <col min="13134" max="13142" width="0" style="2" hidden="1" customWidth="1"/>
    <col min="13143" max="13312" width="8.88671875" style="2"/>
    <col min="13313" max="13313" width="9.6640625" style="2" customWidth="1"/>
    <col min="13314" max="13314" width="40.88671875" style="2" customWidth="1"/>
    <col min="13315" max="13315" width="10.6640625" style="2" customWidth="1"/>
    <col min="13316" max="13316" width="9.77734375" style="2" customWidth="1"/>
    <col min="13317" max="13317" width="10.88671875" style="2" customWidth="1"/>
    <col min="13318" max="13318" width="10.21875" style="2" customWidth="1"/>
    <col min="13319" max="13332" width="0" style="2" hidden="1" customWidth="1"/>
    <col min="13333" max="13333" width="10.109375" style="2" customWidth="1"/>
    <col min="13334" max="13370" width="0" style="2" hidden="1" customWidth="1"/>
    <col min="13371" max="13371" width="10.109375" style="2" customWidth="1"/>
    <col min="13372" max="13375" width="0" style="2" hidden="1" customWidth="1"/>
    <col min="13376" max="13376" width="14" style="2" customWidth="1"/>
    <col min="13377" max="13377" width="0" style="2" hidden="1" customWidth="1"/>
    <col min="13378" max="13378" width="8.44140625" style="2" customWidth="1"/>
    <col min="13379" max="13379" width="0" style="2" hidden="1" customWidth="1"/>
    <col min="13380" max="13380" width="59" style="2" customWidth="1"/>
    <col min="13381" max="13388" width="0" style="2" hidden="1" customWidth="1"/>
    <col min="13389" max="13389" width="9.21875" style="2" customWidth="1"/>
    <col min="13390" max="13398" width="0" style="2" hidden="1" customWidth="1"/>
    <col min="13399" max="13568" width="8.88671875" style="2"/>
    <col min="13569" max="13569" width="9.6640625" style="2" customWidth="1"/>
    <col min="13570" max="13570" width="40.88671875" style="2" customWidth="1"/>
    <col min="13571" max="13571" width="10.6640625" style="2" customWidth="1"/>
    <col min="13572" max="13572" width="9.77734375" style="2" customWidth="1"/>
    <col min="13573" max="13573" width="10.88671875" style="2" customWidth="1"/>
    <col min="13574" max="13574" width="10.21875" style="2" customWidth="1"/>
    <col min="13575" max="13588" width="0" style="2" hidden="1" customWidth="1"/>
    <col min="13589" max="13589" width="10.109375" style="2" customWidth="1"/>
    <col min="13590" max="13626" width="0" style="2" hidden="1" customWidth="1"/>
    <col min="13627" max="13627" width="10.109375" style="2" customWidth="1"/>
    <col min="13628" max="13631" width="0" style="2" hidden="1" customWidth="1"/>
    <col min="13632" max="13632" width="14" style="2" customWidth="1"/>
    <col min="13633" max="13633" width="0" style="2" hidden="1" customWidth="1"/>
    <col min="13634" max="13634" width="8.44140625" style="2" customWidth="1"/>
    <col min="13635" max="13635" width="0" style="2" hidden="1" customWidth="1"/>
    <col min="13636" max="13636" width="59" style="2" customWidth="1"/>
    <col min="13637" max="13644" width="0" style="2" hidden="1" customWidth="1"/>
    <col min="13645" max="13645" width="9.21875" style="2" customWidth="1"/>
    <col min="13646" max="13654" width="0" style="2" hidden="1" customWidth="1"/>
    <col min="13655" max="13824" width="8.88671875" style="2"/>
    <col min="13825" max="13825" width="9.6640625" style="2" customWidth="1"/>
    <col min="13826" max="13826" width="40.88671875" style="2" customWidth="1"/>
    <col min="13827" max="13827" width="10.6640625" style="2" customWidth="1"/>
    <col min="13828" max="13828" width="9.77734375" style="2" customWidth="1"/>
    <col min="13829" max="13829" width="10.88671875" style="2" customWidth="1"/>
    <col min="13830" max="13830" width="10.21875" style="2" customWidth="1"/>
    <col min="13831" max="13844" width="0" style="2" hidden="1" customWidth="1"/>
    <col min="13845" max="13845" width="10.109375" style="2" customWidth="1"/>
    <col min="13846" max="13882" width="0" style="2" hidden="1" customWidth="1"/>
    <col min="13883" max="13883" width="10.109375" style="2" customWidth="1"/>
    <col min="13884" max="13887" width="0" style="2" hidden="1" customWidth="1"/>
    <col min="13888" max="13888" width="14" style="2" customWidth="1"/>
    <col min="13889" max="13889" width="0" style="2" hidden="1" customWidth="1"/>
    <col min="13890" max="13890" width="8.44140625" style="2" customWidth="1"/>
    <col min="13891" max="13891" width="0" style="2" hidden="1" customWidth="1"/>
    <col min="13892" max="13892" width="59" style="2" customWidth="1"/>
    <col min="13893" max="13900" width="0" style="2" hidden="1" customWidth="1"/>
    <col min="13901" max="13901" width="9.21875" style="2" customWidth="1"/>
    <col min="13902" max="13910" width="0" style="2" hidden="1" customWidth="1"/>
    <col min="13911" max="14080" width="8.88671875" style="2"/>
    <col min="14081" max="14081" width="9.6640625" style="2" customWidth="1"/>
    <col min="14082" max="14082" width="40.88671875" style="2" customWidth="1"/>
    <col min="14083" max="14083" width="10.6640625" style="2" customWidth="1"/>
    <col min="14084" max="14084" width="9.77734375" style="2" customWidth="1"/>
    <col min="14085" max="14085" width="10.88671875" style="2" customWidth="1"/>
    <col min="14086" max="14086" width="10.21875" style="2" customWidth="1"/>
    <col min="14087" max="14100" width="0" style="2" hidden="1" customWidth="1"/>
    <col min="14101" max="14101" width="10.109375" style="2" customWidth="1"/>
    <col min="14102" max="14138" width="0" style="2" hidden="1" customWidth="1"/>
    <col min="14139" max="14139" width="10.109375" style="2" customWidth="1"/>
    <col min="14140" max="14143" width="0" style="2" hidden="1" customWidth="1"/>
    <col min="14144" max="14144" width="14" style="2" customWidth="1"/>
    <col min="14145" max="14145" width="0" style="2" hidden="1" customWidth="1"/>
    <col min="14146" max="14146" width="8.44140625" style="2" customWidth="1"/>
    <col min="14147" max="14147" width="0" style="2" hidden="1" customWidth="1"/>
    <col min="14148" max="14148" width="59" style="2" customWidth="1"/>
    <col min="14149" max="14156" width="0" style="2" hidden="1" customWidth="1"/>
    <col min="14157" max="14157" width="9.21875" style="2" customWidth="1"/>
    <col min="14158" max="14166" width="0" style="2" hidden="1" customWidth="1"/>
    <col min="14167" max="14336" width="8.88671875" style="2"/>
    <col min="14337" max="14337" width="9.6640625" style="2" customWidth="1"/>
    <col min="14338" max="14338" width="40.88671875" style="2" customWidth="1"/>
    <col min="14339" max="14339" width="10.6640625" style="2" customWidth="1"/>
    <col min="14340" max="14340" width="9.77734375" style="2" customWidth="1"/>
    <col min="14341" max="14341" width="10.88671875" style="2" customWidth="1"/>
    <col min="14342" max="14342" width="10.21875" style="2" customWidth="1"/>
    <col min="14343" max="14356" width="0" style="2" hidden="1" customWidth="1"/>
    <col min="14357" max="14357" width="10.109375" style="2" customWidth="1"/>
    <col min="14358" max="14394" width="0" style="2" hidden="1" customWidth="1"/>
    <col min="14395" max="14395" width="10.109375" style="2" customWidth="1"/>
    <col min="14396" max="14399" width="0" style="2" hidden="1" customWidth="1"/>
    <col min="14400" max="14400" width="14" style="2" customWidth="1"/>
    <col min="14401" max="14401" width="0" style="2" hidden="1" customWidth="1"/>
    <col min="14402" max="14402" width="8.44140625" style="2" customWidth="1"/>
    <col min="14403" max="14403" width="0" style="2" hidden="1" customWidth="1"/>
    <col min="14404" max="14404" width="59" style="2" customWidth="1"/>
    <col min="14405" max="14412" width="0" style="2" hidden="1" customWidth="1"/>
    <col min="14413" max="14413" width="9.21875" style="2" customWidth="1"/>
    <col min="14414" max="14422" width="0" style="2" hidden="1" customWidth="1"/>
    <col min="14423" max="14592" width="8.88671875" style="2"/>
    <col min="14593" max="14593" width="9.6640625" style="2" customWidth="1"/>
    <col min="14594" max="14594" width="40.88671875" style="2" customWidth="1"/>
    <col min="14595" max="14595" width="10.6640625" style="2" customWidth="1"/>
    <col min="14596" max="14596" width="9.77734375" style="2" customWidth="1"/>
    <col min="14597" max="14597" width="10.88671875" style="2" customWidth="1"/>
    <col min="14598" max="14598" width="10.21875" style="2" customWidth="1"/>
    <col min="14599" max="14612" width="0" style="2" hidden="1" customWidth="1"/>
    <col min="14613" max="14613" width="10.109375" style="2" customWidth="1"/>
    <col min="14614" max="14650" width="0" style="2" hidden="1" customWidth="1"/>
    <col min="14651" max="14651" width="10.109375" style="2" customWidth="1"/>
    <col min="14652" max="14655" width="0" style="2" hidden="1" customWidth="1"/>
    <col min="14656" max="14656" width="14" style="2" customWidth="1"/>
    <col min="14657" max="14657" width="0" style="2" hidden="1" customWidth="1"/>
    <col min="14658" max="14658" width="8.44140625" style="2" customWidth="1"/>
    <col min="14659" max="14659" width="0" style="2" hidden="1" customWidth="1"/>
    <col min="14660" max="14660" width="59" style="2" customWidth="1"/>
    <col min="14661" max="14668" width="0" style="2" hidden="1" customWidth="1"/>
    <col min="14669" max="14669" width="9.21875" style="2" customWidth="1"/>
    <col min="14670" max="14678" width="0" style="2" hidden="1" customWidth="1"/>
    <col min="14679" max="14848" width="8.88671875" style="2"/>
    <col min="14849" max="14849" width="9.6640625" style="2" customWidth="1"/>
    <col min="14850" max="14850" width="40.88671875" style="2" customWidth="1"/>
    <col min="14851" max="14851" width="10.6640625" style="2" customWidth="1"/>
    <col min="14852" max="14852" width="9.77734375" style="2" customWidth="1"/>
    <col min="14853" max="14853" width="10.88671875" style="2" customWidth="1"/>
    <col min="14854" max="14854" width="10.21875" style="2" customWidth="1"/>
    <col min="14855" max="14868" width="0" style="2" hidden="1" customWidth="1"/>
    <col min="14869" max="14869" width="10.109375" style="2" customWidth="1"/>
    <col min="14870" max="14906" width="0" style="2" hidden="1" customWidth="1"/>
    <col min="14907" max="14907" width="10.109375" style="2" customWidth="1"/>
    <col min="14908" max="14911" width="0" style="2" hidden="1" customWidth="1"/>
    <col min="14912" max="14912" width="14" style="2" customWidth="1"/>
    <col min="14913" max="14913" width="0" style="2" hidden="1" customWidth="1"/>
    <col min="14914" max="14914" width="8.44140625" style="2" customWidth="1"/>
    <col min="14915" max="14915" width="0" style="2" hidden="1" customWidth="1"/>
    <col min="14916" max="14916" width="59" style="2" customWidth="1"/>
    <col min="14917" max="14924" width="0" style="2" hidden="1" customWidth="1"/>
    <col min="14925" max="14925" width="9.21875" style="2" customWidth="1"/>
    <col min="14926" max="14934" width="0" style="2" hidden="1" customWidth="1"/>
    <col min="14935" max="15104" width="8.88671875" style="2"/>
    <col min="15105" max="15105" width="9.6640625" style="2" customWidth="1"/>
    <col min="15106" max="15106" width="40.88671875" style="2" customWidth="1"/>
    <col min="15107" max="15107" width="10.6640625" style="2" customWidth="1"/>
    <col min="15108" max="15108" width="9.77734375" style="2" customWidth="1"/>
    <col min="15109" max="15109" width="10.88671875" style="2" customWidth="1"/>
    <col min="15110" max="15110" width="10.21875" style="2" customWidth="1"/>
    <col min="15111" max="15124" width="0" style="2" hidden="1" customWidth="1"/>
    <col min="15125" max="15125" width="10.109375" style="2" customWidth="1"/>
    <col min="15126" max="15162" width="0" style="2" hidden="1" customWidth="1"/>
    <col min="15163" max="15163" width="10.109375" style="2" customWidth="1"/>
    <col min="15164" max="15167" width="0" style="2" hidden="1" customWidth="1"/>
    <col min="15168" max="15168" width="14" style="2" customWidth="1"/>
    <col min="15169" max="15169" width="0" style="2" hidden="1" customWidth="1"/>
    <col min="15170" max="15170" width="8.44140625" style="2" customWidth="1"/>
    <col min="15171" max="15171" width="0" style="2" hidden="1" customWidth="1"/>
    <col min="15172" max="15172" width="59" style="2" customWidth="1"/>
    <col min="15173" max="15180" width="0" style="2" hidden="1" customWidth="1"/>
    <col min="15181" max="15181" width="9.21875" style="2" customWidth="1"/>
    <col min="15182" max="15190" width="0" style="2" hidden="1" customWidth="1"/>
    <col min="15191" max="15360" width="8.88671875" style="2"/>
    <col min="15361" max="15361" width="9.6640625" style="2" customWidth="1"/>
    <col min="15362" max="15362" width="40.88671875" style="2" customWidth="1"/>
    <col min="15363" max="15363" width="10.6640625" style="2" customWidth="1"/>
    <col min="15364" max="15364" width="9.77734375" style="2" customWidth="1"/>
    <col min="15365" max="15365" width="10.88671875" style="2" customWidth="1"/>
    <col min="15366" max="15366" width="10.21875" style="2" customWidth="1"/>
    <col min="15367" max="15380" width="0" style="2" hidden="1" customWidth="1"/>
    <col min="15381" max="15381" width="10.109375" style="2" customWidth="1"/>
    <col min="15382" max="15418" width="0" style="2" hidden="1" customWidth="1"/>
    <col min="15419" max="15419" width="10.109375" style="2" customWidth="1"/>
    <col min="15420" max="15423" width="0" style="2" hidden="1" customWidth="1"/>
    <col min="15424" max="15424" width="14" style="2" customWidth="1"/>
    <col min="15425" max="15425" width="0" style="2" hidden="1" customWidth="1"/>
    <col min="15426" max="15426" width="8.44140625" style="2" customWidth="1"/>
    <col min="15427" max="15427" width="0" style="2" hidden="1" customWidth="1"/>
    <col min="15428" max="15428" width="59" style="2" customWidth="1"/>
    <col min="15429" max="15436" width="0" style="2" hidden="1" customWidth="1"/>
    <col min="15437" max="15437" width="9.21875" style="2" customWidth="1"/>
    <col min="15438" max="15446" width="0" style="2" hidden="1" customWidth="1"/>
    <col min="15447" max="15616" width="8.88671875" style="2"/>
    <col min="15617" max="15617" width="9.6640625" style="2" customWidth="1"/>
    <col min="15618" max="15618" width="40.88671875" style="2" customWidth="1"/>
    <col min="15619" max="15619" width="10.6640625" style="2" customWidth="1"/>
    <col min="15620" max="15620" width="9.77734375" style="2" customWidth="1"/>
    <col min="15621" max="15621" width="10.88671875" style="2" customWidth="1"/>
    <col min="15622" max="15622" width="10.21875" style="2" customWidth="1"/>
    <col min="15623" max="15636" width="0" style="2" hidden="1" customWidth="1"/>
    <col min="15637" max="15637" width="10.109375" style="2" customWidth="1"/>
    <col min="15638" max="15674" width="0" style="2" hidden="1" customWidth="1"/>
    <col min="15675" max="15675" width="10.109375" style="2" customWidth="1"/>
    <col min="15676" max="15679" width="0" style="2" hidden="1" customWidth="1"/>
    <col min="15680" max="15680" width="14" style="2" customWidth="1"/>
    <col min="15681" max="15681" width="0" style="2" hidden="1" customWidth="1"/>
    <col min="15682" max="15682" width="8.44140625" style="2" customWidth="1"/>
    <col min="15683" max="15683" width="0" style="2" hidden="1" customWidth="1"/>
    <col min="15684" max="15684" width="59" style="2" customWidth="1"/>
    <col min="15685" max="15692" width="0" style="2" hidden="1" customWidth="1"/>
    <col min="15693" max="15693" width="9.21875" style="2" customWidth="1"/>
    <col min="15694" max="15702" width="0" style="2" hidden="1" customWidth="1"/>
    <col min="15703" max="15872" width="8.88671875" style="2"/>
    <col min="15873" max="15873" width="9.6640625" style="2" customWidth="1"/>
    <col min="15874" max="15874" width="40.88671875" style="2" customWidth="1"/>
    <col min="15875" max="15875" width="10.6640625" style="2" customWidth="1"/>
    <col min="15876" max="15876" width="9.77734375" style="2" customWidth="1"/>
    <col min="15877" max="15877" width="10.88671875" style="2" customWidth="1"/>
    <col min="15878" max="15878" width="10.21875" style="2" customWidth="1"/>
    <col min="15879" max="15892" width="0" style="2" hidden="1" customWidth="1"/>
    <col min="15893" max="15893" width="10.109375" style="2" customWidth="1"/>
    <col min="15894" max="15930" width="0" style="2" hidden="1" customWidth="1"/>
    <col min="15931" max="15931" width="10.109375" style="2" customWidth="1"/>
    <col min="15932" max="15935" width="0" style="2" hidden="1" customWidth="1"/>
    <col min="15936" max="15936" width="14" style="2" customWidth="1"/>
    <col min="15937" max="15937" width="0" style="2" hidden="1" customWidth="1"/>
    <col min="15938" max="15938" width="8.44140625" style="2" customWidth="1"/>
    <col min="15939" max="15939" width="0" style="2" hidden="1" customWidth="1"/>
    <col min="15940" max="15940" width="59" style="2" customWidth="1"/>
    <col min="15941" max="15948" width="0" style="2" hidden="1" customWidth="1"/>
    <col min="15949" max="15949" width="9.21875" style="2" customWidth="1"/>
    <col min="15950" max="15958" width="0" style="2" hidden="1" customWidth="1"/>
    <col min="15959" max="16128" width="8.88671875" style="2"/>
    <col min="16129" max="16129" width="9.6640625" style="2" customWidth="1"/>
    <col min="16130" max="16130" width="40.88671875" style="2" customWidth="1"/>
    <col min="16131" max="16131" width="10.6640625" style="2" customWidth="1"/>
    <col min="16132" max="16132" width="9.77734375" style="2" customWidth="1"/>
    <col min="16133" max="16133" width="10.88671875" style="2" customWidth="1"/>
    <col min="16134" max="16134" width="10.21875" style="2" customWidth="1"/>
    <col min="16135" max="16148" width="0" style="2" hidden="1" customWidth="1"/>
    <col min="16149" max="16149" width="10.109375" style="2" customWidth="1"/>
    <col min="16150" max="16186" width="0" style="2" hidden="1" customWidth="1"/>
    <col min="16187" max="16187" width="10.109375" style="2" customWidth="1"/>
    <col min="16188" max="16191" width="0" style="2" hidden="1" customWidth="1"/>
    <col min="16192" max="16192" width="14" style="2" customWidth="1"/>
    <col min="16193" max="16193" width="0" style="2" hidden="1" customWidth="1"/>
    <col min="16194" max="16194" width="8.44140625" style="2" customWidth="1"/>
    <col min="16195" max="16195" width="0" style="2" hidden="1" customWidth="1"/>
    <col min="16196" max="16196" width="59" style="2" customWidth="1"/>
    <col min="16197" max="16204" width="0" style="2" hidden="1" customWidth="1"/>
    <col min="16205" max="16205" width="9.21875" style="2" customWidth="1"/>
    <col min="16206" max="16214" width="0" style="2" hidden="1" customWidth="1"/>
    <col min="16215" max="16384" width="8.88671875" style="2"/>
  </cols>
  <sheetData>
    <row r="1" spans="1:89" x14ac:dyDescent="0.3">
      <c r="A1" s="138" t="s">
        <v>0</v>
      </c>
      <c r="B1" s="138"/>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row>
    <row r="2" spans="1:89" ht="33.75" customHeight="1" x14ac:dyDescent="0.3">
      <c r="A2" s="139" t="s">
        <v>1177</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89" ht="22.5" customHeight="1" x14ac:dyDescent="0.3">
      <c r="A3" s="139" t="s">
        <v>2</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89" ht="18.75" customHeight="1" x14ac:dyDescent="0.3">
      <c r="A4" s="166" t="s">
        <v>3</v>
      </c>
      <c r="B4" s="166"/>
      <c r="C4" s="166"/>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6"/>
      <c r="AG4" s="166"/>
      <c r="AH4" s="166"/>
      <c r="AI4" s="166"/>
      <c r="AJ4" s="166"/>
      <c r="AK4" s="166"/>
      <c r="AL4" s="166"/>
      <c r="AM4" s="166"/>
      <c r="AN4" s="166"/>
      <c r="AO4" s="166"/>
      <c r="AP4" s="166"/>
      <c r="AQ4" s="166"/>
      <c r="AR4" s="166"/>
      <c r="AS4" s="166"/>
      <c r="AT4" s="166"/>
      <c r="AU4" s="166"/>
      <c r="AV4" s="166"/>
      <c r="AW4" s="166"/>
      <c r="AX4" s="166"/>
      <c r="AY4" s="166"/>
      <c r="AZ4" s="166"/>
      <c r="BA4" s="166"/>
      <c r="BB4" s="166"/>
      <c r="BC4" s="166"/>
      <c r="BD4" s="166"/>
      <c r="BE4" s="166"/>
      <c r="BF4" s="166"/>
      <c r="BG4" s="166"/>
      <c r="BH4" s="166"/>
      <c r="BI4" s="166"/>
      <c r="BJ4" s="166"/>
      <c r="BK4" s="166"/>
      <c r="BL4" s="166"/>
      <c r="BM4" s="166"/>
      <c r="BN4" s="166"/>
      <c r="BO4" s="166"/>
      <c r="BP4" s="166"/>
      <c r="BQ4" s="166"/>
      <c r="BR4" s="166"/>
      <c r="BS4" s="166"/>
      <c r="BT4" s="166"/>
      <c r="BU4" s="166"/>
    </row>
    <row r="5" spans="1:89" ht="18.75" customHeight="1" x14ac:dyDescent="0.3">
      <c r="A5" s="141" t="s">
        <v>4</v>
      </c>
      <c r="B5" s="141" t="s">
        <v>5</v>
      </c>
      <c r="C5" s="141" t="s">
        <v>1176</v>
      </c>
      <c r="D5" s="141" t="s">
        <v>7</v>
      </c>
      <c r="E5" s="141" t="s">
        <v>8</v>
      </c>
      <c r="F5" s="141" t="s">
        <v>9</v>
      </c>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c r="AH5" s="141"/>
      <c r="AI5" s="141"/>
      <c r="AJ5" s="141"/>
      <c r="AK5" s="141"/>
      <c r="AL5" s="141"/>
      <c r="AM5" s="141"/>
      <c r="AN5" s="141"/>
      <c r="AO5" s="141"/>
      <c r="AP5" s="141"/>
      <c r="AQ5" s="141"/>
      <c r="AR5" s="141"/>
      <c r="AS5" s="141"/>
      <c r="AT5" s="141"/>
      <c r="AU5" s="141"/>
      <c r="AV5" s="141"/>
      <c r="AW5" s="141"/>
      <c r="AX5" s="141"/>
      <c r="AY5" s="141"/>
      <c r="AZ5" s="141"/>
      <c r="BA5" s="141"/>
      <c r="BB5" s="141"/>
      <c r="BC5" s="141"/>
      <c r="BD5" s="141"/>
      <c r="BE5" s="141"/>
      <c r="BF5" s="141"/>
      <c r="BG5" s="141"/>
      <c r="BH5" s="141"/>
      <c r="BI5" s="141"/>
      <c r="BJ5" s="141"/>
      <c r="BK5" s="141" t="s">
        <v>10</v>
      </c>
      <c r="BL5" s="141" t="s">
        <v>11</v>
      </c>
      <c r="BM5" s="141" t="s">
        <v>12</v>
      </c>
      <c r="BN5" s="141" t="s">
        <v>13</v>
      </c>
      <c r="BO5" s="3"/>
      <c r="BP5" s="141" t="s">
        <v>14</v>
      </c>
      <c r="BQ5" s="141" t="s">
        <v>15</v>
      </c>
      <c r="BR5" s="141" t="s">
        <v>16</v>
      </c>
      <c r="BS5" s="141"/>
      <c r="BT5" s="141"/>
      <c r="BU5" s="143" t="s">
        <v>17</v>
      </c>
      <c r="BV5" s="143" t="s">
        <v>18</v>
      </c>
      <c r="BW5" s="143" t="s">
        <v>19</v>
      </c>
      <c r="BX5" s="143" t="s">
        <v>20</v>
      </c>
      <c r="BY5" s="141" t="s">
        <v>12</v>
      </c>
      <c r="CI5" s="142" t="s">
        <v>995</v>
      </c>
    </row>
    <row r="6" spans="1:89" ht="25.5" hidden="1" customHeight="1" x14ac:dyDescent="0.3">
      <c r="A6" s="141"/>
      <c r="B6" s="141"/>
      <c r="C6" s="141"/>
      <c r="D6" s="141"/>
      <c r="E6" s="141"/>
      <c r="F6" s="141" t="s">
        <v>21</v>
      </c>
      <c r="G6" s="141"/>
      <c r="H6" s="141"/>
      <c r="I6" s="141"/>
      <c r="J6" s="141"/>
      <c r="K6" s="141"/>
      <c r="L6" s="141"/>
      <c r="M6" s="141"/>
      <c r="N6" s="141"/>
      <c r="O6" s="141"/>
      <c r="P6" s="141"/>
      <c r="Q6" s="141"/>
      <c r="R6" s="141"/>
      <c r="S6" s="141"/>
      <c r="T6" s="141"/>
      <c r="U6" s="141" t="s">
        <v>22</v>
      </c>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t="s">
        <v>23</v>
      </c>
      <c r="BH6" s="141"/>
      <c r="BI6" s="141"/>
      <c r="BJ6" s="141"/>
      <c r="BK6" s="141"/>
      <c r="BL6" s="141"/>
      <c r="BM6" s="141"/>
      <c r="BN6" s="141"/>
      <c r="BO6" s="3"/>
      <c r="BP6" s="141"/>
      <c r="BQ6" s="141"/>
      <c r="BR6" s="141"/>
      <c r="BS6" s="141"/>
      <c r="BT6" s="141"/>
      <c r="BU6" s="143"/>
      <c r="BV6" s="143"/>
      <c r="BW6" s="143"/>
      <c r="BX6" s="143"/>
      <c r="BY6" s="141"/>
      <c r="CI6" s="142"/>
    </row>
    <row r="7" spans="1:89" ht="35.25" customHeight="1" x14ac:dyDescent="0.3">
      <c r="A7" s="141"/>
      <c r="B7" s="141"/>
      <c r="C7" s="141"/>
      <c r="D7" s="141"/>
      <c r="E7" s="141"/>
      <c r="F7" s="141" t="s">
        <v>21</v>
      </c>
      <c r="G7" s="141" t="s">
        <v>24</v>
      </c>
      <c r="H7" s="141"/>
      <c r="I7" s="141"/>
      <c r="J7" s="141"/>
      <c r="K7" s="141" t="s">
        <v>25</v>
      </c>
      <c r="L7" s="141" t="s">
        <v>26</v>
      </c>
      <c r="M7" s="141" t="s">
        <v>27</v>
      </c>
      <c r="N7" s="141"/>
      <c r="O7" s="141"/>
      <c r="P7" s="141"/>
      <c r="Q7" s="141"/>
      <c r="R7" s="141" t="s">
        <v>28</v>
      </c>
      <c r="S7" s="141" t="s">
        <v>29</v>
      </c>
      <c r="T7" s="141" t="s">
        <v>30</v>
      </c>
      <c r="U7" s="141" t="s">
        <v>22</v>
      </c>
      <c r="V7" s="141" t="s">
        <v>31</v>
      </c>
      <c r="W7" s="141" t="s">
        <v>32</v>
      </c>
      <c r="X7" s="141" t="s">
        <v>33</v>
      </c>
      <c r="Y7" s="141" t="s">
        <v>34</v>
      </c>
      <c r="Z7" s="141" t="s">
        <v>35</v>
      </c>
      <c r="AA7" s="141" t="s">
        <v>36</v>
      </c>
      <c r="AB7" s="141" t="s">
        <v>37</v>
      </c>
      <c r="AC7" s="141" t="s">
        <v>38</v>
      </c>
      <c r="AD7" s="141" t="s">
        <v>39</v>
      </c>
      <c r="AE7" s="141" t="s">
        <v>40</v>
      </c>
      <c r="AF7" s="141"/>
      <c r="AG7" s="141"/>
      <c r="AH7" s="141"/>
      <c r="AI7" s="141"/>
      <c r="AJ7" s="141"/>
      <c r="AK7" s="141"/>
      <c r="AL7" s="141"/>
      <c r="AM7" s="141"/>
      <c r="AN7" s="141"/>
      <c r="AO7" s="141"/>
      <c r="AP7" s="141"/>
      <c r="AQ7" s="141"/>
      <c r="AR7" s="141"/>
      <c r="AS7" s="141"/>
      <c r="AT7" s="141"/>
      <c r="AU7" s="141" t="s">
        <v>41</v>
      </c>
      <c r="AV7" s="141" t="s">
        <v>42</v>
      </c>
      <c r="AW7" s="141" t="s">
        <v>43</v>
      </c>
      <c r="AX7" s="141" t="s">
        <v>44</v>
      </c>
      <c r="AY7" s="141" t="s">
        <v>45</v>
      </c>
      <c r="AZ7" s="141" t="s">
        <v>46</v>
      </c>
      <c r="BA7" s="141" t="s">
        <v>47</v>
      </c>
      <c r="BB7" s="141" t="s">
        <v>48</v>
      </c>
      <c r="BC7" s="141" t="s">
        <v>49</v>
      </c>
      <c r="BD7" s="141" t="s">
        <v>50</v>
      </c>
      <c r="BE7" s="141" t="s">
        <v>51</v>
      </c>
      <c r="BF7" s="141" t="s">
        <v>52</v>
      </c>
      <c r="BG7" s="141" t="s">
        <v>23</v>
      </c>
      <c r="BH7" s="141" t="s">
        <v>53</v>
      </c>
      <c r="BI7" s="141" t="s">
        <v>54</v>
      </c>
      <c r="BJ7" s="141" t="s">
        <v>55</v>
      </c>
      <c r="BK7" s="141"/>
      <c r="BL7" s="141"/>
      <c r="BM7" s="141"/>
      <c r="BN7" s="141"/>
      <c r="BO7" s="3"/>
      <c r="BP7" s="141"/>
      <c r="BQ7" s="141"/>
      <c r="BR7" s="141"/>
      <c r="BS7" s="141"/>
      <c r="BT7" s="141"/>
      <c r="BU7" s="143"/>
      <c r="BV7" s="143"/>
      <c r="BW7" s="143"/>
      <c r="BX7" s="143"/>
      <c r="BY7" s="141"/>
      <c r="CI7" s="142"/>
    </row>
    <row r="8" spans="1:89" ht="37.5" customHeight="1" x14ac:dyDescent="0.3">
      <c r="A8" s="141"/>
      <c r="B8" s="141"/>
      <c r="C8" s="141"/>
      <c r="D8" s="141"/>
      <c r="E8" s="141"/>
      <c r="F8" s="141"/>
      <c r="G8" s="4" t="s">
        <v>24</v>
      </c>
      <c r="H8" s="4" t="s">
        <v>56</v>
      </c>
      <c r="I8" s="4" t="s">
        <v>57</v>
      </c>
      <c r="J8" s="4" t="s">
        <v>58</v>
      </c>
      <c r="K8" s="141"/>
      <c r="L8" s="141"/>
      <c r="M8" s="4" t="s">
        <v>39</v>
      </c>
      <c r="N8" s="4" t="s">
        <v>59</v>
      </c>
      <c r="O8" s="4" t="s">
        <v>60</v>
      </c>
      <c r="P8" s="4" t="s">
        <v>61</v>
      </c>
      <c r="Q8" s="4" t="s">
        <v>62</v>
      </c>
      <c r="R8" s="141"/>
      <c r="S8" s="141"/>
      <c r="T8" s="141"/>
      <c r="U8" s="141"/>
      <c r="V8" s="141"/>
      <c r="W8" s="141"/>
      <c r="X8" s="141"/>
      <c r="Y8" s="141"/>
      <c r="Z8" s="141"/>
      <c r="AA8" s="141"/>
      <c r="AB8" s="141"/>
      <c r="AC8" s="141"/>
      <c r="AD8" s="141"/>
      <c r="AE8" s="4" t="s">
        <v>63</v>
      </c>
      <c r="AF8" s="4" t="s">
        <v>64</v>
      </c>
      <c r="AG8" s="4" t="s">
        <v>65</v>
      </c>
      <c r="AH8" s="4" t="s">
        <v>66</v>
      </c>
      <c r="AI8" s="4" t="s">
        <v>67</v>
      </c>
      <c r="AJ8" s="4" t="s">
        <v>68</v>
      </c>
      <c r="AK8" s="4" t="s">
        <v>69</v>
      </c>
      <c r="AL8" s="4" t="s">
        <v>70</v>
      </c>
      <c r="AM8" s="4" t="s">
        <v>71</v>
      </c>
      <c r="AN8" s="4" t="s">
        <v>72</v>
      </c>
      <c r="AO8" s="4" t="s">
        <v>73</v>
      </c>
      <c r="AP8" s="4" t="s">
        <v>74</v>
      </c>
      <c r="AQ8" s="4" t="s">
        <v>75</v>
      </c>
      <c r="AR8" s="4" t="s">
        <v>76</v>
      </c>
      <c r="AS8" s="4" t="s">
        <v>77</v>
      </c>
      <c r="AT8" s="4" t="s">
        <v>78</v>
      </c>
      <c r="AU8" s="141"/>
      <c r="AV8" s="141"/>
      <c r="AW8" s="141"/>
      <c r="AX8" s="141"/>
      <c r="AY8" s="141"/>
      <c r="AZ8" s="141"/>
      <c r="BA8" s="141"/>
      <c r="BB8" s="141"/>
      <c r="BC8" s="141"/>
      <c r="BD8" s="141"/>
      <c r="BE8" s="141"/>
      <c r="BF8" s="141"/>
      <c r="BG8" s="141"/>
      <c r="BH8" s="141"/>
      <c r="BI8" s="141"/>
      <c r="BJ8" s="141"/>
      <c r="BK8" s="141"/>
      <c r="BL8" s="141"/>
      <c r="BM8" s="141"/>
      <c r="BN8" s="141"/>
      <c r="BO8" s="3"/>
      <c r="BP8" s="141"/>
      <c r="BQ8" s="141"/>
      <c r="BR8" s="141"/>
      <c r="BS8" s="141"/>
      <c r="BT8" s="141"/>
      <c r="BU8" s="143"/>
      <c r="BV8" s="143"/>
      <c r="BW8" s="143"/>
      <c r="BX8" s="143"/>
      <c r="BY8" s="141"/>
      <c r="CI8" s="142"/>
    </row>
    <row r="9" spans="1:89" s="11" customFormat="1" ht="37.5" x14ac:dyDescent="0.3">
      <c r="A9" s="52">
        <v>1</v>
      </c>
      <c r="B9" s="5" t="s">
        <v>79</v>
      </c>
      <c r="C9" s="6">
        <f>D9+E9</f>
        <v>180.44800000000001</v>
      </c>
      <c r="D9" s="6">
        <f t="shared" ref="D9:T9" si="0">D10+D29</f>
        <v>0</v>
      </c>
      <c r="E9" s="6">
        <f>E10+E29</f>
        <v>180.44800000000001</v>
      </c>
      <c r="F9" s="6">
        <f t="shared" si="0"/>
        <v>180.03400000000002</v>
      </c>
      <c r="G9" s="6">
        <f t="shared" si="0"/>
        <v>0.29000000000000004</v>
      </c>
      <c r="H9" s="7">
        <f t="shared" si="0"/>
        <v>0.23</v>
      </c>
      <c r="I9" s="7">
        <f t="shared" si="0"/>
        <v>0.06</v>
      </c>
      <c r="J9" s="7">
        <f t="shared" si="0"/>
        <v>0</v>
      </c>
      <c r="K9" s="6">
        <f t="shared" si="0"/>
        <v>38.799999999999997</v>
      </c>
      <c r="L9" s="6">
        <f t="shared" si="0"/>
        <v>52.133999999999993</v>
      </c>
      <c r="M9" s="7">
        <f t="shared" si="0"/>
        <v>88.81</v>
      </c>
      <c r="N9" s="6">
        <f t="shared" si="0"/>
        <v>82.66</v>
      </c>
      <c r="O9" s="8">
        <f t="shared" si="0"/>
        <v>0</v>
      </c>
      <c r="P9" s="6">
        <f t="shared" si="0"/>
        <v>6.15</v>
      </c>
      <c r="Q9" s="7">
        <f t="shared" si="0"/>
        <v>0</v>
      </c>
      <c r="R9" s="7">
        <f t="shared" si="0"/>
        <v>0</v>
      </c>
      <c r="S9" s="7">
        <f t="shared" si="0"/>
        <v>0</v>
      </c>
      <c r="T9" s="7">
        <f t="shared" si="0"/>
        <v>0</v>
      </c>
      <c r="U9" s="6">
        <f>V9+W9+X9+Y9+Z9+AA9+AB9+AC9+AD9+AU9+AV9+AW9+AX9+AY9+AZ9+BA9+BB9+BC9+BD9+BE9+BF9</f>
        <v>0.314</v>
      </c>
      <c r="V9" s="7">
        <f t="shared" ref="V9:BJ9" si="1">V10+V29</f>
        <v>0</v>
      </c>
      <c r="W9" s="7">
        <f t="shared" si="1"/>
        <v>0</v>
      </c>
      <c r="X9" s="7">
        <f t="shared" si="1"/>
        <v>0</v>
      </c>
      <c r="Y9" s="7">
        <f t="shared" si="1"/>
        <v>0</v>
      </c>
      <c r="Z9" s="7">
        <f t="shared" si="1"/>
        <v>0</v>
      </c>
      <c r="AA9" s="7">
        <f t="shared" si="1"/>
        <v>0</v>
      </c>
      <c r="AB9" s="7">
        <f t="shared" si="1"/>
        <v>0</v>
      </c>
      <c r="AC9" s="7">
        <f t="shared" si="1"/>
        <v>0</v>
      </c>
      <c r="AD9" s="7">
        <f t="shared" si="1"/>
        <v>0</v>
      </c>
      <c r="AE9" s="7">
        <f t="shared" si="1"/>
        <v>0</v>
      </c>
      <c r="AF9" s="7">
        <f t="shared" si="1"/>
        <v>0</v>
      </c>
      <c r="AG9" s="7">
        <f t="shared" si="1"/>
        <v>0</v>
      </c>
      <c r="AH9" s="7">
        <f t="shared" si="1"/>
        <v>0</v>
      </c>
      <c r="AI9" s="7">
        <f t="shared" si="1"/>
        <v>0</v>
      </c>
      <c r="AJ9" s="7">
        <f t="shared" si="1"/>
        <v>0</v>
      </c>
      <c r="AK9" s="7">
        <f t="shared" si="1"/>
        <v>0</v>
      </c>
      <c r="AL9" s="7">
        <f t="shared" si="1"/>
        <v>0</v>
      </c>
      <c r="AM9" s="7">
        <f t="shared" si="1"/>
        <v>0</v>
      </c>
      <c r="AN9" s="7">
        <f t="shared" si="1"/>
        <v>0</v>
      </c>
      <c r="AO9" s="7">
        <f t="shared" si="1"/>
        <v>0</v>
      </c>
      <c r="AP9" s="7">
        <f t="shared" si="1"/>
        <v>0</v>
      </c>
      <c r="AQ9" s="7">
        <f t="shared" si="1"/>
        <v>0</v>
      </c>
      <c r="AR9" s="7">
        <f t="shared" si="1"/>
        <v>0</v>
      </c>
      <c r="AS9" s="7">
        <f t="shared" si="1"/>
        <v>0</v>
      </c>
      <c r="AT9" s="7">
        <f t="shared" si="1"/>
        <v>0</v>
      </c>
      <c r="AU9" s="7">
        <f t="shared" si="1"/>
        <v>0</v>
      </c>
      <c r="AV9" s="7">
        <f t="shared" si="1"/>
        <v>0</v>
      </c>
      <c r="AW9" s="7">
        <f t="shared" si="1"/>
        <v>0</v>
      </c>
      <c r="AX9" s="7">
        <f t="shared" si="1"/>
        <v>0</v>
      </c>
      <c r="AY9" s="7">
        <f t="shared" si="1"/>
        <v>0</v>
      </c>
      <c r="AZ9" s="7">
        <f t="shared" si="1"/>
        <v>0.314</v>
      </c>
      <c r="BA9" s="7">
        <f t="shared" si="1"/>
        <v>0</v>
      </c>
      <c r="BB9" s="7">
        <f t="shared" si="1"/>
        <v>0</v>
      </c>
      <c r="BC9" s="7">
        <f t="shared" si="1"/>
        <v>0</v>
      </c>
      <c r="BD9" s="7">
        <f t="shared" si="1"/>
        <v>0</v>
      </c>
      <c r="BE9" s="7">
        <f t="shared" si="1"/>
        <v>0</v>
      </c>
      <c r="BF9" s="7">
        <f t="shared" si="1"/>
        <v>0</v>
      </c>
      <c r="BG9" s="6">
        <f t="shared" si="1"/>
        <v>0.1</v>
      </c>
      <c r="BH9" s="7">
        <f t="shared" si="1"/>
        <v>0</v>
      </c>
      <c r="BI9" s="7">
        <f t="shared" si="1"/>
        <v>0.1</v>
      </c>
      <c r="BJ9" s="7">
        <f t="shared" si="1"/>
        <v>0</v>
      </c>
      <c r="BK9" s="9"/>
      <c r="BL9" s="4"/>
      <c r="BM9" s="9"/>
      <c r="BN9" s="9"/>
      <c r="BO9" s="53"/>
      <c r="BP9" s="10"/>
      <c r="BQ9" s="10"/>
      <c r="BR9" s="10"/>
      <c r="BS9" s="10"/>
      <c r="BT9" s="10"/>
      <c r="BU9" s="10"/>
      <c r="BV9" s="10"/>
      <c r="BW9" s="10"/>
      <c r="BX9" s="10"/>
      <c r="BY9" s="10"/>
    </row>
    <row r="10" spans="1:89" s="11" customFormat="1" ht="37.5" x14ac:dyDescent="0.3">
      <c r="A10" s="12" t="s">
        <v>80</v>
      </c>
      <c r="B10" s="5" t="s">
        <v>81</v>
      </c>
      <c r="C10" s="6">
        <f t="shared" ref="C10:C38" si="2">D10+E10</f>
        <v>180.44800000000001</v>
      </c>
      <c r="D10" s="6">
        <f t="shared" ref="D10:T10" si="3">D11+D23</f>
        <v>0</v>
      </c>
      <c r="E10" s="6">
        <f t="shared" si="3"/>
        <v>180.44800000000001</v>
      </c>
      <c r="F10" s="6">
        <f t="shared" si="3"/>
        <v>180.03400000000002</v>
      </c>
      <c r="G10" s="6">
        <f t="shared" si="3"/>
        <v>0.29000000000000004</v>
      </c>
      <c r="H10" s="7">
        <f t="shared" si="3"/>
        <v>0.23</v>
      </c>
      <c r="I10" s="7">
        <f t="shared" si="3"/>
        <v>0.06</v>
      </c>
      <c r="J10" s="7">
        <f t="shared" si="3"/>
        <v>0</v>
      </c>
      <c r="K10" s="6">
        <f t="shared" si="3"/>
        <v>38.799999999999997</v>
      </c>
      <c r="L10" s="6">
        <f t="shared" si="3"/>
        <v>52.133999999999993</v>
      </c>
      <c r="M10" s="7">
        <f t="shared" si="3"/>
        <v>88.81</v>
      </c>
      <c r="N10" s="6">
        <f t="shared" si="3"/>
        <v>82.66</v>
      </c>
      <c r="O10" s="8">
        <f t="shared" si="3"/>
        <v>0</v>
      </c>
      <c r="P10" s="6">
        <f t="shared" si="3"/>
        <v>6.15</v>
      </c>
      <c r="Q10" s="7">
        <f t="shared" si="3"/>
        <v>0</v>
      </c>
      <c r="R10" s="7">
        <f t="shared" si="3"/>
        <v>0</v>
      </c>
      <c r="S10" s="7">
        <f t="shared" si="3"/>
        <v>0</v>
      </c>
      <c r="T10" s="7">
        <f t="shared" si="3"/>
        <v>0</v>
      </c>
      <c r="U10" s="6">
        <f t="shared" ref="U10:U38" si="4">V10+W10+X10+Y10+Z10+AA10+AB10+AC10+AD10+AU10+AV10+AW10+AX10+AY10+AZ10+BA10+BB10+BC10+BD10+BE10+BF10</f>
        <v>0.314</v>
      </c>
      <c r="V10" s="7">
        <f t="shared" ref="V10:BJ10" si="5">V11+V23</f>
        <v>0</v>
      </c>
      <c r="W10" s="7">
        <f t="shared" si="5"/>
        <v>0</v>
      </c>
      <c r="X10" s="7">
        <f t="shared" si="5"/>
        <v>0</v>
      </c>
      <c r="Y10" s="7">
        <f t="shared" si="5"/>
        <v>0</v>
      </c>
      <c r="Z10" s="7">
        <f t="shared" si="5"/>
        <v>0</v>
      </c>
      <c r="AA10" s="7">
        <f t="shared" si="5"/>
        <v>0</v>
      </c>
      <c r="AB10" s="7">
        <f t="shared" si="5"/>
        <v>0</v>
      </c>
      <c r="AC10" s="7">
        <f t="shared" si="5"/>
        <v>0</v>
      </c>
      <c r="AD10" s="7">
        <f t="shared" si="5"/>
        <v>0</v>
      </c>
      <c r="AE10" s="7">
        <f t="shared" si="5"/>
        <v>0</v>
      </c>
      <c r="AF10" s="7">
        <f t="shared" si="5"/>
        <v>0</v>
      </c>
      <c r="AG10" s="7">
        <f t="shared" si="5"/>
        <v>0</v>
      </c>
      <c r="AH10" s="7">
        <f t="shared" si="5"/>
        <v>0</v>
      </c>
      <c r="AI10" s="7">
        <f t="shared" si="5"/>
        <v>0</v>
      </c>
      <c r="AJ10" s="7">
        <f t="shared" si="5"/>
        <v>0</v>
      </c>
      <c r="AK10" s="7">
        <f t="shared" si="5"/>
        <v>0</v>
      </c>
      <c r="AL10" s="7">
        <f t="shared" si="5"/>
        <v>0</v>
      </c>
      <c r="AM10" s="7">
        <f t="shared" si="5"/>
        <v>0</v>
      </c>
      <c r="AN10" s="7">
        <f t="shared" si="5"/>
        <v>0</v>
      </c>
      <c r="AO10" s="7">
        <f t="shared" si="5"/>
        <v>0</v>
      </c>
      <c r="AP10" s="7">
        <f t="shared" si="5"/>
        <v>0</v>
      </c>
      <c r="AQ10" s="7">
        <f t="shared" si="5"/>
        <v>0</v>
      </c>
      <c r="AR10" s="7">
        <f t="shared" si="5"/>
        <v>0</v>
      </c>
      <c r="AS10" s="7">
        <f t="shared" si="5"/>
        <v>0</v>
      </c>
      <c r="AT10" s="7">
        <f t="shared" si="5"/>
        <v>0</v>
      </c>
      <c r="AU10" s="7">
        <f t="shared" si="5"/>
        <v>0</v>
      </c>
      <c r="AV10" s="7">
        <f t="shared" si="5"/>
        <v>0</v>
      </c>
      <c r="AW10" s="7">
        <f t="shared" si="5"/>
        <v>0</v>
      </c>
      <c r="AX10" s="7">
        <f t="shared" si="5"/>
        <v>0</v>
      </c>
      <c r="AY10" s="7">
        <f t="shared" si="5"/>
        <v>0</v>
      </c>
      <c r="AZ10" s="7">
        <f t="shared" si="5"/>
        <v>0.314</v>
      </c>
      <c r="BA10" s="7">
        <f t="shared" si="5"/>
        <v>0</v>
      </c>
      <c r="BB10" s="7">
        <f t="shared" si="5"/>
        <v>0</v>
      </c>
      <c r="BC10" s="7">
        <f t="shared" si="5"/>
        <v>0</v>
      </c>
      <c r="BD10" s="7">
        <f t="shared" si="5"/>
        <v>0</v>
      </c>
      <c r="BE10" s="7">
        <f t="shared" si="5"/>
        <v>0</v>
      </c>
      <c r="BF10" s="7">
        <f t="shared" si="5"/>
        <v>0</v>
      </c>
      <c r="BG10" s="6">
        <f t="shared" si="5"/>
        <v>0.1</v>
      </c>
      <c r="BH10" s="7">
        <f t="shared" si="5"/>
        <v>0</v>
      </c>
      <c r="BI10" s="7">
        <f t="shared" si="5"/>
        <v>0.1</v>
      </c>
      <c r="BJ10" s="7">
        <f t="shared" si="5"/>
        <v>0</v>
      </c>
      <c r="BK10" s="13"/>
      <c r="BL10" s="4"/>
      <c r="BM10" s="9"/>
      <c r="BN10" s="9"/>
      <c r="BO10" s="14"/>
      <c r="BP10" s="10"/>
      <c r="BQ10" s="10"/>
      <c r="BR10" s="10"/>
      <c r="BS10" s="10"/>
      <c r="BT10" s="10"/>
      <c r="BU10" s="10"/>
      <c r="BV10" s="10"/>
      <c r="BW10" s="10"/>
      <c r="BX10" s="10"/>
      <c r="BY10" s="10"/>
    </row>
    <row r="11" spans="1:89" s="11" customFormat="1" ht="37.5" x14ac:dyDescent="0.3">
      <c r="A11" s="12" t="s">
        <v>82</v>
      </c>
      <c r="B11" s="5" t="s">
        <v>83</v>
      </c>
      <c r="C11" s="6">
        <f t="shared" si="2"/>
        <v>180.22</v>
      </c>
      <c r="D11" s="6">
        <f t="shared" ref="D11:T11" si="6">SUM(D12:D22)</f>
        <v>0</v>
      </c>
      <c r="E11" s="6">
        <f t="shared" si="6"/>
        <v>180.22</v>
      </c>
      <c r="F11" s="6">
        <f t="shared" si="6"/>
        <v>179.92000000000002</v>
      </c>
      <c r="G11" s="6">
        <f t="shared" si="6"/>
        <v>0.29000000000000004</v>
      </c>
      <c r="H11" s="7">
        <f t="shared" si="6"/>
        <v>0.23</v>
      </c>
      <c r="I11" s="7">
        <f t="shared" si="6"/>
        <v>0.06</v>
      </c>
      <c r="J11" s="7">
        <f t="shared" si="6"/>
        <v>0</v>
      </c>
      <c r="K11" s="6">
        <f t="shared" si="6"/>
        <v>38.799999999999997</v>
      </c>
      <c r="L11" s="6">
        <f t="shared" si="6"/>
        <v>52.019999999999996</v>
      </c>
      <c r="M11" s="7">
        <f t="shared" si="6"/>
        <v>88.81</v>
      </c>
      <c r="N11" s="6">
        <f t="shared" si="6"/>
        <v>82.66</v>
      </c>
      <c r="O11" s="8">
        <f t="shared" si="6"/>
        <v>0</v>
      </c>
      <c r="P11" s="6">
        <f t="shared" si="6"/>
        <v>6.15</v>
      </c>
      <c r="Q11" s="7">
        <f t="shared" si="6"/>
        <v>0</v>
      </c>
      <c r="R11" s="7">
        <f t="shared" si="6"/>
        <v>0</v>
      </c>
      <c r="S11" s="7">
        <f t="shared" si="6"/>
        <v>0</v>
      </c>
      <c r="T11" s="7">
        <f t="shared" si="6"/>
        <v>0</v>
      </c>
      <c r="U11" s="6">
        <f t="shared" si="4"/>
        <v>0.2</v>
      </c>
      <c r="V11" s="7">
        <f t="shared" ref="V11:BJ11" si="7">SUM(V12:V22)</f>
        <v>0</v>
      </c>
      <c r="W11" s="7">
        <f t="shared" si="7"/>
        <v>0</v>
      </c>
      <c r="X11" s="7">
        <f t="shared" si="7"/>
        <v>0</v>
      </c>
      <c r="Y11" s="7">
        <f t="shared" si="7"/>
        <v>0</v>
      </c>
      <c r="Z11" s="7">
        <f t="shared" si="7"/>
        <v>0</v>
      </c>
      <c r="AA11" s="7">
        <f t="shared" si="7"/>
        <v>0</v>
      </c>
      <c r="AB11" s="7">
        <f t="shared" si="7"/>
        <v>0</v>
      </c>
      <c r="AC11" s="7">
        <f t="shared" si="7"/>
        <v>0</v>
      </c>
      <c r="AD11" s="7">
        <f t="shared" si="7"/>
        <v>0</v>
      </c>
      <c r="AE11" s="7">
        <f t="shared" si="7"/>
        <v>0</v>
      </c>
      <c r="AF11" s="7">
        <f t="shared" si="7"/>
        <v>0</v>
      </c>
      <c r="AG11" s="7">
        <f t="shared" si="7"/>
        <v>0</v>
      </c>
      <c r="AH11" s="7">
        <f t="shared" si="7"/>
        <v>0</v>
      </c>
      <c r="AI11" s="7">
        <f t="shared" si="7"/>
        <v>0</v>
      </c>
      <c r="AJ11" s="7">
        <f t="shared" si="7"/>
        <v>0</v>
      </c>
      <c r="AK11" s="7">
        <f t="shared" si="7"/>
        <v>0</v>
      </c>
      <c r="AL11" s="7">
        <f t="shared" si="7"/>
        <v>0</v>
      </c>
      <c r="AM11" s="7">
        <f t="shared" si="7"/>
        <v>0</v>
      </c>
      <c r="AN11" s="7">
        <f t="shared" si="7"/>
        <v>0</v>
      </c>
      <c r="AO11" s="7">
        <f t="shared" si="7"/>
        <v>0</v>
      </c>
      <c r="AP11" s="7">
        <f t="shared" si="7"/>
        <v>0</v>
      </c>
      <c r="AQ11" s="7">
        <f t="shared" si="7"/>
        <v>0</v>
      </c>
      <c r="AR11" s="7">
        <f t="shared" si="7"/>
        <v>0</v>
      </c>
      <c r="AS11" s="7">
        <f t="shared" si="7"/>
        <v>0</v>
      </c>
      <c r="AT11" s="7">
        <f t="shared" si="7"/>
        <v>0</v>
      </c>
      <c r="AU11" s="7">
        <f t="shared" si="7"/>
        <v>0</v>
      </c>
      <c r="AV11" s="7">
        <f t="shared" si="7"/>
        <v>0</v>
      </c>
      <c r="AW11" s="7">
        <f t="shared" si="7"/>
        <v>0</v>
      </c>
      <c r="AX11" s="7">
        <f t="shared" si="7"/>
        <v>0</v>
      </c>
      <c r="AY11" s="7">
        <f t="shared" si="7"/>
        <v>0</v>
      </c>
      <c r="AZ11" s="7">
        <f t="shared" si="7"/>
        <v>0.2</v>
      </c>
      <c r="BA11" s="7">
        <f t="shared" si="7"/>
        <v>0</v>
      </c>
      <c r="BB11" s="7">
        <f t="shared" si="7"/>
        <v>0</v>
      </c>
      <c r="BC11" s="7">
        <f t="shared" si="7"/>
        <v>0</v>
      </c>
      <c r="BD11" s="7">
        <f t="shared" si="7"/>
        <v>0</v>
      </c>
      <c r="BE11" s="7">
        <f t="shared" si="7"/>
        <v>0</v>
      </c>
      <c r="BF11" s="7">
        <f t="shared" si="7"/>
        <v>0</v>
      </c>
      <c r="BG11" s="6">
        <f t="shared" si="7"/>
        <v>0.1</v>
      </c>
      <c r="BH11" s="7">
        <f t="shared" si="7"/>
        <v>0</v>
      </c>
      <c r="BI11" s="7">
        <f t="shared" si="7"/>
        <v>0.1</v>
      </c>
      <c r="BJ11" s="7">
        <f t="shared" si="7"/>
        <v>0</v>
      </c>
      <c r="BK11" s="13"/>
      <c r="BL11" s="4"/>
      <c r="BM11" s="9"/>
      <c r="BN11" s="9"/>
      <c r="BO11" s="14"/>
      <c r="BP11" s="10"/>
      <c r="BQ11" s="10"/>
      <c r="BR11" s="10"/>
      <c r="BS11" s="10"/>
      <c r="BT11" s="10"/>
      <c r="BU11" s="10"/>
      <c r="BV11" s="10"/>
      <c r="BW11" s="10"/>
      <c r="BX11" s="10"/>
      <c r="BY11" s="10"/>
    </row>
    <row r="12" spans="1:89" s="19" customFormat="1" x14ac:dyDescent="0.3">
      <c r="A12" s="10" t="s">
        <v>84</v>
      </c>
      <c r="B12" s="15" t="s">
        <v>85</v>
      </c>
      <c r="C12" s="16">
        <f t="shared" si="2"/>
        <v>0</v>
      </c>
      <c r="D12" s="10"/>
      <c r="E12" s="17">
        <f t="shared" ref="E12:E22" si="8">F12+U12+BG12</f>
        <v>0</v>
      </c>
      <c r="F12" s="17">
        <f t="shared" ref="F12:F22" si="9">G12+K12+L12+M12+R12+S12+T12</f>
        <v>0</v>
      </c>
      <c r="G12" s="17">
        <f t="shared" ref="G12:G22" si="10">H12+I12+J12</f>
        <v>0</v>
      </c>
      <c r="H12" s="10"/>
      <c r="I12" s="10"/>
      <c r="J12" s="10"/>
      <c r="K12" s="10"/>
      <c r="L12" s="10"/>
      <c r="M12" s="17">
        <f t="shared" ref="M12:M22" si="11">+N12+O12+P12</f>
        <v>0</v>
      </c>
      <c r="N12" s="10"/>
      <c r="O12" s="10"/>
      <c r="P12" s="10"/>
      <c r="Q12" s="10"/>
      <c r="R12" s="10"/>
      <c r="S12" s="10"/>
      <c r="T12" s="10"/>
      <c r="U12" s="7">
        <f t="shared" si="4"/>
        <v>0</v>
      </c>
      <c r="V12" s="10"/>
      <c r="W12" s="10"/>
      <c r="X12" s="10"/>
      <c r="Y12" s="10"/>
      <c r="Z12" s="10"/>
      <c r="AA12" s="10"/>
      <c r="AB12" s="10"/>
      <c r="AC12" s="10"/>
      <c r="AD12" s="17">
        <f t="shared" ref="AD12:AD22" si="12">SUM(AE12:AT12)</f>
        <v>0</v>
      </c>
      <c r="AE12" s="10"/>
      <c r="AF12" s="10"/>
      <c r="AG12" s="10"/>
      <c r="AH12" s="10"/>
      <c r="AI12" s="10"/>
      <c r="AJ12" s="10"/>
      <c r="AK12" s="10"/>
      <c r="AL12" s="10"/>
      <c r="AM12" s="10"/>
      <c r="AN12" s="10"/>
      <c r="AO12" s="3"/>
      <c r="AP12" s="10"/>
      <c r="AQ12" s="10"/>
      <c r="AR12" s="3"/>
      <c r="AS12" s="3"/>
      <c r="AT12" s="3"/>
      <c r="AU12" s="3"/>
      <c r="AV12" s="3"/>
      <c r="AW12" s="3"/>
      <c r="AX12" s="10"/>
      <c r="AY12" s="10"/>
      <c r="AZ12" s="10"/>
      <c r="BA12" s="3"/>
      <c r="BB12" s="3"/>
      <c r="BC12" s="3"/>
      <c r="BD12" s="10"/>
      <c r="BE12" s="3"/>
      <c r="BF12" s="3"/>
      <c r="BG12" s="17">
        <f t="shared" ref="BG12:BG22" si="13">BH12+BI12+BJ12</f>
        <v>0</v>
      </c>
      <c r="BH12" s="3"/>
      <c r="BI12" s="10"/>
      <c r="BJ12" s="10"/>
      <c r="BK12" s="18"/>
      <c r="BL12" s="10"/>
      <c r="BM12" s="18"/>
      <c r="BN12" s="10"/>
      <c r="BO12" s="3"/>
      <c r="BP12" s="10"/>
      <c r="BQ12" s="18"/>
      <c r="BR12" s="18"/>
      <c r="BS12" s="18"/>
      <c r="BT12" s="18"/>
      <c r="BU12" s="10"/>
      <c r="BV12" s="10"/>
      <c r="BW12" s="10"/>
      <c r="BX12" s="10"/>
      <c r="BY12" s="18"/>
    </row>
    <row r="13" spans="1:89" s="26" customFormat="1" ht="56.25" x14ac:dyDescent="0.3">
      <c r="A13" s="20">
        <v>1</v>
      </c>
      <c r="B13" s="21" t="s">
        <v>93</v>
      </c>
      <c r="C13" s="22">
        <f t="shared" si="2"/>
        <v>2.8</v>
      </c>
      <c r="D13" s="23"/>
      <c r="E13" s="17">
        <f t="shared" si="8"/>
        <v>2.8</v>
      </c>
      <c r="F13" s="17">
        <f t="shared" si="9"/>
        <v>2.8</v>
      </c>
      <c r="G13" s="17">
        <f t="shared" si="10"/>
        <v>0</v>
      </c>
      <c r="H13" s="24"/>
      <c r="I13" s="24"/>
      <c r="J13" s="24"/>
      <c r="K13" s="24">
        <v>2.8</v>
      </c>
      <c r="L13" s="24"/>
      <c r="M13" s="17">
        <f t="shared" si="11"/>
        <v>0</v>
      </c>
      <c r="N13" s="24"/>
      <c r="O13" s="24"/>
      <c r="P13" s="24"/>
      <c r="Q13" s="24"/>
      <c r="R13" s="10"/>
      <c r="S13" s="24"/>
      <c r="T13" s="24"/>
      <c r="U13" s="7">
        <f t="shared" si="4"/>
        <v>0</v>
      </c>
      <c r="V13" s="24"/>
      <c r="W13" s="24"/>
      <c r="X13" s="24"/>
      <c r="Y13" s="24"/>
      <c r="Z13" s="24"/>
      <c r="AA13" s="24"/>
      <c r="AB13" s="24"/>
      <c r="AC13" s="24"/>
      <c r="AD13" s="17">
        <f t="shared" si="12"/>
        <v>0</v>
      </c>
      <c r="AE13" s="24"/>
      <c r="AF13" s="24"/>
      <c r="AG13" s="25"/>
      <c r="AH13" s="25"/>
      <c r="AI13" s="24"/>
      <c r="AJ13" s="20"/>
      <c r="AK13" s="24"/>
      <c r="AL13" s="20"/>
      <c r="AM13" s="20"/>
      <c r="AN13" s="20"/>
      <c r="AO13" s="3"/>
      <c r="AP13" s="20"/>
      <c r="AQ13" s="24"/>
      <c r="AR13" s="3"/>
      <c r="AS13" s="3"/>
      <c r="AT13" s="3"/>
      <c r="AU13" s="3"/>
      <c r="AV13" s="3"/>
      <c r="AW13" s="3"/>
      <c r="AX13" s="24"/>
      <c r="AY13" s="24"/>
      <c r="AZ13" s="24"/>
      <c r="BA13" s="3"/>
      <c r="BB13" s="3"/>
      <c r="BC13" s="3"/>
      <c r="BD13" s="24"/>
      <c r="BE13" s="3"/>
      <c r="BF13" s="3"/>
      <c r="BG13" s="17">
        <f t="shared" si="13"/>
        <v>0</v>
      </c>
      <c r="BH13" s="3"/>
      <c r="BI13" s="24"/>
      <c r="BJ13" s="24"/>
      <c r="BK13" s="3"/>
      <c r="BL13" s="20" t="s">
        <v>87</v>
      </c>
      <c r="BM13" s="3"/>
      <c r="BN13" s="20" t="s">
        <v>88</v>
      </c>
      <c r="BO13" s="3">
        <v>2025</v>
      </c>
      <c r="BP13" s="20" t="s">
        <v>94</v>
      </c>
      <c r="BQ13" s="3"/>
      <c r="BR13" s="3"/>
      <c r="BS13" s="3"/>
      <c r="BT13" s="3"/>
      <c r="BU13" s="23" t="s">
        <v>95</v>
      </c>
      <c r="BV13" s="20" t="s">
        <v>96</v>
      </c>
      <c r="BW13" s="25"/>
      <c r="BX13" s="25"/>
      <c r="BY13" s="20" t="s">
        <v>97</v>
      </c>
      <c r="CA13" s="26">
        <f>VLOOKUP(B13,'[1]KH2025 IN'!$B$4:$X$243,23,0)</f>
        <v>1</v>
      </c>
      <c r="CB13" s="26">
        <v>1</v>
      </c>
      <c r="CC13" s="26">
        <f>VLOOKUP(B13,'[2]10QH'!$B$15:$BZ$665,77,0)</f>
        <v>1</v>
      </c>
      <c r="CJ13" s="26">
        <v>1</v>
      </c>
      <c r="CK13" s="26">
        <f>VLOOKUP(B13,'[3]KH2025 IN'!$B$8:$X$241,23,0)</f>
        <v>1</v>
      </c>
    </row>
    <row r="14" spans="1:89" s="26" customFormat="1" ht="112.5" x14ac:dyDescent="0.3">
      <c r="A14" s="20">
        <f t="shared" ref="A14:A20" si="14">A13+1</f>
        <v>2</v>
      </c>
      <c r="B14" s="21" t="s">
        <v>98</v>
      </c>
      <c r="C14" s="22">
        <f t="shared" si="2"/>
        <v>0.1</v>
      </c>
      <c r="D14" s="23"/>
      <c r="E14" s="17">
        <f t="shared" si="8"/>
        <v>0.1</v>
      </c>
      <c r="F14" s="17">
        <f t="shared" si="9"/>
        <v>0</v>
      </c>
      <c r="G14" s="17">
        <f t="shared" si="10"/>
        <v>0</v>
      </c>
      <c r="H14" s="24"/>
      <c r="I14" s="24"/>
      <c r="J14" s="24"/>
      <c r="K14" s="24"/>
      <c r="L14" s="24"/>
      <c r="M14" s="17">
        <f t="shared" si="11"/>
        <v>0</v>
      </c>
      <c r="N14" s="24"/>
      <c r="O14" s="24"/>
      <c r="P14" s="24"/>
      <c r="Q14" s="24"/>
      <c r="R14" s="10"/>
      <c r="S14" s="24"/>
      <c r="T14" s="24"/>
      <c r="U14" s="7">
        <f t="shared" si="4"/>
        <v>0</v>
      </c>
      <c r="V14" s="24"/>
      <c r="W14" s="24"/>
      <c r="X14" s="24"/>
      <c r="Y14" s="24"/>
      <c r="Z14" s="24"/>
      <c r="AA14" s="24"/>
      <c r="AB14" s="24"/>
      <c r="AC14" s="24"/>
      <c r="AD14" s="17">
        <f t="shared" si="12"/>
        <v>0</v>
      </c>
      <c r="AE14" s="24"/>
      <c r="AF14" s="24"/>
      <c r="AG14" s="25"/>
      <c r="AH14" s="25"/>
      <c r="AI14" s="24"/>
      <c r="AJ14" s="20"/>
      <c r="AK14" s="24"/>
      <c r="AL14" s="20"/>
      <c r="AM14" s="20"/>
      <c r="AN14" s="20"/>
      <c r="AO14" s="18"/>
      <c r="AP14" s="20"/>
      <c r="AQ14" s="24"/>
      <c r="AR14" s="3"/>
      <c r="AS14" s="3"/>
      <c r="AT14" s="3"/>
      <c r="AU14" s="3"/>
      <c r="AV14" s="3"/>
      <c r="AW14" s="3"/>
      <c r="AX14" s="24"/>
      <c r="AY14" s="24"/>
      <c r="AZ14" s="24"/>
      <c r="BA14" s="3"/>
      <c r="BB14" s="3"/>
      <c r="BC14" s="3"/>
      <c r="BD14" s="24"/>
      <c r="BE14" s="3"/>
      <c r="BF14" s="3"/>
      <c r="BG14" s="17">
        <f t="shared" si="13"/>
        <v>0.1</v>
      </c>
      <c r="BH14" s="3"/>
      <c r="BI14" s="24">
        <v>0.1</v>
      </c>
      <c r="BJ14" s="24"/>
      <c r="BK14" s="3"/>
      <c r="BL14" s="20" t="s">
        <v>99</v>
      </c>
      <c r="BM14" s="3"/>
      <c r="BN14" s="20" t="s">
        <v>88</v>
      </c>
      <c r="BO14" s="3">
        <v>2025</v>
      </c>
      <c r="BP14" s="20" t="s">
        <v>100</v>
      </c>
      <c r="BQ14" s="3"/>
      <c r="BR14" s="3"/>
      <c r="BS14" s="3"/>
      <c r="BT14" s="3"/>
      <c r="BU14" s="23" t="s">
        <v>101</v>
      </c>
      <c r="BV14" s="20">
        <v>2024</v>
      </c>
      <c r="BW14" s="25"/>
      <c r="BX14" s="25" t="s">
        <v>102</v>
      </c>
      <c r="BY14" s="20" t="s">
        <v>103</v>
      </c>
      <c r="CA14" s="26">
        <f>VLOOKUP(B14,'[1]KH2025 IN'!$B$4:$X$243,23,0)</f>
        <v>1</v>
      </c>
      <c r="CB14" s="26">
        <v>1</v>
      </c>
      <c r="CC14" s="26">
        <f>VLOOKUP(B14,'[2]10QH'!$B$15:$BZ$665,77,0)</f>
        <v>1</v>
      </c>
      <c r="CJ14" s="26">
        <v>1</v>
      </c>
      <c r="CK14" s="26">
        <f>VLOOKUP(B14,'[3]KH2025 IN'!$B$8:$X$241,23,0)</f>
        <v>1</v>
      </c>
    </row>
    <row r="15" spans="1:89" s="26" customFormat="1" ht="150" x14ac:dyDescent="0.3">
      <c r="A15" s="20">
        <f t="shared" si="14"/>
        <v>3</v>
      </c>
      <c r="B15" s="21" t="s">
        <v>111</v>
      </c>
      <c r="C15" s="22">
        <f t="shared" si="2"/>
        <v>104</v>
      </c>
      <c r="D15" s="23"/>
      <c r="E15" s="17">
        <f t="shared" si="8"/>
        <v>104</v>
      </c>
      <c r="F15" s="17">
        <f t="shared" si="9"/>
        <v>104</v>
      </c>
      <c r="G15" s="17">
        <f t="shared" si="10"/>
        <v>0.29000000000000004</v>
      </c>
      <c r="H15" s="24">
        <v>0.23</v>
      </c>
      <c r="I15" s="24">
        <v>0.06</v>
      </c>
      <c r="J15" s="24"/>
      <c r="K15" s="24">
        <v>5</v>
      </c>
      <c r="L15" s="24">
        <v>14.9</v>
      </c>
      <c r="M15" s="17">
        <f t="shared" si="11"/>
        <v>83.81</v>
      </c>
      <c r="N15" s="24">
        <v>82.66</v>
      </c>
      <c r="O15" s="24"/>
      <c r="P15" s="24">
        <v>1.1499999999999999</v>
      </c>
      <c r="Q15" s="24"/>
      <c r="R15" s="24"/>
      <c r="S15" s="24"/>
      <c r="T15" s="24"/>
      <c r="U15" s="7">
        <f t="shared" si="4"/>
        <v>0</v>
      </c>
      <c r="V15" s="24"/>
      <c r="W15" s="24"/>
      <c r="X15" s="24"/>
      <c r="Y15" s="24"/>
      <c r="Z15" s="24"/>
      <c r="AA15" s="24"/>
      <c r="AB15" s="24"/>
      <c r="AC15" s="24"/>
      <c r="AD15" s="17">
        <f t="shared" si="12"/>
        <v>0</v>
      </c>
      <c r="AE15" s="24"/>
      <c r="AF15" s="24"/>
      <c r="AG15" s="25"/>
      <c r="AH15" s="25"/>
      <c r="AI15" s="24"/>
      <c r="AJ15" s="20"/>
      <c r="AK15" s="24"/>
      <c r="AL15" s="20"/>
      <c r="AM15" s="20"/>
      <c r="AN15" s="20"/>
      <c r="AO15" s="3"/>
      <c r="AP15" s="20"/>
      <c r="AQ15" s="24"/>
      <c r="AR15" s="3"/>
      <c r="AS15" s="3"/>
      <c r="AT15" s="3"/>
      <c r="AU15" s="3"/>
      <c r="AV15" s="3"/>
      <c r="AW15" s="3"/>
      <c r="AX15" s="24"/>
      <c r="AY15" s="24"/>
      <c r="AZ15" s="24"/>
      <c r="BA15" s="3"/>
      <c r="BB15" s="3"/>
      <c r="BC15" s="3"/>
      <c r="BD15" s="24"/>
      <c r="BE15" s="3"/>
      <c r="BF15" s="3"/>
      <c r="BG15" s="17">
        <f t="shared" si="13"/>
        <v>0</v>
      </c>
      <c r="BH15" s="3"/>
      <c r="BI15" s="24"/>
      <c r="BJ15" s="24"/>
      <c r="BK15" s="3"/>
      <c r="BL15" s="20" t="s">
        <v>112</v>
      </c>
      <c r="BM15" s="3"/>
      <c r="BN15" s="20" t="s">
        <v>88</v>
      </c>
      <c r="BO15" s="3">
        <v>2025</v>
      </c>
      <c r="BP15" s="20" t="s">
        <v>113</v>
      </c>
      <c r="BQ15" s="3"/>
      <c r="BR15" s="3"/>
      <c r="BS15" s="3"/>
      <c r="BT15" s="3"/>
      <c r="BU15" s="23" t="s">
        <v>114</v>
      </c>
      <c r="BV15" s="20" t="s">
        <v>115</v>
      </c>
      <c r="BW15" s="25" t="s">
        <v>116</v>
      </c>
      <c r="BX15" s="25" t="s">
        <v>117</v>
      </c>
      <c r="BY15" s="20" t="s">
        <v>118</v>
      </c>
      <c r="CA15" s="26">
        <f>VLOOKUP(B15,'[1]KH2025 IN'!$B$4:$X$243,23,0)</f>
        <v>1</v>
      </c>
      <c r="CB15" s="26">
        <v>1</v>
      </c>
      <c r="CC15" s="26">
        <f>VLOOKUP(B15,'[2]10QH'!$B$15:$BZ$665,77,0)</f>
        <v>1</v>
      </c>
      <c r="CJ15" s="26">
        <v>1</v>
      </c>
      <c r="CK15" s="26">
        <f>VLOOKUP(B15,'[3]KH2025 IN'!$B$8:$X$241,23,0)</f>
        <v>1</v>
      </c>
    </row>
    <row r="16" spans="1:89" s="26" customFormat="1" ht="75" x14ac:dyDescent="0.3">
      <c r="A16" s="20">
        <f t="shared" si="14"/>
        <v>4</v>
      </c>
      <c r="B16" s="21" t="s">
        <v>119</v>
      </c>
      <c r="C16" s="22">
        <f t="shared" si="2"/>
        <v>0.12</v>
      </c>
      <c r="D16" s="23"/>
      <c r="E16" s="17">
        <f t="shared" si="8"/>
        <v>0.12</v>
      </c>
      <c r="F16" s="17">
        <f t="shared" si="9"/>
        <v>0.12</v>
      </c>
      <c r="G16" s="17">
        <f t="shared" si="10"/>
        <v>0</v>
      </c>
      <c r="H16" s="24"/>
      <c r="I16" s="24"/>
      <c r="J16" s="24"/>
      <c r="K16" s="24"/>
      <c r="L16" s="24">
        <v>0.12</v>
      </c>
      <c r="M16" s="17">
        <f t="shared" si="11"/>
        <v>0</v>
      </c>
      <c r="N16" s="24"/>
      <c r="O16" s="24"/>
      <c r="P16" s="24"/>
      <c r="Q16" s="24"/>
      <c r="R16" s="24"/>
      <c r="S16" s="24"/>
      <c r="T16" s="24"/>
      <c r="U16" s="7">
        <f t="shared" si="4"/>
        <v>0</v>
      </c>
      <c r="V16" s="24"/>
      <c r="W16" s="24"/>
      <c r="X16" s="24"/>
      <c r="Y16" s="24"/>
      <c r="Z16" s="24"/>
      <c r="AA16" s="24"/>
      <c r="AB16" s="24"/>
      <c r="AC16" s="24"/>
      <c r="AD16" s="17">
        <f t="shared" si="12"/>
        <v>0</v>
      </c>
      <c r="AE16" s="24"/>
      <c r="AF16" s="24"/>
      <c r="AG16" s="25"/>
      <c r="AH16" s="25"/>
      <c r="AI16" s="24"/>
      <c r="AJ16" s="20"/>
      <c r="AK16" s="24"/>
      <c r="AL16" s="20"/>
      <c r="AM16" s="20"/>
      <c r="AN16" s="20"/>
      <c r="AO16" s="3"/>
      <c r="AP16" s="20"/>
      <c r="AQ16" s="24"/>
      <c r="AR16" s="3"/>
      <c r="AS16" s="3"/>
      <c r="AT16" s="3"/>
      <c r="AU16" s="3"/>
      <c r="AV16" s="3"/>
      <c r="AW16" s="3"/>
      <c r="AX16" s="24"/>
      <c r="AY16" s="24"/>
      <c r="AZ16" s="24"/>
      <c r="BA16" s="3"/>
      <c r="BB16" s="3"/>
      <c r="BC16" s="3"/>
      <c r="BD16" s="24"/>
      <c r="BE16" s="3"/>
      <c r="BF16" s="3"/>
      <c r="BG16" s="17">
        <f t="shared" si="13"/>
        <v>0</v>
      </c>
      <c r="BH16" s="3"/>
      <c r="BI16" s="24"/>
      <c r="BJ16" s="24"/>
      <c r="BK16" s="3"/>
      <c r="BL16" s="20" t="s">
        <v>112</v>
      </c>
      <c r="BM16" s="3"/>
      <c r="BN16" s="20" t="s">
        <v>88</v>
      </c>
      <c r="BO16" s="3">
        <v>2025</v>
      </c>
      <c r="BP16" s="20" t="s">
        <v>89</v>
      </c>
      <c r="BQ16" s="3"/>
      <c r="BR16" s="3"/>
      <c r="BS16" s="3"/>
      <c r="BT16" s="3"/>
      <c r="BU16" s="23" t="s">
        <v>90</v>
      </c>
      <c r="BV16" s="20">
        <v>2024</v>
      </c>
      <c r="BW16" s="25"/>
      <c r="BX16" s="25" t="s">
        <v>120</v>
      </c>
      <c r="BY16" s="20" t="s">
        <v>121</v>
      </c>
      <c r="CA16" s="26">
        <f>VLOOKUP(B16,'[1]KH2025 IN'!$B$4:$X$243,23,0)</f>
        <v>1</v>
      </c>
      <c r="CB16" s="26">
        <v>1</v>
      </c>
      <c r="CC16" s="26">
        <f>VLOOKUP(B16,'[2]10QH'!$B$15:$BZ$665,77,0)</f>
        <v>1</v>
      </c>
      <c r="CJ16" s="26">
        <v>1</v>
      </c>
      <c r="CK16" s="26">
        <f>VLOOKUP(B16,'[3]KH2025 IN'!$B$8:$X$241,23,0)</f>
        <v>1</v>
      </c>
    </row>
    <row r="17" spans="1:89" s="26" customFormat="1" ht="150" x14ac:dyDescent="0.3">
      <c r="A17" s="20">
        <f t="shared" si="14"/>
        <v>5</v>
      </c>
      <c r="B17" s="21" t="s">
        <v>122</v>
      </c>
      <c r="C17" s="22">
        <f t="shared" si="2"/>
        <v>36</v>
      </c>
      <c r="D17" s="23"/>
      <c r="E17" s="17">
        <f t="shared" si="8"/>
        <v>36</v>
      </c>
      <c r="F17" s="17">
        <f t="shared" si="9"/>
        <v>36</v>
      </c>
      <c r="G17" s="17">
        <f t="shared" si="10"/>
        <v>0</v>
      </c>
      <c r="H17" s="24"/>
      <c r="I17" s="24"/>
      <c r="J17" s="24"/>
      <c r="K17" s="24">
        <v>16</v>
      </c>
      <c r="L17" s="24">
        <v>15</v>
      </c>
      <c r="M17" s="17">
        <f t="shared" si="11"/>
        <v>5</v>
      </c>
      <c r="N17" s="24"/>
      <c r="O17" s="24"/>
      <c r="P17" s="24">
        <v>5</v>
      </c>
      <c r="Q17" s="24"/>
      <c r="R17" s="24"/>
      <c r="S17" s="24"/>
      <c r="T17" s="24"/>
      <c r="U17" s="7">
        <f t="shared" si="4"/>
        <v>0</v>
      </c>
      <c r="V17" s="24"/>
      <c r="W17" s="24"/>
      <c r="X17" s="24"/>
      <c r="Y17" s="24"/>
      <c r="Z17" s="24"/>
      <c r="AA17" s="24"/>
      <c r="AB17" s="24"/>
      <c r="AC17" s="24"/>
      <c r="AD17" s="17">
        <f t="shared" si="12"/>
        <v>0</v>
      </c>
      <c r="AE17" s="24"/>
      <c r="AF17" s="24"/>
      <c r="AG17" s="25"/>
      <c r="AH17" s="25"/>
      <c r="AI17" s="24"/>
      <c r="AJ17" s="20"/>
      <c r="AK17" s="24"/>
      <c r="AL17" s="20"/>
      <c r="AM17" s="20"/>
      <c r="AN17" s="20"/>
      <c r="AO17" s="3"/>
      <c r="AP17" s="20"/>
      <c r="AQ17" s="24"/>
      <c r="AR17" s="3"/>
      <c r="AS17" s="3"/>
      <c r="AT17" s="3"/>
      <c r="AU17" s="3"/>
      <c r="AV17" s="3"/>
      <c r="AW17" s="3"/>
      <c r="AX17" s="24"/>
      <c r="AY17" s="24"/>
      <c r="AZ17" s="24"/>
      <c r="BA17" s="3"/>
      <c r="BB17" s="3"/>
      <c r="BC17" s="3"/>
      <c r="BD17" s="24"/>
      <c r="BE17" s="3"/>
      <c r="BF17" s="3"/>
      <c r="BG17" s="17">
        <f t="shared" si="13"/>
        <v>0</v>
      </c>
      <c r="BH17" s="3"/>
      <c r="BI17" s="24"/>
      <c r="BJ17" s="24"/>
      <c r="BK17" s="3"/>
      <c r="BL17" s="20" t="s">
        <v>123</v>
      </c>
      <c r="BM17" s="3"/>
      <c r="BN17" s="20" t="s">
        <v>88</v>
      </c>
      <c r="BO17" s="3">
        <v>2025</v>
      </c>
      <c r="BP17" s="20" t="s">
        <v>124</v>
      </c>
      <c r="BQ17" s="3"/>
      <c r="BR17" s="3"/>
      <c r="BS17" s="3"/>
      <c r="BT17" s="3"/>
      <c r="BU17" s="23" t="s">
        <v>125</v>
      </c>
      <c r="BV17" s="20">
        <v>2023.2023999999999</v>
      </c>
      <c r="BW17" s="25" t="s">
        <v>126</v>
      </c>
      <c r="BX17" s="25" t="s">
        <v>127</v>
      </c>
      <c r="BY17" s="20" t="s">
        <v>128</v>
      </c>
      <c r="CA17" s="26">
        <f>VLOOKUP(B17,'[1]KH2025 IN'!$B$4:$X$243,23,0)</f>
        <v>1</v>
      </c>
      <c r="CB17" s="26">
        <v>1</v>
      </c>
      <c r="CC17" s="26">
        <f>VLOOKUP(B17,'[2]10QH'!$B$15:$BZ$665,77,0)</f>
        <v>1</v>
      </c>
      <c r="CJ17" s="26">
        <v>1</v>
      </c>
      <c r="CK17" s="26">
        <f>VLOOKUP(B17,'[3]KH2025 IN'!$B$8:$X$241,23,0)</f>
        <v>1</v>
      </c>
    </row>
    <row r="18" spans="1:89" s="26" customFormat="1" ht="150" x14ac:dyDescent="0.3">
      <c r="A18" s="20">
        <f t="shared" si="14"/>
        <v>6</v>
      </c>
      <c r="B18" s="21" t="s">
        <v>129</v>
      </c>
      <c r="C18" s="22">
        <f t="shared" si="2"/>
        <v>37</v>
      </c>
      <c r="D18" s="23"/>
      <c r="E18" s="17">
        <f t="shared" si="8"/>
        <v>37</v>
      </c>
      <c r="F18" s="17">
        <f t="shared" si="9"/>
        <v>37</v>
      </c>
      <c r="G18" s="17">
        <f t="shared" si="10"/>
        <v>0</v>
      </c>
      <c r="H18" s="24"/>
      <c r="I18" s="24"/>
      <c r="J18" s="24"/>
      <c r="K18" s="24">
        <v>15</v>
      </c>
      <c r="L18" s="24">
        <v>22</v>
      </c>
      <c r="M18" s="17">
        <f t="shared" si="11"/>
        <v>0</v>
      </c>
      <c r="N18" s="24"/>
      <c r="O18" s="24"/>
      <c r="P18" s="24"/>
      <c r="Q18" s="24"/>
      <c r="R18" s="24"/>
      <c r="S18" s="24"/>
      <c r="T18" s="24"/>
      <c r="U18" s="7">
        <f t="shared" si="4"/>
        <v>0</v>
      </c>
      <c r="V18" s="24"/>
      <c r="W18" s="24"/>
      <c r="X18" s="24"/>
      <c r="Y18" s="24"/>
      <c r="Z18" s="24"/>
      <c r="AA18" s="24"/>
      <c r="AB18" s="24"/>
      <c r="AC18" s="24"/>
      <c r="AD18" s="17">
        <f t="shared" si="12"/>
        <v>0</v>
      </c>
      <c r="AE18" s="24"/>
      <c r="AF18" s="24"/>
      <c r="AG18" s="25"/>
      <c r="AH18" s="25"/>
      <c r="AI18" s="24"/>
      <c r="AJ18" s="20"/>
      <c r="AK18" s="24"/>
      <c r="AL18" s="20"/>
      <c r="AM18" s="20"/>
      <c r="AN18" s="20"/>
      <c r="AO18" s="3"/>
      <c r="AP18" s="20"/>
      <c r="AQ18" s="24"/>
      <c r="AR18" s="3"/>
      <c r="AS18" s="3"/>
      <c r="AT18" s="3"/>
      <c r="AU18" s="3"/>
      <c r="AV18" s="3"/>
      <c r="AW18" s="3"/>
      <c r="AX18" s="24"/>
      <c r="AY18" s="24"/>
      <c r="AZ18" s="24"/>
      <c r="BA18" s="3"/>
      <c r="BB18" s="3"/>
      <c r="BC18" s="3"/>
      <c r="BD18" s="24"/>
      <c r="BE18" s="3"/>
      <c r="BF18" s="3"/>
      <c r="BG18" s="17">
        <f t="shared" si="13"/>
        <v>0</v>
      </c>
      <c r="BH18" s="3"/>
      <c r="BI18" s="24"/>
      <c r="BJ18" s="24"/>
      <c r="BK18" s="3"/>
      <c r="BL18" s="20" t="s">
        <v>123</v>
      </c>
      <c r="BM18" s="3"/>
      <c r="BN18" s="20" t="s">
        <v>88</v>
      </c>
      <c r="BO18" s="3">
        <v>2025</v>
      </c>
      <c r="BP18" s="20" t="s">
        <v>130</v>
      </c>
      <c r="BQ18" s="3"/>
      <c r="BR18" s="3"/>
      <c r="BS18" s="3"/>
      <c r="BT18" s="3"/>
      <c r="BU18" s="23" t="s">
        <v>131</v>
      </c>
      <c r="BV18" s="20">
        <v>2023.2023999999999</v>
      </c>
      <c r="BW18" s="25" t="s">
        <v>132</v>
      </c>
      <c r="BX18" s="25" t="s">
        <v>133</v>
      </c>
      <c r="BY18" s="20" t="s">
        <v>134</v>
      </c>
      <c r="CA18" s="26">
        <f>VLOOKUP(B18,'[1]KH2025 IN'!$B$4:$X$243,23,0)</f>
        <v>1</v>
      </c>
      <c r="CB18" s="26">
        <v>1</v>
      </c>
      <c r="CC18" s="26">
        <f>VLOOKUP(B18,'[2]10QH'!$B$15:$BZ$665,77,0)</f>
        <v>1</v>
      </c>
      <c r="CJ18" s="26">
        <v>1</v>
      </c>
      <c r="CK18" s="26">
        <f>VLOOKUP(B18,'[3]KH2025 IN'!$B$8:$X$241,23,0)</f>
        <v>1</v>
      </c>
    </row>
    <row r="19" spans="1:89" s="26" customFormat="1" ht="75" x14ac:dyDescent="0.3">
      <c r="A19" s="20">
        <f t="shared" si="14"/>
        <v>7</v>
      </c>
      <c r="B19" s="21" t="s">
        <v>135</v>
      </c>
      <c r="C19" s="22">
        <f t="shared" si="2"/>
        <v>0.1</v>
      </c>
      <c r="D19" s="23"/>
      <c r="E19" s="17">
        <f t="shared" si="8"/>
        <v>0.1</v>
      </c>
      <c r="F19" s="17">
        <f t="shared" si="9"/>
        <v>0</v>
      </c>
      <c r="G19" s="17">
        <f t="shared" si="10"/>
        <v>0</v>
      </c>
      <c r="H19" s="24"/>
      <c r="I19" s="24"/>
      <c r="J19" s="24"/>
      <c r="K19" s="24"/>
      <c r="L19" s="24"/>
      <c r="M19" s="17">
        <f t="shared" si="11"/>
        <v>0</v>
      </c>
      <c r="N19" s="24"/>
      <c r="O19" s="24"/>
      <c r="P19" s="24"/>
      <c r="Q19" s="24"/>
      <c r="R19" s="24"/>
      <c r="S19" s="24"/>
      <c r="T19" s="24"/>
      <c r="U19" s="7">
        <f t="shared" si="4"/>
        <v>0.1</v>
      </c>
      <c r="V19" s="24"/>
      <c r="W19" s="24"/>
      <c r="X19" s="24"/>
      <c r="Y19" s="24"/>
      <c r="Z19" s="24"/>
      <c r="AA19" s="24"/>
      <c r="AB19" s="24"/>
      <c r="AC19" s="24"/>
      <c r="AD19" s="17">
        <f t="shared" si="12"/>
        <v>0</v>
      </c>
      <c r="AE19" s="24"/>
      <c r="AF19" s="24"/>
      <c r="AG19" s="25"/>
      <c r="AH19" s="25"/>
      <c r="AI19" s="24"/>
      <c r="AJ19" s="20"/>
      <c r="AK19" s="24"/>
      <c r="AL19" s="20"/>
      <c r="AM19" s="20"/>
      <c r="AN19" s="20"/>
      <c r="AO19" s="3"/>
      <c r="AP19" s="20"/>
      <c r="AQ19" s="24"/>
      <c r="AR19" s="3"/>
      <c r="AS19" s="3"/>
      <c r="AT19" s="3"/>
      <c r="AU19" s="3"/>
      <c r="AV19" s="3"/>
      <c r="AW19" s="3"/>
      <c r="AX19" s="24"/>
      <c r="AY19" s="24"/>
      <c r="AZ19" s="24">
        <v>0.1</v>
      </c>
      <c r="BA19" s="3"/>
      <c r="BB19" s="3"/>
      <c r="BC19" s="3"/>
      <c r="BD19" s="24"/>
      <c r="BE19" s="3"/>
      <c r="BF19" s="3"/>
      <c r="BG19" s="17">
        <f t="shared" si="13"/>
        <v>0</v>
      </c>
      <c r="BH19" s="3"/>
      <c r="BI19" s="24"/>
      <c r="BJ19" s="24"/>
      <c r="BK19" s="3"/>
      <c r="BL19" s="20" t="s">
        <v>123</v>
      </c>
      <c r="BM19" s="3"/>
      <c r="BN19" s="20" t="s">
        <v>88</v>
      </c>
      <c r="BO19" s="3">
        <v>2025</v>
      </c>
      <c r="BP19" s="20" t="s">
        <v>89</v>
      </c>
      <c r="BQ19" s="3"/>
      <c r="BR19" s="3"/>
      <c r="BS19" s="3"/>
      <c r="BT19" s="3"/>
      <c r="BU19" s="23" t="s">
        <v>136</v>
      </c>
      <c r="BV19" s="20"/>
      <c r="BW19" s="25"/>
      <c r="BX19" s="25" t="s">
        <v>137</v>
      </c>
      <c r="BY19" s="20" t="s">
        <v>138</v>
      </c>
      <c r="CA19" s="26">
        <f>VLOOKUP(B19,'[1]KH2025 IN'!$B$4:$X$243,23,0)</f>
        <v>1</v>
      </c>
      <c r="CB19" s="26">
        <v>1</v>
      </c>
      <c r="CC19" s="26">
        <f>VLOOKUP(B19,'[2]10QH'!$B$15:$BZ$665,77,0)</f>
        <v>1</v>
      </c>
      <c r="CJ19" s="26">
        <v>1</v>
      </c>
      <c r="CK19" s="26">
        <f>VLOOKUP(B19,'[3]KH2025 IN'!$B$8:$X$241,23,0)</f>
        <v>1</v>
      </c>
    </row>
    <row r="20" spans="1:89" s="26" customFormat="1" ht="75" x14ac:dyDescent="0.3">
      <c r="A20" s="20">
        <f t="shared" si="14"/>
        <v>8</v>
      </c>
      <c r="B20" s="21" t="s">
        <v>141</v>
      </c>
      <c r="C20" s="22">
        <f t="shared" si="2"/>
        <v>0.1</v>
      </c>
      <c r="D20" s="23"/>
      <c r="E20" s="17">
        <f t="shared" si="8"/>
        <v>0.1</v>
      </c>
      <c r="F20" s="17">
        <f t="shared" si="9"/>
        <v>0</v>
      </c>
      <c r="G20" s="17">
        <f t="shared" si="10"/>
        <v>0</v>
      </c>
      <c r="H20" s="24"/>
      <c r="I20" s="24"/>
      <c r="J20" s="24"/>
      <c r="K20" s="24"/>
      <c r="L20" s="24"/>
      <c r="M20" s="17">
        <f t="shared" si="11"/>
        <v>0</v>
      </c>
      <c r="N20" s="24"/>
      <c r="O20" s="24"/>
      <c r="P20" s="24"/>
      <c r="Q20" s="24"/>
      <c r="R20" s="24"/>
      <c r="S20" s="24"/>
      <c r="T20" s="24"/>
      <c r="U20" s="7">
        <f t="shared" si="4"/>
        <v>0.1</v>
      </c>
      <c r="V20" s="24"/>
      <c r="W20" s="24"/>
      <c r="X20" s="24"/>
      <c r="Y20" s="24"/>
      <c r="Z20" s="24"/>
      <c r="AA20" s="24"/>
      <c r="AB20" s="24"/>
      <c r="AC20" s="24"/>
      <c r="AD20" s="17">
        <f t="shared" si="12"/>
        <v>0</v>
      </c>
      <c r="AE20" s="24"/>
      <c r="AF20" s="24"/>
      <c r="AG20" s="25"/>
      <c r="AH20" s="25"/>
      <c r="AI20" s="24"/>
      <c r="AJ20" s="20"/>
      <c r="AK20" s="24"/>
      <c r="AL20" s="20"/>
      <c r="AM20" s="20"/>
      <c r="AN20" s="20"/>
      <c r="AO20" s="3"/>
      <c r="AP20" s="20"/>
      <c r="AQ20" s="24"/>
      <c r="AR20" s="3"/>
      <c r="AS20" s="3"/>
      <c r="AT20" s="3"/>
      <c r="AU20" s="3"/>
      <c r="AV20" s="3"/>
      <c r="AW20" s="3"/>
      <c r="AX20" s="24"/>
      <c r="AY20" s="24"/>
      <c r="AZ20" s="24">
        <v>0.1</v>
      </c>
      <c r="BA20" s="3"/>
      <c r="BB20" s="3"/>
      <c r="BC20" s="3"/>
      <c r="BD20" s="24"/>
      <c r="BE20" s="3"/>
      <c r="BF20" s="3"/>
      <c r="BG20" s="17">
        <f t="shared" si="13"/>
        <v>0</v>
      </c>
      <c r="BH20" s="3"/>
      <c r="BI20" s="24"/>
      <c r="BJ20" s="24"/>
      <c r="BK20" s="3"/>
      <c r="BL20" s="20" t="s">
        <v>142</v>
      </c>
      <c r="BM20" s="3"/>
      <c r="BN20" s="20" t="s">
        <v>88</v>
      </c>
      <c r="BO20" s="3">
        <v>2025</v>
      </c>
      <c r="BP20" s="20" t="s">
        <v>89</v>
      </c>
      <c r="BQ20" s="3"/>
      <c r="BR20" s="3"/>
      <c r="BS20" s="3"/>
      <c r="BT20" s="3"/>
      <c r="BU20" s="23" t="s">
        <v>136</v>
      </c>
      <c r="BV20" s="20"/>
      <c r="BW20" s="25"/>
      <c r="BX20" s="25" t="s">
        <v>143</v>
      </c>
      <c r="BY20" s="20" t="s">
        <v>144</v>
      </c>
      <c r="CA20" s="26">
        <f>VLOOKUP(B20,'[1]KH2025 IN'!$B$4:$X$243,23,0)</f>
        <v>1</v>
      </c>
      <c r="CB20" s="26">
        <v>1</v>
      </c>
      <c r="CC20" s="26">
        <f>VLOOKUP(B20,'[2]10QH'!$B$15:$BZ$665,77,0)</f>
        <v>1</v>
      </c>
      <c r="CJ20" s="26">
        <v>1</v>
      </c>
      <c r="CK20" s="26">
        <f>VLOOKUP(B20,'[3]KH2025 IN'!$B$8:$X$241,23,0)</f>
        <v>1</v>
      </c>
    </row>
    <row r="21" spans="1:89" s="19" customFormat="1" x14ac:dyDescent="0.3">
      <c r="A21" s="10" t="s">
        <v>147</v>
      </c>
      <c r="B21" s="15" t="s">
        <v>148</v>
      </c>
      <c r="C21" s="16">
        <f t="shared" si="2"/>
        <v>0</v>
      </c>
      <c r="D21" s="10"/>
      <c r="E21" s="17">
        <f t="shared" si="8"/>
        <v>0</v>
      </c>
      <c r="F21" s="17">
        <f t="shared" si="9"/>
        <v>0</v>
      </c>
      <c r="G21" s="17">
        <f t="shared" si="10"/>
        <v>0</v>
      </c>
      <c r="H21" s="10"/>
      <c r="I21" s="10"/>
      <c r="J21" s="10"/>
      <c r="K21" s="10"/>
      <c r="L21" s="10"/>
      <c r="M21" s="17">
        <f t="shared" si="11"/>
        <v>0</v>
      </c>
      <c r="N21" s="10"/>
      <c r="O21" s="10"/>
      <c r="P21" s="10"/>
      <c r="Q21" s="10"/>
      <c r="R21" s="24"/>
      <c r="S21" s="10"/>
      <c r="T21" s="10"/>
      <c r="U21" s="7">
        <f t="shared" si="4"/>
        <v>0</v>
      </c>
      <c r="V21" s="10"/>
      <c r="W21" s="10"/>
      <c r="X21" s="10"/>
      <c r="Y21" s="10"/>
      <c r="Z21" s="10"/>
      <c r="AA21" s="10"/>
      <c r="AB21" s="10"/>
      <c r="AC21" s="10"/>
      <c r="AD21" s="17">
        <f t="shared" si="12"/>
        <v>0</v>
      </c>
      <c r="AE21" s="10"/>
      <c r="AF21" s="10"/>
      <c r="AG21" s="10"/>
      <c r="AH21" s="10"/>
      <c r="AI21" s="10"/>
      <c r="AJ21" s="10"/>
      <c r="AK21" s="10"/>
      <c r="AL21" s="10"/>
      <c r="AM21" s="10"/>
      <c r="AN21" s="10"/>
      <c r="AO21" s="3"/>
      <c r="AP21" s="10"/>
      <c r="AQ21" s="10"/>
      <c r="AR21" s="3"/>
      <c r="AS21" s="3"/>
      <c r="AT21" s="3"/>
      <c r="AU21" s="3"/>
      <c r="AV21" s="3"/>
      <c r="AW21" s="3"/>
      <c r="AX21" s="10"/>
      <c r="AY21" s="10"/>
      <c r="AZ21" s="10"/>
      <c r="BA21" s="3"/>
      <c r="BB21" s="3"/>
      <c r="BC21" s="3"/>
      <c r="BD21" s="10"/>
      <c r="BE21" s="3"/>
      <c r="BF21" s="3"/>
      <c r="BG21" s="17">
        <f t="shared" si="13"/>
        <v>0</v>
      </c>
      <c r="BH21" s="3"/>
      <c r="BI21" s="10"/>
      <c r="BJ21" s="10"/>
      <c r="BK21" s="18"/>
      <c r="BL21" s="10"/>
      <c r="BM21" s="18"/>
      <c r="BN21" s="10"/>
      <c r="BO21" s="18"/>
      <c r="BP21" s="10"/>
      <c r="BQ21" s="18"/>
      <c r="BR21" s="18"/>
      <c r="BS21" s="18"/>
      <c r="BT21" s="18"/>
      <c r="BU21" s="10"/>
      <c r="BV21" s="10"/>
      <c r="BW21" s="10"/>
      <c r="BX21" s="10"/>
      <c r="BY21" s="18"/>
      <c r="CA21" s="26" t="e">
        <f>VLOOKUP(B21,'[1]KH2025 IN'!$B$4:$X$243,23,0)</f>
        <v>#N/A</v>
      </c>
      <c r="CB21" s="26">
        <v>1</v>
      </c>
      <c r="CC21" s="26" t="e">
        <f>VLOOKUP(B21,'[2]10QH'!$B$15:$BZ$665,77,0)</f>
        <v>#REF!</v>
      </c>
    </row>
    <row r="22" spans="1:89" s="19" customFormat="1" ht="37.5" x14ac:dyDescent="0.3">
      <c r="A22" s="10" t="s">
        <v>152</v>
      </c>
      <c r="B22" s="15" t="s">
        <v>153</v>
      </c>
      <c r="C22" s="16">
        <f t="shared" si="2"/>
        <v>0</v>
      </c>
      <c r="D22" s="10"/>
      <c r="E22" s="17">
        <f t="shared" si="8"/>
        <v>0</v>
      </c>
      <c r="F22" s="17">
        <f t="shared" si="9"/>
        <v>0</v>
      </c>
      <c r="G22" s="17">
        <f t="shared" si="10"/>
        <v>0</v>
      </c>
      <c r="H22" s="10"/>
      <c r="I22" s="10"/>
      <c r="J22" s="10"/>
      <c r="K22" s="10"/>
      <c r="L22" s="10"/>
      <c r="M22" s="17">
        <f t="shared" si="11"/>
        <v>0</v>
      </c>
      <c r="N22" s="10"/>
      <c r="O22" s="10"/>
      <c r="P22" s="10"/>
      <c r="Q22" s="10"/>
      <c r="R22" s="24"/>
      <c r="S22" s="10"/>
      <c r="T22" s="10"/>
      <c r="U22" s="7">
        <f t="shared" si="4"/>
        <v>0</v>
      </c>
      <c r="V22" s="10"/>
      <c r="W22" s="10"/>
      <c r="X22" s="10"/>
      <c r="Y22" s="10"/>
      <c r="Z22" s="10"/>
      <c r="AA22" s="10"/>
      <c r="AB22" s="10"/>
      <c r="AC22" s="10"/>
      <c r="AD22" s="17">
        <f t="shared" si="12"/>
        <v>0</v>
      </c>
      <c r="AE22" s="10"/>
      <c r="AF22" s="10"/>
      <c r="AG22" s="10"/>
      <c r="AH22" s="10"/>
      <c r="AI22" s="10"/>
      <c r="AJ22" s="10"/>
      <c r="AK22" s="10"/>
      <c r="AL22" s="10"/>
      <c r="AM22" s="10"/>
      <c r="AN22" s="10"/>
      <c r="AO22" s="3"/>
      <c r="AP22" s="10"/>
      <c r="AQ22" s="10"/>
      <c r="AR22" s="3"/>
      <c r="AS22" s="3"/>
      <c r="AT22" s="3"/>
      <c r="AU22" s="3"/>
      <c r="AV22" s="3"/>
      <c r="AW22" s="3"/>
      <c r="AX22" s="10"/>
      <c r="AY22" s="10"/>
      <c r="AZ22" s="10"/>
      <c r="BA22" s="3"/>
      <c r="BB22" s="3"/>
      <c r="BC22" s="3"/>
      <c r="BD22" s="10"/>
      <c r="BE22" s="3"/>
      <c r="BF22" s="3"/>
      <c r="BG22" s="17">
        <f t="shared" si="13"/>
        <v>0</v>
      </c>
      <c r="BH22" s="3"/>
      <c r="BI22" s="10"/>
      <c r="BJ22" s="10"/>
      <c r="BK22" s="18"/>
      <c r="BL22" s="10"/>
      <c r="BM22" s="18"/>
      <c r="BN22" s="10"/>
      <c r="BO22" s="3"/>
      <c r="BP22" s="10"/>
      <c r="BQ22" s="18"/>
      <c r="BR22" s="18"/>
      <c r="BS22" s="18"/>
      <c r="BT22" s="18"/>
      <c r="BU22" s="10"/>
      <c r="BV22" s="10"/>
      <c r="BW22" s="10"/>
      <c r="BX22" s="10"/>
      <c r="BY22" s="18"/>
      <c r="CA22" s="26">
        <f>VLOOKUP(B22,'[1]KH2025 IN'!$B$4:$X$243,23,0)</f>
        <v>1</v>
      </c>
      <c r="CB22" s="26">
        <v>1</v>
      </c>
      <c r="CC22" s="26" t="e">
        <f>VLOOKUP(B22,'[2]10QH'!$B$15:$BZ$665,77,0)</f>
        <v>#REF!</v>
      </c>
    </row>
    <row r="23" spans="1:89" s="11" customFormat="1" ht="37.5" x14ac:dyDescent="0.3">
      <c r="A23" s="12" t="s">
        <v>154</v>
      </c>
      <c r="B23" s="5" t="s">
        <v>155</v>
      </c>
      <c r="C23" s="6">
        <f t="shared" si="2"/>
        <v>0.22800000000000001</v>
      </c>
      <c r="D23" s="6">
        <f t="shared" ref="D23:T23" si="15">SUM(D24:D28)</f>
        <v>0</v>
      </c>
      <c r="E23" s="6">
        <f t="shared" si="15"/>
        <v>0.22800000000000001</v>
      </c>
      <c r="F23" s="6">
        <f t="shared" si="15"/>
        <v>0.114</v>
      </c>
      <c r="G23" s="6">
        <f t="shared" si="15"/>
        <v>0</v>
      </c>
      <c r="H23" s="7">
        <f t="shared" si="15"/>
        <v>0</v>
      </c>
      <c r="I23" s="7">
        <f t="shared" si="15"/>
        <v>0</v>
      </c>
      <c r="J23" s="7">
        <f t="shared" si="15"/>
        <v>0</v>
      </c>
      <c r="K23" s="6">
        <f t="shared" si="15"/>
        <v>0</v>
      </c>
      <c r="L23" s="6">
        <f t="shared" si="15"/>
        <v>0.114</v>
      </c>
      <c r="M23" s="7">
        <f t="shared" si="15"/>
        <v>0</v>
      </c>
      <c r="N23" s="6">
        <f t="shared" si="15"/>
        <v>0</v>
      </c>
      <c r="O23" s="6">
        <f t="shared" si="15"/>
        <v>0</v>
      </c>
      <c r="P23" s="6">
        <f t="shared" si="15"/>
        <v>0</v>
      </c>
      <c r="Q23" s="7">
        <f t="shared" si="15"/>
        <v>0</v>
      </c>
      <c r="R23" s="7">
        <f t="shared" si="15"/>
        <v>0</v>
      </c>
      <c r="S23" s="7">
        <f t="shared" si="15"/>
        <v>0</v>
      </c>
      <c r="T23" s="7">
        <f t="shared" si="15"/>
        <v>0</v>
      </c>
      <c r="U23" s="6">
        <f t="shared" si="4"/>
        <v>0.114</v>
      </c>
      <c r="V23" s="7">
        <f t="shared" ref="V23:BJ23" si="16">SUM(V24:V28)</f>
        <v>0</v>
      </c>
      <c r="W23" s="7">
        <f t="shared" si="16"/>
        <v>0</v>
      </c>
      <c r="X23" s="7">
        <f t="shared" si="16"/>
        <v>0</v>
      </c>
      <c r="Y23" s="7">
        <f t="shared" si="16"/>
        <v>0</v>
      </c>
      <c r="Z23" s="7">
        <f t="shared" si="16"/>
        <v>0</v>
      </c>
      <c r="AA23" s="7">
        <f t="shared" si="16"/>
        <v>0</v>
      </c>
      <c r="AB23" s="7">
        <f t="shared" si="16"/>
        <v>0</v>
      </c>
      <c r="AC23" s="7">
        <f t="shared" si="16"/>
        <v>0</v>
      </c>
      <c r="AD23" s="7">
        <f t="shared" si="16"/>
        <v>0</v>
      </c>
      <c r="AE23" s="7">
        <f t="shared" si="16"/>
        <v>0</v>
      </c>
      <c r="AF23" s="7">
        <f t="shared" si="16"/>
        <v>0</v>
      </c>
      <c r="AG23" s="7">
        <f t="shared" si="16"/>
        <v>0</v>
      </c>
      <c r="AH23" s="7">
        <f t="shared" si="16"/>
        <v>0</v>
      </c>
      <c r="AI23" s="7">
        <f t="shared" si="16"/>
        <v>0</v>
      </c>
      <c r="AJ23" s="7">
        <f t="shared" si="16"/>
        <v>0</v>
      </c>
      <c r="AK23" s="7">
        <f t="shared" si="16"/>
        <v>0</v>
      </c>
      <c r="AL23" s="7">
        <f t="shared" si="16"/>
        <v>0</v>
      </c>
      <c r="AM23" s="7">
        <f t="shared" si="16"/>
        <v>0</v>
      </c>
      <c r="AN23" s="7">
        <f t="shared" si="16"/>
        <v>0</v>
      </c>
      <c r="AO23" s="7">
        <f t="shared" si="16"/>
        <v>0</v>
      </c>
      <c r="AP23" s="7">
        <f t="shared" si="16"/>
        <v>0</v>
      </c>
      <c r="AQ23" s="7">
        <f t="shared" si="16"/>
        <v>0</v>
      </c>
      <c r="AR23" s="7">
        <f t="shared" si="16"/>
        <v>0</v>
      </c>
      <c r="AS23" s="7">
        <f t="shared" si="16"/>
        <v>0</v>
      </c>
      <c r="AT23" s="7">
        <f t="shared" si="16"/>
        <v>0</v>
      </c>
      <c r="AU23" s="7">
        <f t="shared" si="16"/>
        <v>0</v>
      </c>
      <c r="AV23" s="7">
        <f t="shared" si="16"/>
        <v>0</v>
      </c>
      <c r="AW23" s="7">
        <f t="shared" si="16"/>
        <v>0</v>
      </c>
      <c r="AX23" s="7">
        <f t="shared" si="16"/>
        <v>0</v>
      </c>
      <c r="AY23" s="7">
        <f t="shared" si="16"/>
        <v>0</v>
      </c>
      <c r="AZ23" s="7">
        <f t="shared" si="16"/>
        <v>0.114</v>
      </c>
      <c r="BA23" s="7">
        <f t="shared" si="16"/>
        <v>0</v>
      </c>
      <c r="BB23" s="7">
        <f t="shared" si="16"/>
        <v>0</v>
      </c>
      <c r="BC23" s="7">
        <f t="shared" si="16"/>
        <v>0</v>
      </c>
      <c r="BD23" s="7">
        <f t="shared" si="16"/>
        <v>0</v>
      </c>
      <c r="BE23" s="7">
        <f t="shared" si="16"/>
        <v>0</v>
      </c>
      <c r="BF23" s="7">
        <f t="shared" si="16"/>
        <v>0</v>
      </c>
      <c r="BG23" s="6">
        <f t="shared" si="16"/>
        <v>0</v>
      </c>
      <c r="BH23" s="7">
        <f t="shared" si="16"/>
        <v>0</v>
      </c>
      <c r="BI23" s="7">
        <f t="shared" si="16"/>
        <v>0</v>
      </c>
      <c r="BJ23" s="7">
        <f t="shared" si="16"/>
        <v>0</v>
      </c>
      <c r="BK23" s="4"/>
      <c r="BL23" s="4"/>
      <c r="BM23" s="4"/>
      <c r="BN23" s="4"/>
      <c r="BO23" s="3"/>
      <c r="BP23" s="10"/>
      <c r="BQ23" s="10"/>
      <c r="BR23" s="10"/>
      <c r="BS23" s="10"/>
      <c r="BT23" s="10"/>
      <c r="BU23" s="10"/>
      <c r="BV23" s="10"/>
      <c r="BW23" s="10"/>
      <c r="BX23" s="10"/>
      <c r="BY23" s="10"/>
      <c r="CA23" s="26">
        <f>VLOOKUP(B23,'[1]KH2025 IN'!$B$4:$X$243,23,0)</f>
        <v>1</v>
      </c>
      <c r="CB23" s="26">
        <v>1</v>
      </c>
      <c r="CC23" s="26" t="e">
        <f>VLOOKUP(B23,'[2]10QH'!$B$15:$BZ$665,77,0)</f>
        <v>#REF!</v>
      </c>
    </row>
    <row r="24" spans="1:89" s="19" customFormat="1" x14ac:dyDescent="0.3">
      <c r="A24" s="10" t="s">
        <v>84</v>
      </c>
      <c r="B24" s="15" t="s">
        <v>85</v>
      </c>
      <c r="C24" s="16">
        <f t="shared" si="2"/>
        <v>0</v>
      </c>
      <c r="D24" s="10"/>
      <c r="E24" s="17">
        <f t="shared" ref="E24:E28" si="17">F24+U24+BG24</f>
        <v>0</v>
      </c>
      <c r="F24" s="17">
        <f t="shared" ref="F24:F28" si="18">G24+K24+L24+M24+R24+S24+T24</f>
        <v>0</v>
      </c>
      <c r="G24" s="17">
        <f t="shared" ref="G24:G28" si="19">H24+I24+J24</f>
        <v>0</v>
      </c>
      <c r="H24" s="10"/>
      <c r="I24" s="10"/>
      <c r="J24" s="10"/>
      <c r="K24" s="10"/>
      <c r="L24" s="10"/>
      <c r="M24" s="17">
        <f t="shared" ref="M24:M28" si="20">+N24+O24+P24</f>
        <v>0</v>
      </c>
      <c r="N24" s="10"/>
      <c r="O24" s="10"/>
      <c r="P24" s="10"/>
      <c r="Q24" s="10"/>
      <c r="R24" s="25"/>
      <c r="S24" s="10"/>
      <c r="T24" s="10"/>
      <c r="U24" s="7">
        <f t="shared" si="4"/>
        <v>0</v>
      </c>
      <c r="V24" s="10"/>
      <c r="W24" s="10"/>
      <c r="X24" s="10"/>
      <c r="Y24" s="10"/>
      <c r="Z24" s="10"/>
      <c r="AA24" s="10"/>
      <c r="AB24" s="10"/>
      <c r="AC24" s="10"/>
      <c r="AD24" s="17">
        <f t="shared" ref="AD24:AD28" si="21">SUM(AE24:AT24)</f>
        <v>0</v>
      </c>
      <c r="AE24" s="10"/>
      <c r="AF24" s="10"/>
      <c r="AG24" s="10"/>
      <c r="AH24" s="10"/>
      <c r="AI24" s="10"/>
      <c r="AJ24" s="10"/>
      <c r="AK24" s="10"/>
      <c r="AL24" s="10"/>
      <c r="AM24" s="10"/>
      <c r="AN24" s="10"/>
      <c r="AO24" s="3"/>
      <c r="AP24" s="10"/>
      <c r="AQ24" s="10"/>
      <c r="AR24" s="3"/>
      <c r="AS24" s="3"/>
      <c r="AT24" s="3"/>
      <c r="AU24" s="3"/>
      <c r="AV24" s="3"/>
      <c r="AW24" s="3"/>
      <c r="AX24" s="10"/>
      <c r="AY24" s="10"/>
      <c r="AZ24" s="10"/>
      <c r="BA24" s="3"/>
      <c r="BB24" s="3"/>
      <c r="BC24" s="3"/>
      <c r="BD24" s="10"/>
      <c r="BE24" s="3"/>
      <c r="BF24" s="3"/>
      <c r="BG24" s="17">
        <f t="shared" ref="BG24:BG28" si="22">BH24+BI24+BJ24</f>
        <v>0</v>
      </c>
      <c r="BH24" s="3"/>
      <c r="BI24" s="10"/>
      <c r="BJ24" s="10"/>
      <c r="BK24" s="18"/>
      <c r="BL24" s="10"/>
      <c r="BM24" s="18"/>
      <c r="BN24" s="10"/>
      <c r="BO24" s="3"/>
      <c r="BP24" s="10"/>
      <c r="BQ24" s="18"/>
      <c r="BR24" s="18"/>
      <c r="BS24" s="18"/>
      <c r="BT24" s="18"/>
      <c r="BU24" s="10"/>
      <c r="BV24" s="10"/>
      <c r="BW24" s="10"/>
      <c r="BX24" s="10"/>
      <c r="BY24" s="18"/>
      <c r="CA24" s="26">
        <f>VLOOKUP(B24,'[1]KH2025 IN'!$B$4:$X$243,23,0)</f>
        <v>1</v>
      </c>
      <c r="CB24" s="26">
        <v>1</v>
      </c>
      <c r="CC24" s="26" t="e">
        <f>VLOOKUP(B24,'[2]10QH'!$B$15:$BZ$665,77,0)</f>
        <v>#REF!</v>
      </c>
    </row>
    <row r="25" spans="1:89" s="54" customFormat="1" ht="75" x14ac:dyDescent="0.3">
      <c r="A25" s="20">
        <f>A20+1</f>
        <v>9</v>
      </c>
      <c r="B25" s="21" t="s">
        <v>160</v>
      </c>
      <c r="C25" s="22">
        <f>D25+E25</f>
        <v>0.114</v>
      </c>
      <c r="D25" s="56"/>
      <c r="E25" s="7">
        <f t="shared" si="17"/>
        <v>0.114</v>
      </c>
      <c r="F25" s="57">
        <f t="shared" si="18"/>
        <v>0.114</v>
      </c>
      <c r="G25" s="7">
        <f t="shared" si="19"/>
        <v>0</v>
      </c>
      <c r="H25" s="24"/>
      <c r="I25" s="24"/>
      <c r="J25" s="24"/>
      <c r="K25" s="24"/>
      <c r="L25" s="58">
        <v>0.114</v>
      </c>
      <c r="M25" s="7">
        <f t="shared" si="20"/>
        <v>0</v>
      </c>
      <c r="N25" s="24"/>
      <c r="O25" s="24"/>
      <c r="P25" s="24"/>
      <c r="Q25" s="24"/>
      <c r="R25" s="59"/>
      <c r="S25" s="24"/>
      <c r="T25" s="24"/>
      <c r="U25" s="7">
        <f t="shared" si="4"/>
        <v>0</v>
      </c>
      <c r="V25" s="24"/>
      <c r="W25" s="24"/>
      <c r="X25" s="24"/>
      <c r="Y25" s="24"/>
      <c r="Z25" s="24"/>
      <c r="AA25" s="24"/>
      <c r="AB25" s="24"/>
      <c r="AC25" s="24"/>
      <c r="AD25" s="7">
        <f t="shared" si="21"/>
        <v>0</v>
      </c>
      <c r="AE25" s="24"/>
      <c r="AF25" s="24"/>
      <c r="AG25" s="25"/>
      <c r="AH25" s="25"/>
      <c r="AI25" s="24"/>
      <c r="AJ25" s="20"/>
      <c r="AK25" s="24"/>
      <c r="AL25" s="20"/>
      <c r="AM25" s="20"/>
      <c r="AN25" s="20"/>
      <c r="AO25" s="25"/>
      <c r="AP25" s="20"/>
      <c r="AQ25" s="24"/>
      <c r="AR25" s="25"/>
      <c r="AS25" s="25"/>
      <c r="AT25" s="25"/>
      <c r="AU25" s="25"/>
      <c r="AV25" s="25"/>
      <c r="AW25" s="25"/>
      <c r="AX25" s="24"/>
      <c r="AY25" s="24"/>
      <c r="AZ25" s="24"/>
      <c r="BA25" s="25"/>
      <c r="BB25" s="25"/>
      <c r="BC25" s="25"/>
      <c r="BD25" s="24"/>
      <c r="BE25" s="25"/>
      <c r="BF25" s="25"/>
      <c r="BG25" s="7">
        <f t="shared" si="22"/>
        <v>0</v>
      </c>
      <c r="BH25" s="25"/>
      <c r="BI25" s="24"/>
      <c r="BJ25" s="24"/>
      <c r="BK25" s="25"/>
      <c r="BL25" s="20" t="s">
        <v>142</v>
      </c>
      <c r="BM25" s="25"/>
      <c r="BN25" s="20" t="s">
        <v>157</v>
      </c>
      <c r="BO25" s="3">
        <v>2025</v>
      </c>
      <c r="BP25" s="20" t="s">
        <v>158</v>
      </c>
      <c r="BQ25" s="25"/>
      <c r="BR25" s="25"/>
      <c r="BS25" s="25"/>
      <c r="BT25" s="25"/>
      <c r="BU25" s="23" t="s">
        <v>136</v>
      </c>
      <c r="BV25" s="20">
        <v>2023.2023999999999</v>
      </c>
      <c r="BW25" s="25"/>
      <c r="BX25" s="25"/>
      <c r="BY25" s="20" t="s">
        <v>144</v>
      </c>
      <c r="CA25" s="26">
        <f>VLOOKUP(B25,'[1]KH2025 IN'!$B$4:$X$243,23,0)</f>
        <v>1</v>
      </c>
      <c r="CB25" s="26">
        <v>1</v>
      </c>
      <c r="CC25" s="26">
        <f>VLOOKUP(B25,'[2]10QH'!$B$15:$BZ$665,77,0)</f>
        <v>1</v>
      </c>
      <c r="CJ25" s="26">
        <v>1</v>
      </c>
      <c r="CK25" s="26">
        <f>VLOOKUP(B25,'[3]KH2025 IN'!$B$8:$X$241,23,0)</f>
        <v>1</v>
      </c>
    </row>
    <row r="26" spans="1:89" s="26" customFormat="1" ht="131.25" x14ac:dyDescent="0.3">
      <c r="A26" s="20">
        <f>A25+1</f>
        <v>10</v>
      </c>
      <c r="B26" s="21" t="s">
        <v>165</v>
      </c>
      <c r="C26" s="22">
        <f t="shared" si="2"/>
        <v>0.114</v>
      </c>
      <c r="D26" s="56"/>
      <c r="E26" s="17">
        <f t="shared" si="17"/>
        <v>0.114</v>
      </c>
      <c r="F26" s="17">
        <f t="shared" si="18"/>
        <v>0</v>
      </c>
      <c r="G26" s="17">
        <f t="shared" si="19"/>
        <v>0</v>
      </c>
      <c r="H26" s="24"/>
      <c r="I26" s="24"/>
      <c r="J26" s="24"/>
      <c r="K26" s="24"/>
      <c r="L26" s="24"/>
      <c r="M26" s="17">
        <f t="shared" si="20"/>
        <v>0</v>
      </c>
      <c r="N26" s="24"/>
      <c r="O26" s="24"/>
      <c r="P26" s="24"/>
      <c r="Q26" s="24"/>
      <c r="R26" s="24"/>
      <c r="S26" s="24"/>
      <c r="T26" s="24"/>
      <c r="U26" s="57">
        <f t="shared" si="4"/>
        <v>0.114</v>
      </c>
      <c r="V26" s="24"/>
      <c r="W26" s="24"/>
      <c r="X26" s="24"/>
      <c r="Y26" s="24"/>
      <c r="Z26" s="24"/>
      <c r="AA26" s="24"/>
      <c r="AB26" s="24"/>
      <c r="AC26" s="24"/>
      <c r="AD26" s="17">
        <f t="shared" si="21"/>
        <v>0</v>
      </c>
      <c r="AE26" s="24"/>
      <c r="AF26" s="24"/>
      <c r="AG26" s="25"/>
      <c r="AH26" s="25"/>
      <c r="AI26" s="24"/>
      <c r="AJ26" s="20"/>
      <c r="AK26" s="24"/>
      <c r="AL26" s="20"/>
      <c r="AM26" s="20"/>
      <c r="AN26" s="20"/>
      <c r="AO26" s="3"/>
      <c r="AP26" s="20"/>
      <c r="AQ26" s="24"/>
      <c r="AR26" s="3"/>
      <c r="AS26" s="3"/>
      <c r="AT26" s="3"/>
      <c r="AU26" s="3"/>
      <c r="AV26" s="3"/>
      <c r="AW26" s="3"/>
      <c r="AX26" s="24"/>
      <c r="AY26" s="24"/>
      <c r="AZ26" s="58">
        <v>0.114</v>
      </c>
      <c r="BA26" s="3"/>
      <c r="BB26" s="3"/>
      <c r="BC26" s="3"/>
      <c r="BD26" s="24"/>
      <c r="BE26" s="3"/>
      <c r="BF26" s="3"/>
      <c r="BG26" s="17">
        <f t="shared" si="22"/>
        <v>0</v>
      </c>
      <c r="BH26" s="3"/>
      <c r="BI26" s="24"/>
      <c r="BJ26" s="24"/>
      <c r="BK26" s="3"/>
      <c r="BL26" s="20" t="s">
        <v>105</v>
      </c>
      <c r="BM26" s="3"/>
      <c r="BN26" s="20" t="s">
        <v>157</v>
      </c>
      <c r="BO26" s="3">
        <v>2025</v>
      </c>
      <c r="BP26" s="20" t="s">
        <v>166</v>
      </c>
      <c r="BQ26" s="3"/>
      <c r="BR26" s="3"/>
      <c r="BS26" s="3"/>
      <c r="BT26" s="3"/>
      <c r="BU26" s="23" t="s">
        <v>136</v>
      </c>
      <c r="BV26" s="20">
        <v>2023.2023999999999</v>
      </c>
      <c r="BW26" s="25"/>
      <c r="BX26" s="25"/>
      <c r="BY26" s="20" t="s">
        <v>167</v>
      </c>
      <c r="CA26" s="26">
        <f>VLOOKUP(B26,'[1]KH2025 IN'!$B$4:$X$243,23,0)</f>
        <v>1</v>
      </c>
      <c r="CB26" s="26">
        <v>1</v>
      </c>
      <c r="CC26" s="26">
        <f>VLOOKUP(B26,'[2]10QH'!$B$15:$BZ$665,77,0)</f>
        <v>1</v>
      </c>
      <c r="CJ26" s="26">
        <v>1</v>
      </c>
      <c r="CK26" s="26">
        <f>VLOOKUP(B26,'[3]KH2025 IN'!$B$8:$X$241,23,0)</f>
        <v>1</v>
      </c>
    </row>
    <row r="27" spans="1:89" s="19" customFormat="1" x14ac:dyDescent="0.3">
      <c r="A27" s="10" t="s">
        <v>147</v>
      </c>
      <c r="B27" s="15" t="s">
        <v>148</v>
      </c>
      <c r="C27" s="16">
        <f t="shared" si="2"/>
        <v>0</v>
      </c>
      <c r="D27" s="10"/>
      <c r="E27" s="17">
        <f t="shared" si="17"/>
        <v>0</v>
      </c>
      <c r="F27" s="17">
        <f t="shared" si="18"/>
        <v>0</v>
      </c>
      <c r="G27" s="17">
        <f t="shared" si="19"/>
        <v>0</v>
      </c>
      <c r="H27" s="10"/>
      <c r="I27" s="10"/>
      <c r="J27" s="10"/>
      <c r="K27" s="10"/>
      <c r="L27" s="10"/>
      <c r="M27" s="17">
        <f t="shared" si="20"/>
        <v>0</v>
      </c>
      <c r="N27" s="10"/>
      <c r="O27" s="10"/>
      <c r="P27" s="10"/>
      <c r="Q27" s="10"/>
      <c r="R27" s="24"/>
      <c r="S27" s="10"/>
      <c r="T27" s="10"/>
      <c r="U27" s="7">
        <f t="shared" si="4"/>
        <v>0</v>
      </c>
      <c r="V27" s="10"/>
      <c r="W27" s="10"/>
      <c r="X27" s="10"/>
      <c r="Y27" s="10"/>
      <c r="Z27" s="10"/>
      <c r="AA27" s="10"/>
      <c r="AB27" s="10"/>
      <c r="AC27" s="10"/>
      <c r="AD27" s="17">
        <f t="shared" si="21"/>
        <v>0</v>
      </c>
      <c r="AE27" s="10"/>
      <c r="AF27" s="10"/>
      <c r="AG27" s="10"/>
      <c r="AH27" s="10"/>
      <c r="AI27" s="10"/>
      <c r="AJ27" s="10"/>
      <c r="AK27" s="10"/>
      <c r="AL27" s="10"/>
      <c r="AM27" s="10"/>
      <c r="AN27" s="10"/>
      <c r="AO27" s="3"/>
      <c r="AP27" s="10"/>
      <c r="AQ27" s="10"/>
      <c r="AR27" s="3"/>
      <c r="AS27" s="3"/>
      <c r="AT27" s="3"/>
      <c r="AU27" s="3"/>
      <c r="AV27" s="3"/>
      <c r="AW27" s="3"/>
      <c r="AX27" s="10"/>
      <c r="AY27" s="10"/>
      <c r="AZ27" s="10"/>
      <c r="BA27" s="3"/>
      <c r="BB27" s="3"/>
      <c r="BC27" s="3"/>
      <c r="BD27" s="10"/>
      <c r="BE27" s="3"/>
      <c r="BF27" s="3"/>
      <c r="BG27" s="17">
        <f t="shared" si="22"/>
        <v>0</v>
      </c>
      <c r="BH27" s="3"/>
      <c r="BI27" s="10"/>
      <c r="BJ27" s="10"/>
      <c r="BK27" s="18"/>
      <c r="BL27" s="10"/>
      <c r="BM27" s="18"/>
      <c r="BN27" s="10"/>
      <c r="BO27" s="18"/>
      <c r="BP27" s="10"/>
      <c r="BQ27" s="18"/>
      <c r="BR27" s="18"/>
      <c r="BS27" s="18"/>
      <c r="BT27" s="18"/>
      <c r="BU27" s="10"/>
      <c r="BV27" s="10"/>
      <c r="BW27" s="10"/>
      <c r="BX27" s="10"/>
      <c r="BY27" s="18"/>
      <c r="CA27" s="26" t="e">
        <f>VLOOKUP(B27,'[1]KH2025 IN'!$B$4:$X$243,23,0)</f>
        <v>#N/A</v>
      </c>
      <c r="CB27" s="26">
        <v>1</v>
      </c>
      <c r="CC27" s="26" t="e">
        <f>VLOOKUP(B27,'[2]10QH'!$B$15:$BZ$665,77,0)</f>
        <v>#REF!</v>
      </c>
    </row>
    <row r="28" spans="1:89" s="19" customFormat="1" ht="37.5" x14ac:dyDescent="0.3">
      <c r="A28" s="10" t="s">
        <v>152</v>
      </c>
      <c r="B28" s="15" t="s">
        <v>153</v>
      </c>
      <c r="C28" s="16">
        <f t="shared" si="2"/>
        <v>0</v>
      </c>
      <c r="D28" s="10"/>
      <c r="E28" s="17">
        <f t="shared" si="17"/>
        <v>0</v>
      </c>
      <c r="F28" s="17">
        <f t="shared" si="18"/>
        <v>0</v>
      </c>
      <c r="G28" s="17">
        <f t="shared" si="19"/>
        <v>0</v>
      </c>
      <c r="H28" s="10"/>
      <c r="I28" s="10"/>
      <c r="J28" s="10"/>
      <c r="K28" s="10"/>
      <c r="L28" s="10"/>
      <c r="M28" s="17">
        <f t="shared" si="20"/>
        <v>0</v>
      </c>
      <c r="N28" s="10"/>
      <c r="O28" s="10"/>
      <c r="P28" s="10"/>
      <c r="Q28" s="10"/>
      <c r="R28" s="24"/>
      <c r="S28" s="10"/>
      <c r="T28" s="10"/>
      <c r="U28" s="7">
        <f t="shared" si="4"/>
        <v>0</v>
      </c>
      <c r="V28" s="10"/>
      <c r="W28" s="10"/>
      <c r="X28" s="10"/>
      <c r="Y28" s="10"/>
      <c r="Z28" s="10"/>
      <c r="AA28" s="10"/>
      <c r="AB28" s="10"/>
      <c r="AC28" s="10"/>
      <c r="AD28" s="17">
        <f t="shared" si="21"/>
        <v>0</v>
      </c>
      <c r="AE28" s="10"/>
      <c r="AF28" s="10"/>
      <c r="AG28" s="10"/>
      <c r="AH28" s="10"/>
      <c r="AI28" s="10"/>
      <c r="AJ28" s="10"/>
      <c r="AK28" s="10"/>
      <c r="AL28" s="10"/>
      <c r="AM28" s="10"/>
      <c r="AN28" s="10"/>
      <c r="AO28" s="3"/>
      <c r="AP28" s="10"/>
      <c r="AQ28" s="10"/>
      <c r="AR28" s="3"/>
      <c r="AS28" s="3"/>
      <c r="AT28" s="3"/>
      <c r="AU28" s="3"/>
      <c r="AV28" s="3"/>
      <c r="AW28" s="3"/>
      <c r="AX28" s="10"/>
      <c r="AY28" s="10"/>
      <c r="AZ28" s="10"/>
      <c r="BA28" s="3"/>
      <c r="BB28" s="3"/>
      <c r="BC28" s="3"/>
      <c r="BD28" s="10"/>
      <c r="BE28" s="3"/>
      <c r="BF28" s="3"/>
      <c r="BG28" s="17">
        <f t="shared" si="22"/>
        <v>0</v>
      </c>
      <c r="BH28" s="3"/>
      <c r="BI28" s="10"/>
      <c r="BJ28" s="10"/>
      <c r="BK28" s="18"/>
      <c r="BL28" s="10"/>
      <c r="BM28" s="18"/>
      <c r="BN28" s="10"/>
      <c r="BO28" s="3"/>
      <c r="BP28" s="10"/>
      <c r="BQ28" s="18"/>
      <c r="BR28" s="18"/>
      <c r="BS28" s="18"/>
      <c r="BT28" s="18"/>
      <c r="BU28" s="10"/>
      <c r="BV28" s="10"/>
      <c r="BW28" s="10"/>
      <c r="BX28" s="10"/>
      <c r="BY28" s="18"/>
      <c r="CA28" s="26">
        <f>VLOOKUP(B28,'[1]KH2025 IN'!$B$4:$X$243,23,0)</f>
        <v>1</v>
      </c>
      <c r="CB28" s="26">
        <v>1</v>
      </c>
      <c r="CC28" s="26" t="e">
        <f>VLOOKUP(B28,'[2]10QH'!$B$15:$BZ$665,77,0)</f>
        <v>#REF!</v>
      </c>
    </row>
    <row r="29" spans="1:89" s="11" customFormat="1" ht="56.25" x14ac:dyDescent="0.3">
      <c r="A29" s="12" t="s">
        <v>174</v>
      </c>
      <c r="B29" s="5" t="s">
        <v>175</v>
      </c>
      <c r="C29" s="6">
        <f t="shared" si="2"/>
        <v>0</v>
      </c>
      <c r="D29" s="6">
        <f t="shared" ref="D29:BJ29" si="23">D30+D31</f>
        <v>0</v>
      </c>
      <c r="E29" s="6">
        <f t="shared" si="23"/>
        <v>0</v>
      </c>
      <c r="F29" s="6">
        <f t="shared" si="23"/>
        <v>0</v>
      </c>
      <c r="G29" s="6">
        <f t="shared" si="23"/>
        <v>0</v>
      </c>
      <c r="H29" s="7">
        <f t="shared" si="23"/>
        <v>0</v>
      </c>
      <c r="I29" s="7">
        <f t="shared" si="23"/>
        <v>0</v>
      </c>
      <c r="J29" s="7">
        <f t="shared" si="23"/>
        <v>0</v>
      </c>
      <c r="K29" s="6">
        <f t="shared" si="23"/>
        <v>0</v>
      </c>
      <c r="L29" s="6">
        <f t="shared" si="23"/>
        <v>0</v>
      </c>
      <c r="M29" s="7">
        <f t="shared" si="23"/>
        <v>0</v>
      </c>
      <c r="N29" s="6">
        <f t="shared" si="23"/>
        <v>0</v>
      </c>
      <c r="O29" s="6">
        <f t="shared" si="23"/>
        <v>0</v>
      </c>
      <c r="P29" s="6">
        <f t="shared" si="23"/>
        <v>0</v>
      </c>
      <c r="Q29" s="7">
        <f t="shared" si="23"/>
        <v>0</v>
      </c>
      <c r="R29" s="7">
        <f t="shared" si="23"/>
        <v>0</v>
      </c>
      <c r="S29" s="7">
        <f t="shared" si="23"/>
        <v>0</v>
      </c>
      <c r="T29" s="7">
        <f t="shared" si="23"/>
        <v>0</v>
      </c>
      <c r="U29" s="6">
        <f t="shared" si="4"/>
        <v>0</v>
      </c>
      <c r="V29" s="7">
        <f t="shared" si="23"/>
        <v>0</v>
      </c>
      <c r="W29" s="7">
        <f t="shared" si="23"/>
        <v>0</v>
      </c>
      <c r="X29" s="7">
        <f t="shared" si="23"/>
        <v>0</v>
      </c>
      <c r="Y29" s="7">
        <f t="shared" si="23"/>
        <v>0</v>
      </c>
      <c r="Z29" s="7">
        <f t="shared" si="23"/>
        <v>0</v>
      </c>
      <c r="AA29" s="7">
        <f t="shared" si="23"/>
        <v>0</v>
      </c>
      <c r="AB29" s="7">
        <f t="shared" si="23"/>
        <v>0</v>
      </c>
      <c r="AC29" s="7">
        <f t="shared" si="23"/>
        <v>0</v>
      </c>
      <c r="AD29" s="7">
        <f t="shared" si="23"/>
        <v>0</v>
      </c>
      <c r="AE29" s="7">
        <f t="shared" si="23"/>
        <v>0</v>
      </c>
      <c r="AF29" s="7">
        <f t="shared" si="23"/>
        <v>0</v>
      </c>
      <c r="AG29" s="7">
        <f t="shared" si="23"/>
        <v>0</v>
      </c>
      <c r="AH29" s="7">
        <f t="shared" si="23"/>
        <v>0</v>
      </c>
      <c r="AI29" s="7">
        <f t="shared" si="23"/>
        <v>0</v>
      </c>
      <c r="AJ29" s="7">
        <f t="shared" si="23"/>
        <v>0</v>
      </c>
      <c r="AK29" s="7">
        <f t="shared" si="23"/>
        <v>0</v>
      </c>
      <c r="AL29" s="7">
        <f t="shared" si="23"/>
        <v>0</v>
      </c>
      <c r="AM29" s="7">
        <f t="shared" si="23"/>
        <v>0</v>
      </c>
      <c r="AN29" s="7">
        <f t="shared" si="23"/>
        <v>0</v>
      </c>
      <c r="AO29" s="7">
        <f t="shared" si="23"/>
        <v>0</v>
      </c>
      <c r="AP29" s="7">
        <f t="shared" si="23"/>
        <v>0</v>
      </c>
      <c r="AQ29" s="7">
        <f t="shared" si="23"/>
        <v>0</v>
      </c>
      <c r="AR29" s="7">
        <f t="shared" si="23"/>
        <v>0</v>
      </c>
      <c r="AS29" s="7">
        <f t="shared" si="23"/>
        <v>0</v>
      </c>
      <c r="AT29" s="7">
        <f t="shared" si="23"/>
        <v>0</v>
      </c>
      <c r="AU29" s="7">
        <f t="shared" si="23"/>
        <v>0</v>
      </c>
      <c r="AV29" s="7">
        <f t="shared" si="23"/>
        <v>0</v>
      </c>
      <c r="AW29" s="7">
        <f t="shared" si="23"/>
        <v>0</v>
      </c>
      <c r="AX29" s="7">
        <f t="shared" si="23"/>
        <v>0</v>
      </c>
      <c r="AY29" s="7">
        <f t="shared" si="23"/>
        <v>0</v>
      </c>
      <c r="AZ29" s="7">
        <f t="shared" si="23"/>
        <v>0</v>
      </c>
      <c r="BA29" s="7">
        <f t="shared" si="23"/>
        <v>0</v>
      </c>
      <c r="BB29" s="7">
        <f t="shared" si="23"/>
        <v>0</v>
      </c>
      <c r="BC29" s="7">
        <f t="shared" si="23"/>
        <v>0</v>
      </c>
      <c r="BD29" s="7">
        <f t="shared" si="23"/>
        <v>0</v>
      </c>
      <c r="BE29" s="7">
        <f t="shared" si="23"/>
        <v>0</v>
      </c>
      <c r="BF29" s="7">
        <f t="shared" si="23"/>
        <v>0</v>
      </c>
      <c r="BG29" s="6">
        <f t="shared" si="23"/>
        <v>0</v>
      </c>
      <c r="BH29" s="7">
        <f t="shared" si="23"/>
        <v>0</v>
      </c>
      <c r="BI29" s="7">
        <f t="shared" si="23"/>
        <v>0</v>
      </c>
      <c r="BJ29" s="7">
        <f t="shared" si="23"/>
        <v>0</v>
      </c>
      <c r="BK29" s="60"/>
      <c r="BL29" s="4"/>
      <c r="BM29" s="61"/>
      <c r="BN29" s="62"/>
      <c r="BO29" s="3"/>
      <c r="BP29" s="10"/>
      <c r="BQ29" s="10"/>
      <c r="BR29" s="10"/>
      <c r="BS29" s="10"/>
      <c r="BT29" s="10"/>
      <c r="BU29" s="10"/>
      <c r="BV29" s="10"/>
      <c r="BW29" s="10"/>
      <c r="BX29" s="10"/>
      <c r="BY29" s="10"/>
      <c r="CA29" s="26">
        <f>VLOOKUP(B29,'[1]KH2025 IN'!$B$4:$X$243,23,0)</f>
        <v>1</v>
      </c>
      <c r="CB29" s="26">
        <v>1</v>
      </c>
      <c r="CC29" s="26" t="e">
        <f>VLOOKUP(B29,'[2]10QH'!$B$15:$BZ$665,77,0)</f>
        <v>#REF!</v>
      </c>
    </row>
    <row r="30" spans="1:89" s="11" customFormat="1" ht="75" x14ac:dyDescent="0.3">
      <c r="A30" s="4" t="s">
        <v>176</v>
      </c>
      <c r="B30" s="5" t="s">
        <v>177</v>
      </c>
      <c r="C30" s="6">
        <f t="shared" si="2"/>
        <v>0</v>
      </c>
      <c r="D30" s="6"/>
      <c r="E30" s="6">
        <f>BG30+U30+F30</f>
        <v>0</v>
      </c>
      <c r="F30" s="6">
        <f>G30+K30+L30+M30+R30+S30+T30</f>
        <v>0</v>
      </c>
      <c r="G30" s="6">
        <f>H30+I30+J30</f>
        <v>0</v>
      </c>
      <c r="H30" s="63"/>
      <c r="I30" s="63"/>
      <c r="J30" s="63"/>
      <c r="K30" s="6"/>
      <c r="L30" s="6"/>
      <c r="M30" s="7">
        <f>N30+O30+P30</f>
        <v>0</v>
      </c>
      <c r="N30" s="6"/>
      <c r="O30" s="6"/>
      <c r="P30" s="6"/>
      <c r="Q30" s="63"/>
      <c r="R30" s="63"/>
      <c r="S30" s="63"/>
      <c r="T30" s="63"/>
      <c r="U30" s="6">
        <f t="shared" si="4"/>
        <v>0</v>
      </c>
      <c r="V30" s="63"/>
      <c r="W30" s="63"/>
      <c r="X30" s="63"/>
      <c r="Y30" s="63"/>
      <c r="Z30" s="63"/>
      <c r="AA30" s="63"/>
      <c r="AB30" s="63"/>
      <c r="AC30" s="63"/>
      <c r="AD30" s="7">
        <f>SUM(AE30:AT30)</f>
        <v>0</v>
      </c>
      <c r="AE30" s="63"/>
      <c r="AF30" s="63"/>
      <c r="AG30" s="63"/>
      <c r="AH30" s="63"/>
      <c r="AI30" s="63"/>
      <c r="AJ30" s="63"/>
      <c r="AK30" s="63"/>
      <c r="AL30" s="63"/>
      <c r="AM30" s="63"/>
      <c r="AN30" s="63"/>
      <c r="AO30" s="63"/>
      <c r="AP30" s="63"/>
      <c r="AQ30" s="63"/>
      <c r="AR30" s="63"/>
      <c r="AS30" s="63">
        <v>0</v>
      </c>
      <c r="AT30" s="63"/>
      <c r="AU30" s="63"/>
      <c r="AV30" s="63"/>
      <c r="AW30" s="63"/>
      <c r="AX30" s="63"/>
      <c r="AY30" s="63"/>
      <c r="AZ30" s="63"/>
      <c r="BA30" s="63"/>
      <c r="BB30" s="63"/>
      <c r="BC30" s="63"/>
      <c r="BD30" s="63"/>
      <c r="BE30" s="63"/>
      <c r="BF30" s="63"/>
      <c r="BG30" s="6">
        <f>BH30+BI30+BJ30</f>
        <v>0</v>
      </c>
      <c r="BH30" s="63"/>
      <c r="BI30" s="63"/>
      <c r="BJ30" s="63"/>
      <c r="BK30" s="60"/>
      <c r="BL30" s="4"/>
      <c r="BM30" s="61"/>
      <c r="BN30" s="62"/>
      <c r="BO30" s="3"/>
      <c r="BP30" s="10"/>
      <c r="BQ30" s="10"/>
      <c r="BR30" s="10"/>
      <c r="BS30" s="10"/>
      <c r="BT30" s="10"/>
      <c r="BU30" s="10"/>
      <c r="BV30" s="10"/>
      <c r="BW30" s="10"/>
      <c r="BX30" s="10"/>
      <c r="BY30" s="10"/>
      <c r="CA30" s="26">
        <f>VLOOKUP(B30,'[1]KH2025 IN'!$B$4:$X$243,23,0)</f>
        <v>1</v>
      </c>
      <c r="CB30" s="26">
        <v>1</v>
      </c>
      <c r="CC30" s="26" t="e">
        <f>VLOOKUP(B30,'[2]10QH'!$B$15:$BZ$665,77,0)</f>
        <v>#REF!</v>
      </c>
    </row>
    <row r="31" spans="1:89" s="11" customFormat="1" ht="56.25" x14ac:dyDescent="0.3">
      <c r="A31" s="4" t="s">
        <v>178</v>
      </c>
      <c r="B31" s="5" t="s">
        <v>179</v>
      </c>
      <c r="C31" s="6">
        <f t="shared" si="2"/>
        <v>0</v>
      </c>
      <c r="D31" s="6"/>
      <c r="E31" s="6">
        <f>BG31+U31+F31</f>
        <v>0</v>
      </c>
      <c r="F31" s="6">
        <f>G31+K31+L31+M31+R31+S31+T31</f>
        <v>0</v>
      </c>
      <c r="G31" s="6">
        <f>H31+I31+J31</f>
        <v>0</v>
      </c>
      <c r="H31" s="63"/>
      <c r="I31" s="63"/>
      <c r="J31" s="63"/>
      <c r="K31" s="6"/>
      <c r="L31" s="6"/>
      <c r="M31" s="7">
        <f>N31+O31+P31</f>
        <v>0</v>
      </c>
      <c r="N31" s="6"/>
      <c r="O31" s="6"/>
      <c r="P31" s="6"/>
      <c r="Q31" s="63"/>
      <c r="R31" s="63"/>
      <c r="S31" s="63"/>
      <c r="T31" s="63"/>
      <c r="U31" s="6">
        <f t="shared" si="4"/>
        <v>0</v>
      </c>
      <c r="V31" s="63"/>
      <c r="W31" s="63"/>
      <c r="X31" s="63"/>
      <c r="Y31" s="63"/>
      <c r="Z31" s="63"/>
      <c r="AA31" s="63"/>
      <c r="AB31" s="63"/>
      <c r="AC31" s="63"/>
      <c r="AD31" s="7">
        <f>SUM(AE31:AT31)</f>
        <v>0</v>
      </c>
      <c r="AE31" s="63"/>
      <c r="AF31" s="63"/>
      <c r="AG31" s="63"/>
      <c r="AH31" s="63"/>
      <c r="AI31" s="63"/>
      <c r="AJ31" s="63"/>
      <c r="AK31" s="63"/>
      <c r="AL31" s="63"/>
      <c r="AM31" s="63"/>
      <c r="AN31" s="63"/>
      <c r="AO31" s="63"/>
      <c r="AP31" s="63"/>
      <c r="AQ31" s="63"/>
      <c r="AR31" s="63"/>
      <c r="AS31" s="63">
        <v>0</v>
      </c>
      <c r="AT31" s="63"/>
      <c r="AU31" s="63"/>
      <c r="AV31" s="63"/>
      <c r="AW31" s="63"/>
      <c r="AX31" s="63"/>
      <c r="AY31" s="63"/>
      <c r="AZ31" s="63"/>
      <c r="BA31" s="63"/>
      <c r="BB31" s="63"/>
      <c r="BC31" s="63"/>
      <c r="BD31" s="63"/>
      <c r="BE31" s="63"/>
      <c r="BF31" s="63"/>
      <c r="BG31" s="6">
        <f>BH31+BI31+BJ31</f>
        <v>0</v>
      </c>
      <c r="BH31" s="63"/>
      <c r="BI31" s="63"/>
      <c r="BJ31" s="63"/>
      <c r="BK31" s="60"/>
      <c r="BL31" s="4"/>
      <c r="BM31" s="60"/>
      <c r="BN31" s="4"/>
      <c r="BO31" s="3"/>
      <c r="BP31" s="10"/>
      <c r="BQ31" s="10"/>
      <c r="BR31" s="10"/>
      <c r="BS31" s="10"/>
      <c r="BT31" s="10"/>
      <c r="BU31" s="10"/>
      <c r="BV31" s="10"/>
      <c r="BW31" s="10"/>
      <c r="BX31" s="10"/>
      <c r="BY31" s="10"/>
      <c r="CA31" s="26">
        <f>VLOOKUP(B31,'[1]KH2025 IN'!$B$4:$X$243,23,0)</f>
        <v>1</v>
      </c>
      <c r="CB31" s="26">
        <v>1</v>
      </c>
      <c r="CC31" s="26" t="e">
        <f>VLOOKUP(B31,'[2]10QH'!$B$15:$BZ$665,77,0)</f>
        <v>#REF!</v>
      </c>
    </row>
    <row r="32" spans="1:89" s="11" customFormat="1" ht="19.5" x14ac:dyDescent="0.3">
      <c r="A32" s="52">
        <v>2</v>
      </c>
      <c r="B32" s="5" t="s">
        <v>180</v>
      </c>
      <c r="C32" s="6">
        <f t="shared" si="2"/>
        <v>851.72330000000011</v>
      </c>
      <c r="D32" s="6">
        <f t="shared" ref="D32:T32" si="24">D33+D166</f>
        <v>246.60499999999999</v>
      </c>
      <c r="E32" s="6">
        <f t="shared" si="24"/>
        <v>605.11830000000009</v>
      </c>
      <c r="F32" s="6">
        <f t="shared" si="24"/>
        <v>595.47</v>
      </c>
      <c r="G32" s="6">
        <f t="shared" si="24"/>
        <v>7.16</v>
      </c>
      <c r="H32" s="64">
        <f t="shared" si="24"/>
        <v>2.4500000000000002</v>
      </c>
      <c r="I32" s="64">
        <f t="shared" si="24"/>
        <v>4.71</v>
      </c>
      <c r="J32" s="64">
        <f t="shared" si="24"/>
        <v>0</v>
      </c>
      <c r="K32" s="6">
        <f t="shared" si="24"/>
        <v>465.24</v>
      </c>
      <c r="L32" s="6">
        <f t="shared" si="24"/>
        <v>104.66</v>
      </c>
      <c r="M32" s="64">
        <f t="shared" si="24"/>
        <v>17.36</v>
      </c>
      <c r="N32" s="6">
        <f t="shared" si="24"/>
        <v>1.4</v>
      </c>
      <c r="O32" s="6">
        <f t="shared" si="24"/>
        <v>0</v>
      </c>
      <c r="P32" s="6">
        <f t="shared" si="24"/>
        <v>15.96</v>
      </c>
      <c r="Q32" s="64">
        <f t="shared" si="24"/>
        <v>13.85</v>
      </c>
      <c r="R32" s="64">
        <f t="shared" si="24"/>
        <v>1.05</v>
      </c>
      <c r="S32" s="64">
        <f t="shared" si="24"/>
        <v>0</v>
      </c>
      <c r="T32" s="64">
        <f t="shared" si="24"/>
        <v>0</v>
      </c>
      <c r="U32" s="6">
        <f t="shared" si="4"/>
        <v>2.6882999999999999</v>
      </c>
      <c r="V32" s="64">
        <f t="shared" ref="V32:BJ32" si="25">V33+V166</f>
        <v>0</v>
      </c>
      <c r="W32" s="64">
        <f t="shared" si="25"/>
        <v>0</v>
      </c>
      <c r="X32" s="64">
        <f t="shared" si="25"/>
        <v>0</v>
      </c>
      <c r="Y32" s="64">
        <f t="shared" si="25"/>
        <v>0</v>
      </c>
      <c r="Z32" s="64">
        <f t="shared" si="25"/>
        <v>0</v>
      </c>
      <c r="AA32" s="64">
        <f t="shared" si="25"/>
        <v>0</v>
      </c>
      <c r="AB32" s="64">
        <f t="shared" si="25"/>
        <v>0</v>
      </c>
      <c r="AC32" s="64">
        <f t="shared" si="25"/>
        <v>0</v>
      </c>
      <c r="AD32" s="64">
        <f t="shared" si="25"/>
        <v>1.03</v>
      </c>
      <c r="AE32" s="64">
        <f t="shared" si="25"/>
        <v>0.95000000000000007</v>
      </c>
      <c r="AF32" s="64">
        <f t="shared" si="25"/>
        <v>0</v>
      </c>
      <c r="AG32" s="64">
        <f t="shared" si="25"/>
        <v>0</v>
      </c>
      <c r="AH32" s="64">
        <f t="shared" si="25"/>
        <v>0</v>
      </c>
      <c r="AI32" s="64">
        <f t="shared" si="25"/>
        <v>0</v>
      </c>
      <c r="AJ32" s="64">
        <f t="shared" si="25"/>
        <v>0</v>
      </c>
      <c r="AK32" s="64">
        <f t="shared" si="25"/>
        <v>0</v>
      </c>
      <c r="AL32" s="64">
        <f t="shared" si="25"/>
        <v>0</v>
      </c>
      <c r="AM32" s="64">
        <f t="shared" si="25"/>
        <v>0</v>
      </c>
      <c r="AN32" s="64">
        <f t="shared" si="25"/>
        <v>0</v>
      </c>
      <c r="AO32" s="64">
        <f t="shared" si="25"/>
        <v>0</v>
      </c>
      <c r="AP32" s="64">
        <f t="shared" si="25"/>
        <v>0</v>
      </c>
      <c r="AQ32" s="64">
        <f t="shared" si="25"/>
        <v>0.08</v>
      </c>
      <c r="AR32" s="64">
        <f t="shared" si="25"/>
        <v>0</v>
      </c>
      <c r="AS32" s="64">
        <f t="shared" si="25"/>
        <v>0</v>
      </c>
      <c r="AT32" s="64">
        <f t="shared" si="25"/>
        <v>0</v>
      </c>
      <c r="AU32" s="64">
        <f t="shared" si="25"/>
        <v>0</v>
      </c>
      <c r="AV32" s="64">
        <f t="shared" si="25"/>
        <v>0</v>
      </c>
      <c r="AW32" s="64">
        <f t="shared" si="25"/>
        <v>0</v>
      </c>
      <c r="AX32" s="64">
        <f t="shared" si="25"/>
        <v>0.37</v>
      </c>
      <c r="AY32" s="64">
        <f t="shared" si="25"/>
        <v>0.4</v>
      </c>
      <c r="AZ32" s="64">
        <f t="shared" si="25"/>
        <v>0.45830000000000004</v>
      </c>
      <c r="BA32" s="64">
        <f t="shared" si="25"/>
        <v>0</v>
      </c>
      <c r="BB32" s="64">
        <f t="shared" si="25"/>
        <v>0</v>
      </c>
      <c r="BC32" s="64">
        <f t="shared" si="25"/>
        <v>0</v>
      </c>
      <c r="BD32" s="64">
        <f t="shared" si="25"/>
        <v>0.43</v>
      </c>
      <c r="BE32" s="64">
        <f t="shared" si="25"/>
        <v>0</v>
      </c>
      <c r="BF32" s="64">
        <f t="shared" si="25"/>
        <v>0</v>
      </c>
      <c r="BG32" s="6">
        <f t="shared" si="25"/>
        <v>6.96</v>
      </c>
      <c r="BH32" s="64">
        <f t="shared" si="25"/>
        <v>0</v>
      </c>
      <c r="BI32" s="64">
        <f t="shared" si="25"/>
        <v>6.96</v>
      </c>
      <c r="BJ32" s="64">
        <f t="shared" si="25"/>
        <v>0</v>
      </c>
      <c r="BK32" s="4"/>
      <c r="BL32" s="4"/>
      <c r="BM32" s="4"/>
      <c r="BN32" s="4"/>
      <c r="BO32" s="3"/>
      <c r="BP32" s="10"/>
      <c r="BQ32" s="10"/>
      <c r="BR32" s="10"/>
      <c r="BS32" s="10"/>
      <c r="BT32" s="10"/>
      <c r="BU32" s="10"/>
      <c r="BV32" s="10"/>
      <c r="BW32" s="10"/>
      <c r="BX32" s="10"/>
      <c r="BY32" s="10"/>
      <c r="CA32" s="26">
        <f>VLOOKUP(B32,'[1]KH2025 IN'!$B$4:$X$243,23,0)</f>
        <v>1</v>
      </c>
      <c r="CB32" s="26">
        <v>1</v>
      </c>
      <c r="CC32" s="26" t="e">
        <f>VLOOKUP(B32,'[2]10QH'!$B$15:$BZ$665,77,0)</f>
        <v>#REF!</v>
      </c>
    </row>
    <row r="33" spans="1:89" s="11" customFormat="1" ht="56.25" x14ac:dyDescent="0.3">
      <c r="A33" s="12" t="s">
        <v>181</v>
      </c>
      <c r="B33" s="5" t="s">
        <v>182</v>
      </c>
      <c r="C33" s="6">
        <f t="shared" si="2"/>
        <v>155.965</v>
      </c>
      <c r="D33" s="6">
        <f t="shared" ref="D33:T33" si="26">D34+D39</f>
        <v>39.274999999999999</v>
      </c>
      <c r="E33" s="6">
        <f t="shared" si="26"/>
        <v>116.69000000000001</v>
      </c>
      <c r="F33" s="6">
        <f t="shared" si="26"/>
        <v>113.92</v>
      </c>
      <c r="G33" s="6">
        <f t="shared" si="26"/>
        <v>5.7200000000000006</v>
      </c>
      <c r="H33" s="64">
        <f t="shared" si="26"/>
        <v>2.4500000000000002</v>
      </c>
      <c r="I33" s="64">
        <f t="shared" si="26"/>
        <v>3.27</v>
      </c>
      <c r="J33" s="64">
        <f t="shared" si="26"/>
        <v>0</v>
      </c>
      <c r="K33" s="6">
        <f t="shared" si="26"/>
        <v>70.27000000000001</v>
      </c>
      <c r="L33" s="6">
        <f t="shared" si="26"/>
        <v>20.57</v>
      </c>
      <c r="M33" s="64">
        <f t="shared" si="26"/>
        <v>17.36</v>
      </c>
      <c r="N33" s="6">
        <f t="shared" si="26"/>
        <v>1.4</v>
      </c>
      <c r="O33" s="6">
        <f t="shared" si="26"/>
        <v>0</v>
      </c>
      <c r="P33" s="6">
        <f t="shared" si="26"/>
        <v>15.96</v>
      </c>
      <c r="Q33" s="64">
        <f t="shared" si="26"/>
        <v>13.85</v>
      </c>
      <c r="R33" s="64">
        <f t="shared" si="26"/>
        <v>0</v>
      </c>
      <c r="S33" s="64">
        <f t="shared" si="26"/>
        <v>0</v>
      </c>
      <c r="T33" s="64">
        <f t="shared" si="26"/>
        <v>0</v>
      </c>
      <c r="U33" s="6">
        <f t="shared" si="4"/>
        <v>2.23</v>
      </c>
      <c r="V33" s="64">
        <f t="shared" ref="V33:BJ33" si="27">V34+V39</f>
        <v>0</v>
      </c>
      <c r="W33" s="64">
        <f t="shared" si="27"/>
        <v>0</v>
      </c>
      <c r="X33" s="64">
        <f t="shared" si="27"/>
        <v>0</v>
      </c>
      <c r="Y33" s="64">
        <f t="shared" si="27"/>
        <v>0</v>
      </c>
      <c r="Z33" s="64">
        <f t="shared" si="27"/>
        <v>0</v>
      </c>
      <c r="AA33" s="64">
        <f t="shared" si="27"/>
        <v>0</v>
      </c>
      <c r="AB33" s="64">
        <f t="shared" si="27"/>
        <v>0</v>
      </c>
      <c r="AC33" s="64">
        <f t="shared" si="27"/>
        <v>0</v>
      </c>
      <c r="AD33" s="64">
        <f t="shared" si="27"/>
        <v>1.03</v>
      </c>
      <c r="AE33" s="64">
        <f t="shared" si="27"/>
        <v>0.95000000000000007</v>
      </c>
      <c r="AF33" s="64">
        <f t="shared" si="27"/>
        <v>0</v>
      </c>
      <c r="AG33" s="64">
        <f t="shared" si="27"/>
        <v>0</v>
      </c>
      <c r="AH33" s="64">
        <f t="shared" si="27"/>
        <v>0</v>
      </c>
      <c r="AI33" s="64">
        <f t="shared" si="27"/>
        <v>0</v>
      </c>
      <c r="AJ33" s="64">
        <f t="shared" si="27"/>
        <v>0</v>
      </c>
      <c r="AK33" s="64">
        <f t="shared" si="27"/>
        <v>0</v>
      </c>
      <c r="AL33" s="64">
        <f t="shared" si="27"/>
        <v>0</v>
      </c>
      <c r="AM33" s="64">
        <f t="shared" si="27"/>
        <v>0</v>
      </c>
      <c r="AN33" s="64">
        <f t="shared" si="27"/>
        <v>0</v>
      </c>
      <c r="AO33" s="64">
        <f t="shared" si="27"/>
        <v>0</v>
      </c>
      <c r="AP33" s="64">
        <f t="shared" si="27"/>
        <v>0</v>
      </c>
      <c r="AQ33" s="64">
        <f t="shared" si="27"/>
        <v>0.08</v>
      </c>
      <c r="AR33" s="64">
        <f t="shared" si="27"/>
        <v>0</v>
      </c>
      <c r="AS33" s="64">
        <f t="shared" si="27"/>
        <v>0</v>
      </c>
      <c r="AT33" s="64">
        <f t="shared" si="27"/>
        <v>0</v>
      </c>
      <c r="AU33" s="64">
        <f t="shared" si="27"/>
        <v>0</v>
      </c>
      <c r="AV33" s="64">
        <f t="shared" si="27"/>
        <v>0</v>
      </c>
      <c r="AW33" s="64">
        <f t="shared" si="27"/>
        <v>0</v>
      </c>
      <c r="AX33" s="64">
        <f t="shared" si="27"/>
        <v>0.37</v>
      </c>
      <c r="AY33" s="64">
        <f t="shared" si="27"/>
        <v>0.4</v>
      </c>
      <c r="AZ33" s="64">
        <f t="shared" si="27"/>
        <v>0</v>
      </c>
      <c r="BA33" s="64">
        <f t="shared" si="27"/>
        <v>0</v>
      </c>
      <c r="BB33" s="64">
        <f t="shared" si="27"/>
        <v>0</v>
      </c>
      <c r="BC33" s="64">
        <f t="shared" si="27"/>
        <v>0</v>
      </c>
      <c r="BD33" s="64">
        <f t="shared" si="27"/>
        <v>0.43</v>
      </c>
      <c r="BE33" s="64">
        <f t="shared" si="27"/>
        <v>0</v>
      </c>
      <c r="BF33" s="64">
        <f t="shared" si="27"/>
        <v>0</v>
      </c>
      <c r="BG33" s="6">
        <f t="shared" si="27"/>
        <v>0.54</v>
      </c>
      <c r="BH33" s="64">
        <f t="shared" si="27"/>
        <v>0</v>
      </c>
      <c r="BI33" s="64">
        <f t="shared" si="27"/>
        <v>0.54</v>
      </c>
      <c r="BJ33" s="64">
        <f t="shared" si="27"/>
        <v>0</v>
      </c>
      <c r="BK33" s="4"/>
      <c r="BL33" s="4"/>
      <c r="BM33" s="4"/>
      <c r="BN33" s="4"/>
      <c r="BO33" s="3"/>
      <c r="BP33" s="10"/>
      <c r="BQ33" s="10"/>
      <c r="BR33" s="10"/>
      <c r="BS33" s="10"/>
      <c r="BT33" s="10"/>
      <c r="BU33" s="10"/>
      <c r="BV33" s="10"/>
      <c r="BW33" s="10"/>
      <c r="BX33" s="10"/>
      <c r="BY33" s="10"/>
      <c r="CA33" s="26">
        <f>VLOOKUP(B33,'[1]KH2025 IN'!$B$4:$X$243,23,0)</f>
        <v>1</v>
      </c>
      <c r="CB33" s="26">
        <v>1</v>
      </c>
      <c r="CC33" s="26" t="e">
        <f>VLOOKUP(B33,'[2]10QH'!$B$15:$BZ$665,77,0)</f>
        <v>#REF!</v>
      </c>
    </row>
    <row r="34" spans="1:89" s="11" customFormat="1" ht="19.5" x14ac:dyDescent="0.3">
      <c r="A34" s="62" t="s">
        <v>183</v>
      </c>
      <c r="B34" s="65" t="s">
        <v>21</v>
      </c>
      <c r="C34" s="6">
        <f t="shared" si="2"/>
        <v>0</v>
      </c>
      <c r="D34" s="6">
        <f t="shared" ref="D34:BJ34" si="28">D35+D36</f>
        <v>0</v>
      </c>
      <c r="E34" s="6">
        <f>E35+E36</f>
        <v>0</v>
      </c>
      <c r="F34" s="6">
        <f t="shared" si="28"/>
        <v>0</v>
      </c>
      <c r="G34" s="6">
        <f t="shared" si="28"/>
        <v>0</v>
      </c>
      <c r="H34" s="64">
        <f t="shared" si="28"/>
        <v>0</v>
      </c>
      <c r="I34" s="64">
        <f t="shared" si="28"/>
        <v>0</v>
      </c>
      <c r="J34" s="64">
        <f t="shared" si="28"/>
        <v>0</v>
      </c>
      <c r="K34" s="6">
        <f t="shared" si="28"/>
        <v>0</v>
      </c>
      <c r="L34" s="6">
        <f t="shared" si="28"/>
        <v>0</v>
      </c>
      <c r="M34" s="64">
        <f t="shared" si="28"/>
        <v>0</v>
      </c>
      <c r="N34" s="6">
        <f t="shared" si="28"/>
        <v>0</v>
      </c>
      <c r="O34" s="6">
        <f t="shared" si="28"/>
        <v>0</v>
      </c>
      <c r="P34" s="6">
        <f t="shared" si="28"/>
        <v>0</v>
      </c>
      <c r="Q34" s="64">
        <f t="shared" si="28"/>
        <v>0</v>
      </c>
      <c r="R34" s="64">
        <f t="shared" si="28"/>
        <v>0</v>
      </c>
      <c r="S34" s="64">
        <f t="shared" si="28"/>
        <v>0</v>
      </c>
      <c r="T34" s="64">
        <f t="shared" si="28"/>
        <v>0</v>
      </c>
      <c r="U34" s="6">
        <f t="shared" si="4"/>
        <v>0</v>
      </c>
      <c r="V34" s="64">
        <f t="shared" si="28"/>
        <v>0</v>
      </c>
      <c r="W34" s="64">
        <f t="shared" si="28"/>
        <v>0</v>
      </c>
      <c r="X34" s="64">
        <f t="shared" si="28"/>
        <v>0</v>
      </c>
      <c r="Y34" s="64">
        <f t="shared" si="28"/>
        <v>0</v>
      </c>
      <c r="Z34" s="64">
        <f t="shared" si="28"/>
        <v>0</v>
      </c>
      <c r="AA34" s="64">
        <f t="shared" si="28"/>
        <v>0</v>
      </c>
      <c r="AB34" s="64">
        <f t="shared" si="28"/>
        <v>0</v>
      </c>
      <c r="AC34" s="64">
        <f t="shared" si="28"/>
        <v>0</v>
      </c>
      <c r="AD34" s="64">
        <f t="shared" si="28"/>
        <v>0</v>
      </c>
      <c r="AE34" s="64">
        <f t="shared" si="28"/>
        <v>0</v>
      </c>
      <c r="AF34" s="64">
        <f t="shared" si="28"/>
        <v>0</v>
      </c>
      <c r="AG34" s="64">
        <f t="shared" si="28"/>
        <v>0</v>
      </c>
      <c r="AH34" s="64">
        <f t="shared" si="28"/>
        <v>0</v>
      </c>
      <c r="AI34" s="64">
        <f t="shared" si="28"/>
        <v>0</v>
      </c>
      <c r="AJ34" s="64">
        <f t="shared" si="28"/>
        <v>0</v>
      </c>
      <c r="AK34" s="64">
        <f t="shared" si="28"/>
        <v>0</v>
      </c>
      <c r="AL34" s="64">
        <f t="shared" si="28"/>
        <v>0</v>
      </c>
      <c r="AM34" s="64">
        <f t="shared" si="28"/>
        <v>0</v>
      </c>
      <c r="AN34" s="64">
        <f t="shared" si="28"/>
        <v>0</v>
      </c>
      <c r="AO34" s="64">
        <f t="shared" si="28"/>
        <v>0</v>
      </c>
      <c r="AP34" s="64">
        <f t="shared" si="28"/>
        <v>0</v>
      </c>
      <c r="AQ34" s="64">
        <f t="shared" si="28"/>
        <v>0</v>
      </c>
      <c r="AR34" s="64">
        <f t="shared" si="28"/>
        <v>0</v>
      </c>
      <c r="AS34" s="64">
        <f t="shared" si="28"/>
        <v>0</v>
      </c>
      <c r="AT34" s="64">
        <f t="shared" si="28"/>
        <v>0</v>
      </c>
      <c r="AU34" s="64">
        <f t="shared" si="28"/>
        <v>0</v>
      </c>
      <c r="AV34" s="64">
        <f t="shared" si="28"/>
        <v>0</v>
      </c>
      <c r="AW34" s="64">
        <f t="shared" si="28"/>
        <v>0</v>
      </c>
      <c r="AX34" s="64">
        <f t="shared" si="28"/>
        <v>0</v>
      </c>
      <c r="AY34" s="64">
        <f t="shared" si="28"/>
        <v>0</v>
      </c>
      <c r="AZ34" s="64">
        <f t="shared" si="28"/>
        <v>0</v>
      </c>
      <c r="BA34" s="64">
        <f t="shared" si="28"/>
        <v>0</v>
      </c>
      <c r="BB34" s="64">
        <f t="shared" si="28"/>
        <v>0</v>
      </c>
      <c r="BC34" s="64">
        <f t="shared" si="28"/>
        <v>0</v>
      </c>
      <c r="BD34" s="64">
        <f t="shared" si="28"/>
        <v>0</v>
      </c>
      <c r="BE34" s="64">
        <f t="shared" si="28"/>
        <v>0</v>
      </c>
      <c r="BF34" s="64">
        <f t="shared" si="28"/>
        <v>0</v>
      </c>
      <c r="BG34" s="6">
        <f t="shared" si="28"/>
        <v>0</v>
      </c>
      <c r="BH34" s="64">
        <f t="shared" si="28"/>
        <v>0</v>
      </c>
      <c r="BI34" s="64">
        <f t="shared" si="28"/>
        <v>0</v>
      </c>
      <c r="BJ34" s="64">
        <f t="shared" si="28"/>
        <v>0</v>
      </c>
      <c r="BK34" s="4"/>
      <c r="BL34" s="4"/>
      <c r="BM34" s="4"/>
      <c r="BN34" s="4"/>
      <c r="BO34" s="62"/>
      <c r="BP34" s="10"/>
      <c r="BQ34" s="10"/>
      <c r="BR34" s="10"/>
      <c r="BS34" s="10"/>
      <c r="BT34" s="10"/>
      <c r="BU34" s="10"/>
      <c r="BV34" s="10"/>
      <c r="BW34" s="10"/>
      <c r="BX34" s="10"/>
      <c r="BY34" s="10"/>
      <c r="CA34" s="26" t="e">
        <f>VLOOKUP(B34,'[1]KH2025 IN'!$B$4:$X$243,23,0)</f>
        <v>#N/A</v>
      </c>
      <c r="CB34" s="26">
        <v>1</v>
      </c>
      <c r="CC34" s="26" t="e">
        <f>VLOOKUP(B34,'[2]10QH'!$B$15:$BZ$665,77,0)</f>
        <v>#REF!</v>
      </c>
    </row>
    <row r="35" spans="1:89" s="11" customFormat="1" ht="19.5" x14ac:dyDescent="0.3">
      <c r="A35" s="62" t="s">
        <v>184</v>
      </c>
      <c r="B35" s="65" t="s">
        <v>61</v>
      </c>
      <c r="C35" s="6">
        <f t="shared" si="2"/>
        <v>0</v>
      </c>
      <c r="D35" s="6"/>
      <c r="E35" s="6"/>
      <c r="F35" s="6"/>
      <c r="G35" s="6"/>
      <c r="H35" s="64"/>
      <c r="I35" s="64"/>
      <c r="J35" s="64"/>
      <c r="K35" s="6"/>
      <c r="L35" s="6"/>
      <c r="M35" s="64"/>
      <c r="N35" s="6"/>
      <c r="O35" s="6"/>
      <c r="P35" s="6"/>
      <c r="Q35" s="64"/>
      <c r="R35" s="64"/>
      <c r="S35" s="64"/>
      <c r="T35" s="64"/>
      <c r="U35" s="6">
        <f t="shared" si="4"/>
        <v>0</v>
      </c>
      <c r="V35" s="64"/>
      <c r="W35" s="64"/>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c r="BA35" s="64"/>
      <c r="BB35" s="64"/>
      <c r="BC35" s="64"/>
      <c r="BD35" s="64"/>
      <c r="BE35" s="64"/>
      <c r="BF35" s="64"/>
      <c r="BG35" s="6"/>
      <c r="BH35" s="64"/>
      <c r="BI35" s="64"/>
      <c r="BJ35" s="64"/>
      <c r="BK35" s="60"/>
      <c r="BL35" s="4"/>
      <c r="BM35" s="61"/>
      <c r="BN35" s="4"/>
      <c r="BO35" s="62"/>
      <c r="BP35" s="10"/>
      <c r="BQ35" s="10"/>
      <c r="BR35" s="10"/>
      <c r="BS35" s="10"/>
      <c r="BT35" s="10"/>
      <c r="BU35" s="10"/>
      <c r="BV35" s="10"/>
      <c r="BW35" s="10"/>
      <c r="BX35" s="10"/>
      <c r="BY35" s="10"/>
      <c r="CA35" s="26" t="e">
        <f>VLOOKUP(B35,'[1]KH2025 IN'!$B$4:$X$243,23,0)</f>
        <v>#N/A</v>
      </c>
      <c r="CB35" s="26">
        <v>1</v>
      </c>
      <c r="CC35" s="26" t="e">
        <f>VLOOKUP(B35,'[2]10QH'!$B$15:$BZ$665,77,0)</f>
        <v>#REF!</v>
      </c>
    </row>
    <row r="36" spans="1:89" s="11" customFormat="1" ht="19.5" x14ac:dyDescent="0.3">
      <c r="A36" s="62" t="s">
        <v>185</v>
      </c>
      <c r="B36" s="65" t="s">
        <v>30</v>
      </c>
      <c r="C36" s="6">
        <f>D36+E36</f>
        <v>0</v>
      </c>
      <c r="D36" s="6">
        <f t="shared" ref="D36:T36" si="29">SUM(D37:D38)</f>
        <v>0</v>
      </c>
      <c r="E36" s="6">
        <f t="shared" si="29"/>
        <v>0</v>
      </c>
      <c r="F36" s="6">
        <f t="shared" si="29"/>
        <v>0</v>
      </c>
      <c r="G36" s="6">
        <f t="shared" si="29"/>
        <v>0</v>
      </c>
      <c r="H36" s="64">
        <f t="shared" si="29"/>
        <v>0</v>
      </c>
      <c r="I36" s="64">
        <f t="shared" si="29"/>
        <v>0</v>
      </c>
      <c r="J36" s="64">
        <f t="shared" si="29"/>
        <v>0</v>
      </c>
      <c r="K36" s="6">
        <f t="shared" si="29"/>
        <v>0</v>
      </c>
      <c r="L36" s="6">
        <f t="shared" si="29"/>
        <v>0</v>
      </c>
      <c r="M36" s="64">
        <f t="shared" si="29"/>
        <v>0</v>
      </c>
      <c r="N36" s="6">
        <f t="shared" si="29"/>
        <v>0</v>
      </c>
      <c r="O36" s="6">
        <f t="shared" si="29"/>
        <v>0</v>
      </c>
      <c r="P36" s="6">
        <f t="shared" si="29"/>
        <v>0</v>
      </c>
      <c r="Q36" s="64">
        <f t="shared" si="29"/>
        <v>0</v>
      </c>
      <c r="R36" s="64">
        <f t="shared" si="29"/>
        <v>0</v>
      </c>
      <c r="S36" s="64">
        <f t="shared" si="29"/>
        <v>0</v>
      </c>
      <c r="T36" s="64">
        <f t="shared" si="29"/>
        <v>0</v>
      </c>
      <c r="U36" s="6">
        <f t="shared" si="4"/>
        <v>0</v>
      </c>
      <c r="V36" s="64">
        <f t="shared" ref="V36:BJ36" si="30">SUM(V37:V38)</f>
        <v>0</v>
      </c>
      <c r="W36" s="64">
        <f t="shared" si="30"/>
        <v>0</v>
      </c>
      <c r="X36" s="64">
        <f t="shared" si="30"/>
        <v>0</v>
      </c>
      <c r="Y36" s="64">
        <f t="shared" si="30"/>
        <v>0</v>
      </c>
      <c r="Z36" s="64">
        <f t="shared" si="30"/>
        <v>0</v>
      </c>
      <c r="AA36" s="64">
        <f t="shared" si="30"/>
        <v>0</v>
      </c>
      <c r="AB36" s="64">
        <f t="shared" si="30"/>
        <v>0</v>
      </c>
      <c r="AC36" s="64">
        <f t="shared" si="30"/>
        <v>0</v>
      </c>
      <c r="AD36" s="64">
        <f t="shared" si="30"/>
        <v>0</v>
      </c>
      <c r="AE36" s="64">
        <f t="shared" si="30"/>
        <v>0</v>
      </c>
      <c r="AF36" s="64">
        <f t="shared" si="30"/>
        <v>0</v>
      </c>
      <c r="AG36" s="64">
        <f t="shared" si="30"/>
        <v>0</v>
      </c>
      <c r="AH36" s="64">
        <f t="shared" si="30"/>
        <v>0</v>
      </c>
      <c r="AI36" s="64">
        <f t="shared" si="30"/>
        <v>0</v>
      </c>
      <c r="AJ36" s="64">
        <f t="shared" si="30"/>
        <v>0</v>
      </c>
      <c r="AK36" s="64">
        <f t="shared" si="30"/>
        <v>0</v>
      </c>
      <c r="AL36" s="64">
        <f t="shared" si="30"/>
        <v>0</v>
      </c>
      <c r="AM36" s="64">
        <f t="shared" si="30"/>
        <v>0</v>
      </c>
      <c r="AN36" s="64">
        <f t="shared" si="30"/>
        <v>0</v>
      </c>
      <c r="AO36" s="64">
        <f t="shared" si="30"/>
        <v>0</v>
      </c>
      <c r="AP36" s="64">
        <f t="shared" si="30"/>
        <v>0</v>
      </c>
      <c r="AQ36" s="64">
        <f t="shared" si="30"/>
        <v>0</v>
      </c>
      <c r="AR36" s="64">
        <f t="shared" si="30"/>
        <v>0</v>
      </c>
      <c r="AS36" s="64">
        <f t="shared" si="30"/>
        <v>0</v>
      </c>
      <c r="AT36" s="64">
        <f t="shared" si="30"/>
        <v>0</v>
      </c>
      <c r="AU36" s="64">
        <f t="shared" si="30"/>
        <v>0</v>
      </c>
      <c r="AV36" s="64">
        <f t="shared" si="30"/>
        <v>0</v>
      </c>
      <c r="AW36" s="64">
        <f t="shared" si="30"/>
        <v>0</v>
      </c>
      <c r="AX36" s="64">
        <f t="shared" si="30"/>
        <v>0</v>
      </c>
      <c r="AY36" s="64">
        <f t="shared" si="30"/>
        <v>0</v>
      </c>
      <c r="AZ36" s="64">
        <f t="shared" si="30"/>
        <v>0</v>
      </c>
      <c r="BA36" s="64">
        <f t="shared" si="30"/>
        <v>0</v>
      </c>
      <c r="BB36" s="64">
        <f t="shared" si="30"/>
        <v>0</v>
      </c>
      <c r="BC36" s="64">
        <f t="shared" si="30"/>
        <v>0</v>
      </c>
      <c r="BD36" s="64">
        <f t="shared" si="30"/>
        <v>0</v>
      </c>
      <c r="BE36" s="64">
        <f t="shared" si="30"/>
        <v>0</v>
      </c>
      <c r="BF36" s="64">
        <f t="shared" si="30"/>
        <v>0</v>
      </c>
      <c r="BG36" s="6">
        <f t="shared" si="30"/>
        <v>0</v>
      </c>
      <c r="BH36" s="64">
        <f t="shared" si="30"/>
        <v>0</v>
      </c>
      <c r="BI36" s="64">
        <f t="shared" si="30"/>
        <v>0</v>
      </c>
      <c r="BJ36" s="64">
        <f t="shared" si="30"/>
        <v>0</v>
      </c>
      <c r="BK36" s="4"/>
      <c r="BL36" s="4"/>
      <c r="BM36" s="62"/>
      <c r="BN36" s="4"/>
      <c r="BO36" s="62"/>
      <c r="BP36" s="10"/>
      <c r="BQ36" s="10"/>
      <c r="BR36" s="10"/>
      <c r="BS36" s="10"/>
      <c r="BT36" s="10"/>
      <c r="BU36" s="10"/>
      <c r="BV36" s="10"/>
      <c r="BW36" s="10"/>
      <c r="BX36" s="10"/>
      <c r="BY36" s="10"/>
      <c r="CA36" s="26" t="e">
        <f>VLOOKUP(B36,'[1]KH2025 IN'!$B$4:$X$243,23,0)</f>
        <v>#N/A</v>
      </c>
      <c r="CB36" s="26">
        <v>1</v>
      </c>
      <c r="CC36" s="26" t="e">
        <f>VLOOKUP(B36,'[2]10QH'!$B$15:$BZ$665,77,0)</f>
        <v>#REF!</v>
      </c>
    </row>
    <row r="37" spans="1:89" s="19" customFormat="1" x14ac:dyDescent="0.3">
      <c r="A37" s="10" t="s">
        <v>84</v>
      </c>
      <c r="B37" s="15" t="s">
        <v>85</v>
      </c>
      <c r="C37" s="16">
        <f t="shared" si="2"/>
        <v>0</v>
      </c>
      <c r="D37" s="10"/>
      <c r="E37" s="17">
        <f t="shared" ref="E37:E38" si="31">F37+U37+BG37</f>
        <v>0</v>
      </c>
      <c r="F37" s="17">
        <f t="shared" ref="F37:F38" si="32">G37+K37+L37+M37+R37+S37+T37</f>
        <v>0</v>
      </c>
      <c r="G37" s="17">
        <f t="shared" ref="G37:G38" si="33">H37+I37+J37</f>
        <v>0</v>
      </c>
      <c r="H37" s="10"/>
      <c r="I37" s="10"/>
      <c r="J37" s="10"/>
      <c r="K37" s="10"/>
      <c r="L37" s="10"/>
      <c r="M37" s="17">
        <f t="shared" ref="M37:M38" si="34">+N37+O37+P37</f>
        <v>0</v>
      </c>
      <c r="N37" s="10"/>
      <c r="O37" s="10"/>
      <c r="P37" s="10"/>
      <c r="Q37" s="10"/>
      <c r="R37" s="59"/>
      <c r="S37" s="10"/>
      <c r="T37" s="10"/>
      <c r="U37" s="7">
        <f t="shared" si="4"/>
        <v>0</v>
      </c>
      <c r="V37" s="10"/>
      <c r="W37" s="10"/>
      <c r="X37" s="10"/>
      <c r="Y37" s="10"/>
      <c r="Z37" s="10"/>
      <c r="AA37" s="10"/>
      <c r="AB37" s="10"/>
      <c r="AC37" s="10"/>
      <c r="AD37" s="17">
        <f t="shared" ref="AD37:AD38" si="35">SUM(AE37:AT37)</f>
        <v>0</v>
      </c>
      <c r="AE37" s="10"/>
      <c r="AF37" s="10"/>
      <c r="AG37" s="10"/>
      <c r="AH37" s="10"/>
      <c r="AI37" s="10"/>
      <c r="AJ37" s="10"/>
      <c r="AK37" s="10"/>
      <c r="AL37" s="10"/>
      <c r="AM37" s="10"/>
      <c r="AN37" s="10"/>
      <c r="AO37" s="3"/>
      <c r="AP37" s="10"/>
      <c r="AQ37" s="10"/>
      <c r="AR37" s="3"/>
      <c r="AS37" s="3"/>
      <c r="AT37" s="3"/>
      <c r="AU37" s="3"/>
      <c r="AV37" s="3"/>
      <c r="AW37" s="3"/>
      <c r="AX37" s="10"/>
      <c r="AY37" s="10"/>
      <c r="AZ37" s="10"/>
      <c r="BA37" s="3"/>
      <c r="BB37" s="3"/>
      <c r="BC37" s="3"/>
      <c r="BD37" s="10"/>
      <c r="BE37" s="3"/>
      <c r="BF37" s="3"/>
      <c r="BG37" s="17">
        <f t="shared" ref="BG37:BG38" si="36">BH37+BI37+BJ37</f>
        <v>0</v>
      </c>
      <c r="BH37" s="3"/>
      <c r="BI37" s="10"/>
      <c r="BJ37" s="10"/>
      <c r="BK37" s="18"/>
      <c r="BL37" s="10"/>
      <c r="BM37" s="18"/>
      <c r="BN37" s="10"/>
      <c r="BO37" s="3"/>
      <c r="BP37" s="10"/>
      <c r="BQ37" s="18"/>
      <c r="BR37" s="18"/>
      <c r="BS37" s="18"/>
      <c r="BT37" s="18"/>
      <c r="BU37" s="10"/>
      <c r="BV37" s="10"/>
      <c r="BW37" s="10"/>
      <c r="BX37" s="10"/>
      <c r="BY37" s="18"/>
      <c r="CA37" s="26">
        <f>VLOOKUP(B37,'[1]KH2025 IN'!$B$4:$X$243,23,0)</f>
        <v>1</v>
      </c>
      <c r="CB37" s="26">
        <v>1</v>
      </c>
      <c r="CC37" s="26" t="e">
        <f>VLOOKUP(B37,'[2]10QH'!$B$15:$BZ$665,77,0)</f>
        <v>#REF!</v>
      </c>
    </row>
    <row r="38" spans="1:89" s="19" customFormat="1" x14ac:dyDescent="0.3">
      <c r="A38" s="10" t="s">
        <v>147</v>
      </c>
      <c r="B38" s="15" t="s">
        <v>148</v>
      </c>
      <c r="C38" s="16">
        <f t="shared" si="2"/>
        <v>0</v>
      </c>
      <c r="D38" s="24"/>
      <c r="E38" s="17">
        <f t="shared" si="31"/>
        <v>0</v>
      </c>
      <c r="F38" s="17">
        <f t="shared" si="32"/>
        <v>0</v>
      </c>
      <c r="G38" s="17">
        <f t="shared" si="33"/>
        <v>0</v>
      </c>
      <c r="H38" s="10"/>
      <c r="I38" s="10"/>
      <c r="J38" s="10"/>
      <c r="K38" s="10"/>
      <c r="L38" s="10"/>
      <c r="M38" s="17">
        <f t="shared" si="34"/>
        <v>0</v>
      </c>
      <c r="N38" s="10"/>
      <c r="O38" s="10"/>
      <c r="P38" s="10"/>
      <c r="Q38" s="10"/>
      <c r="R38" s="24"/>
      <c r="S38" s="10"/>
      <c r="T38" s="10"/>
      <c r="U38" s="7">
        <f t="shared" si="4"/>
        <v>0</v>
      </c>
      <c r="V38" s="10"/>
      <c r="W38" s="10"/>
      <c r="X38" s="10"/>
      <c r="Y38" s="10"/>
      <c r="Z38" s="10"/>
      <c r="AA38" s="10"/>
      <c r="AB38" s="10"/>
      <c r="AC38" s="10"/>
      <c r="AD38" s="17">
        <f t="shared" si="35"/>
        <v>0</v>
      </c>
      <c r="AE38" s="10"/>
      <c r="AF38" s="10"/>
      <c r="AG38" s="10"/>
      <c r="AH38" s="10"/>
      <c r="AI38" s="10"/>
      <c r="AJ38" s="10"/>
      <c r="AK38" s="10"/>
      <c r="AL38" s="10"/>
      <c r="AM38" s="10"/>
      <c r="AN38" s="10"/>
      <c r="AO38" s="3"/>
      <c r="AP38" s="10"/>
      <c r="AQ38" s="10"/>
      <c r="AR38" s="3"/>
      <c r="AS38" s="3"/>
      <c r="AT38" s="3"/>
      <c r="AU38" s="3"/>
      <c r="AV38" s="3"/>
      <c r="AW38" s="3"/>
      <c r="AX38" s="10"/>
      <c r="AY38" s="10"/>
      <c r="AZ38" s="10"/>
      <c r="BA38" s="3"/>
      <c r="BB38" s="3"/>
      <c r="BC38" s="3"/>
      <c r="BD38" s="10"/>
      <c r="BE38" s="3"/>
      <c r="BF38" s="3"/>
      <c r="BG38" s="17">
        <f t="shared" si="36"/>
        <v>0</v>
      </c>
      <c r="BH38" s="3"/>
      <c r="BI38" s="10"/>
      <c r="BJ38" s="10"/>
      <c r="BK38" s="18"/>
      <c r="BL38" s="10"/>
      <c r="BM38" s="18"/>
      <c r="BN38" s="10"/>
      <c r="BO38" s="18"/>
      <c r="BP38" s="10"/>
      <c r="BQ38" s="18"/>
      <c r="BR38" s="18"/>
      <c r="BS38" s="18"/>
      <c r="BT38" s="18"/>
      <c r="BU38" s="24"/>
      <c r="BV38" s="10"/>
      <c r="BW38" s="10"/>
      <c r="BX38" s="10"/>
      <c r="BY38" s="18"/>
      <c r="CA38" s="26" t="e">
        <f>VLOOKUP(B38,'[1]KH2025 IN'!$B$4:$X$243,23,0)</f>
        <v>#N/A</v>
      </c>
      <c r="CB38" s="26">
        <v>1</v>
      </c>
      <c r="CC38" s="26" t="e">
        <f>VLOOKUP(B38,'[2]10QH'!$B$15:$BZ$665,77,0)</f>
        <v>#REF!</v>
      </c>
    </row>
    <row r="39" spans="1:89" s="11" customFormat="1" ht="19.5" x14ac:dyDescent="0.3">
      <c r="A39" s="62" t="s">
        <v>230</v>
      </c>
      <c r="B39" s="65" t="s">
        <v>22</v>
      </c>
      <c r="C39" s="6">
        <f t="shared" ref="C39:C53" si="37">D39+E39</f>
        <v>155.965</v>
      </c>
      <c r="D39" s="6">
        <f t="shared" ref="D39:T39" si="38">D40+D41+D56+D138+D139+D140+D143+D147+D151+D156+D157+D158+D159+D160</f>
        <v>39.274999999999999</v>
      </c>
      <c r="E39" s="6">
        <f t="shared" si="38"/>
        <v>116.69000000000001</v>
      </c>
      <c r="F39" s="6">
        <f t="shared" si="38"/>
        <v>113.92</v>
      </c>
      <c r="G39" s="6">
        <f t="shared" si="38"/>
        <v>5.7200000000000006</v>
      </c>
      <c r="H39" s="64">
        <f t="shared" si="38"/>
        <v>2.4500000000000002</v>
      </c>
      <c r="I39" s="64">
        <f t="shared" si="38"/>
        <v>3.27</v>
      </c>
      <c r="J39" s="64">
        <f t="shared" si="38"/>
        <v>0</v>
      </c>
      <c r="K39" s="6">
        <f t="shared" si="38"/>
        <v>70.27000000000001</v>
      </c>
      <c r="L39" s="6">
        <f t="shared" si="38"/>
        <v>20.57</v>
      </c>
      <c r="M39" s="64">
        <f t="shared" si="38"/>
        <v>17.36</v>
      </c>
      <c r="N39" s="6">
        <f t="shared" si="38"/>
        <v>1.4</v>
      </c>
      <c r="O39" s="6">
        <f t="shared" si="38"/>
        <v>0</v>
      </c>
      <c r="P39" s="6">
        <f t="shared" si="38"/>
        <v>15.96</v>
      </c>
      <c r="Q39" s="64">
        <f t="shared" si="38"/>
        <v>13.85</v>
      </c>
      <c r="R39" s="64">
        <f t="shared" si="38"/>
        <v>0</v>
      </c>
      <c r="S39" s="64">
        <f t="shared" si="38"/>
        <v>0</v>
      </c>
      <c r="T39" s="64">
        <f t="shared" si="38"/>
        <v>0</v>
      </c>
      <c r="U39" s="6">
        <f t="shared" ref="U39:U53" si="39">V39+W39+X39+Y39+Z39+AA39+AB39+AC39+AD39+AU39+AV39+AW39+AX39+AY39+AZ39+BA39+BB39+BC39+BD39+BE39+BF39</f>
        <v>2.23</v>
      </c>
      <c r="V39" s="64">
        <f t="shared" ref="V39:BJ39" si="40">V40+V41+V56+V138+V139+V140+V143+V147+V151+V156+V157+V158+V159+V160</f>
        <v>0</v>
      </c>
      <c r="W39" s="64">
        <f t="shared" si="40"/>
        <v>0</v>
      </c>
      <c r="X39" s="64">
        <f t="shared" si="40"/>
        <v>0</v>
      </c>
      <c r="Y39" s="64">
        <f t="shared" si="40"/>
        <v>0</v>
      </c>
      <c r="Z39" s="64">
        <f t="shared" si="40"/>
        <v>0</v>
      </c>
      <c r="AA39" s="64">
        <f t="shared" si="40"/>
        <v>0</v>
      </c>
      <c r="AB39" s="64">
        <f t="shared" si="40"/>
        <v>0</v>
      </c>
      <c r="AC39" s="64">
        <f t="shared" si="40"/>
        <v>0</v>
      </c>
      <c r="AD39" s="64">
        <f t="shared" si="40"/>
        <v>1.03</v>
      </c>
      <c r="AE39" s="64">
        <f t="shared" si="40"/>
        <v>0.95000000000000007</v>
      </c>
      <c r="AF39" s="64">
        <f t="shared" si="40"/>
        <v>0</v>
      </c>
      <c r="AG39" s="64">
        <f t="shared" si="40"/>
        <v>0</v>
      </c>
      <c r="AH39" s="64">
        <f t="shared" si="40"/>
        <v>0</v>
      </c>
      <c r="AI39" s="64">
        <f t="shared" si="40"/>
        <v>0</v>
      </c>
      <c r="AJ39" s="64">
        <f t="shared" si="40"/>
        <v>0</v>
      </c>
      <c r="AK39" s="64">
        <f t="shared" si="40"/>
        <v>0</v>
      </c>
      <c r="AL39" s="64">
        <f t="shared" si="40"/>
        <v>0</v>
      </c>
      <c r="AM39" s="64">
        <f t="shared" si="40"/>
        <v>0</v>
      </c>
      <c r="AN39" s="64">
        <f t="shared" si="40"/>
        <v>0</v>
      </c>
      <c r="AO39" s="64">
        <f t="shared" si="40"/>
        <v>0</v>
      </c>
      <c r="AP39" s="64">
        <f t="shared" si="40"/>
        <v>0</v>
      </c>
      <c r="AQ39" s="64">
        <f t="shared" si="40"/>
        <v>0.08</v>
      </c>
      <c r="AR39" s="64">
        <f t="shared" si="40"/>
        <v>0</v>
      </c>
      <c r="AS39" s="64">
        <f t="shared" si="40"/>
        <v>0</v>
      </c>
      <c r="AT39" s="64">
        <f t="shared" si="40"/>
        <v>0</v>
      </c>
      <c r="AU39" s="64">
        <f t="shared" si="40"/>
        <v>0</v>
      </c>
      <c r="AV39" s="64">
        <f t="shared" si="40"/>
        <v>0</v>
      </c>
      <c r="AW39" s="64">
        <f t="shared" si="40"/>
        <v>0</v>
      </c>
      <c r="AX39" s="64">
        <f t="shared" si="40"/>
        <v>0.37</v>
      </c>
      <c r="AY39" s="64">
        <f t="shared" si="40"/>
        <v>0.4</v>
      </c>
      <c r="AZ39" s="64">
        <f t="shared" si="40"/>
        <v>0</v>
      </c>
      <c r="BA39" s="64">
        <f t="shared" si="40"/>
        <v>0</v>
      </c>
      <c r="BB39" s="64">
        <f t="shared" si="40"/>
        <v>0</v>
      </c>
      <c r="BC39" s="64">
        <f t="shared" si="40"/>
        <v>0</v>
      </c>
      <c r="BD39" s="64">
        <f t="shared" si="40"/>
        <v>0.43</v>
      </c>
      <c r="BE39" s="64">
        <f t="shared" si="40"/>
        <v>0</v>
      </c>
      <c r="BF39" s="64">
        <f t="shared" si="40"/>
        <v>0</v>
      </c>
      <c r="BG39" s="6">
        <f t="shared" si="40"/>
        <v>0.54</v>
      </c>
      <c r="BH39" s="64">
        <f t="shared" si="40"/>
        <v>0</v>
      </c>
      <c r="BI39" s="64">
        <f t="shared" si="40"/>
        <v>0.54</v>
      </c>
      <c r="BJ39" s="64">
        <f t="shared" si="40"/>
        <v>0</v>
      </c>
      <c r="BK39" s="4"/>
      <c r="BL39" s="4"/>
      <c r="BM39" s="4"/>
      <c r="BN39" s="4"/>
      <c r="BO39" s="62"/>
      <c r="BP39" s="10"/>
      <c r="BQ39" s="10"/>
      <c r="BR39" s="10"/>
      <c r="BS39" s="10"/>
      <c r="BT39" s="10"/>
      <c r="BU39" s="10"/>
      <c r="BV39" s="10"/>
      <c r="BW39" s="10"/>
      <c r="BX39" s="10"/>
      <c r="BY39" s="10"/>
      <c r="CA39" s="26" t="e">
        <f>VLOOKUP(B39,'[1]KH2025 IN'!$B$4:$X$243,23,0)</f>
        <v>#N/A</v>
      </c>
      <c r="CB39" s="26">
        <v>1</v>
      </c>
      <c r="CC39" s="26" t="e">
        <f>VLOOKUP(B39,'[2]10QH'!$B$15:$BZ$665,77,0)</f>
        <v>#REF!</v>
      </c>
    </row>
    <row r="40" spans="1:89" s="11" customFormat="1" x14ac:dyDescent="0.3">
      <c r="A40" s="62" t="s">
        <v>231</v>
      </c>
      <c r="B40" s="65" t="s">
        <v>34</v>
      </c>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4"/>
      <c r="BL40" s="4"/>
      <c r="BM40" s="66"/>
      <c r="BN40" s="4"/>
      <c r="BO40" s="62"/>
      <c r="BP40" s="10"/>
      <c r="BQ40" s="10"/>
      <c r="BR40" s="10"/>
      <c r="BS40" s="10"/>
      <c r="BT40" s="10"/>
      <c r="BU40" s="10"/>
      <c r="BV40" s="10"/>
      <c r="BW40" s="10"/>
      <c r="BX40" s="10"/>
      <c r="BY40" s="10"/>
      <c r="CA40" s="26" t="e">
        <f>VLOOKUP(B40,'[1]KH2025 IN'!$B$4:$X$243,23,0)</f>
        <v>#N/A</v>
      </c>
      <c r="CB40" s="26">
        <v>1</v>
      </c>
      <c r="CC40" s="26" t="e">
        <f>VLOOKUP(B40,'[2]10QH'!$B$15:$BZ$665,77,0)</f>
        <v>#REF!</v>
      </c>
    </row>
    <row r="41" spans="1:89" s="11" customFormat="1" x14ac:dyDescent="0.3">
      <c r="A41" s="62" t="s">
        <v>238</v>
      </c>
      <c r="B41" s="65" t="s">
        <v>239</v>
      </c>
      <c r="C41" s="6">
        <f t="shared" si="37"/>
        <v>58.27</v>
      </c>
      <c r="D41" s="6">
        <f t="shared" ref="D41:T41" si="41">SUM(D42:D55)</f>
        <v>21.18</v>
      </c>
      <c r="E41" s="6">
        <f>SUM(E42:E55)</f>
        <v>37.090000000000003</v>
      </c>
      <c r="F41" s="6">
        <f t="shared" si="41"/>
        <v>36.690000000000005</v>
      </c>
      <c r="G41" s="6">
        <f t="shared" si="41"/>
        <v>2.29</v>
      </c>
      <c r="H41" s="7">
        <f t="shared" si="41"/>
        <v>2.29</v>
      </c>
      <c r="I41" s="7">
        <f t="shared" si="41"/>
        <v>0</v>
      </c>
      <c r="J41" s="7">
        <f t="shared" si="41"/>
        <v>0</v>
      </c>
      <c r="K41" s="6">
        <f t="shared" si="41"/>
        <v>31.48</v>
      </c>
      <c r="L41" s="6">
        <f t="shared" si="41"/>
        <v>2.42</v>
      </c>
      <c r="M41" s="7">
        <f t="shared" si="41"/>
        <v>0.5</v>
      </c>
      <c r="N41" s="6">
        <f t="shared" si="41"/>
        <v>0</v>
      </c>
      <c r="O41" s="6">
        <f t="shared" si="41"/>
        <v>0</v>
      </c>
      <c r="P41" s="6">
        <f t="shared" si="41"/>
        <v>0.5</v>
      </c>
      <c r="Q41" s="7">
        <f t="shared" si="41"/>
        <v>0</v>
      </c>
      <c r="R41" s="7">
        <f t="shared" si="41"/>
        <v>0</v>
      </c>
      <c r="S41" s="7">
        <f t="shared" si="41"/>
        <v>0</v>
      </c>
      <c r="T41" s="7">
        <f t="shared" si="41"/>
        <v>0</v>
      </c>
      <c r="U41" s="6">
        <f t="shared" si="39"/>
        <v>0.4</v>
      </c>
      <c r="V41" s="7">
        <f t="shared" ref="V41:BJ41" si="42">SUM(V42:V55)</f>
        <v>0</v>
      </c>
      <c r="W41" s="7">
        <f t="shared" si="42"/>
        <v>0</v>
      </c>
      <c r="X41" s="7">
        <f t="shared" si="42"/>
        <v>0</v>
      </c>
      <c r="Y41" s="7">
        <f t="shared" si="42"/>
        <v>0</v>
      </c>
      <c r="Z41" s="7">
        <f t="shared" si="42"/>
        <v>0</v>
      </c>
      <c r="AA41" s="7">
        <f t="shared" si="42"/>
        <v>0</v>
      </c>
      <c r="AB41" s="7">
        <f t="shared" si="42"/>
        <v>0</v>
      </c>
      <c r="AC41" s="7">
        <f t="shared" si="42"/>
        <v>0</v>
      </c>
      <c r="AD41" s="7">
        <f t="shared" si="42"/>
        <v>0.4</v>
      </c>
      <c r="AE41" s="7">
        <f t="shared" si="42"/>
        <v>0.4</v>
      </c>
      <c r="AF41" s="7">
        <f t="shared" si="42"/>
        <v>0</v>
      </c>
      <c r="AG41" s="7">
        <f t="shared" si="42"/>
        <v>0</v>
      </c>
      <c r="AH41" s="7">
        <f t="shared" si="42"/>
        <v>0</v>
      </c>
      <c r="AI41" s="7">
        <f t="shared" si="42"/>
        <v>0</v>
      </c>
      <c r="AJ41" s="7">
        <f t="shared" si="42"/>
        <v>0</v>
      </c>
      <c r="AK41" s="7">
        <f t="shared" si="42"/>
        <v>0</v>
      </c>
      <c r="AL41" s="7">
        <f t="shared" si="42"/>
        <v>0</v>
      </c>
      <c r="AM41" s="7">
        <f t="shared" si="42"/>
        <v>0</v>
      </c>
      <c r="AN41" s="7">
        <f t="shared" si="42"/>
        <v>0</v>
      </c>
      <c r="AO41" s="7">
        <f t="shared" si="42"/>
        <v>0</v>
      </c>
      <c r="AP41" s="7">
        <f t="shared" si="42"/>
        <v>0</v>
      </c>
      <c r="AQ41" s="7">
        <f t="shared" si="42"/>
        <v>0</v>
      </c>
      <c r="AR41" s="7">
        <f t="shared" si="42"/>
        <v>0</v>
      </c>
      <c r="AS41" s="7">
        <f t="shared" si="42"/>
        <v>0</v>
      </c>
      <c r="AT41" s="7">
        <f t="shared" si="42"/>
        <v>0</v>
      </c>
      <c r="AU41" s="7">
        <f t="shared" si="42"/>
        <v>0</v>
      </c>
      <c r="AV41" s="7">
        <f t="shared" si="42"/>
        <v>0</v>
      </c>
      <c r="AW41" s="7">
        <f t="shared" si="42"/>
        <v>0</v>
      </c>
      <c r="AX41" s="7">
        <f t="shared" si="42"/>
        <v>0</v>
      </c>
      <c r="AY41" s="7">
        <f t="shared" si="42"/>
        <v>0</v>
      </c>
      <c r="AZ41" s="7">
        <f t="shared" si="42"/>
        <v>0</v>
      </c>
      <c r="BA41" s="7">
        <f t="shared" si="42"/>
        <v>0</v>
      </c>
      <c r="BB41" s="7">
        <f t="shared" si="42"/>
        <v>0</v>
      </c>
      <c r="BC41" s="7">
        <f t="shared" si="42"/>
        <v>0</v>
      </c>
      <c r="BD41" s="7">
        <f t="shared" si="42"/>
        <v>0</v>
      </c>
      <c r="BE41" s="7">
        <f t="shared" si="42"/>
        <v>0</v>
      </c>
      <c r="BF41" s="7">
        <f t="shared" si="42"/>
        <v>0</v>
      </c>
      <c r="BG41" s="6">
        <f t="shared" si="42"/>
        <v>0</v>
      </c>
      <c r="BH41" s="7">
        <f t="shared" si="42"/>
        <v>0</v>
      </c>
      <c r="BI41" s="7">
        <f t="shared" si="42"/>
        <v>0</v>
      </c>
      <c r="BJ41" s="7">
        <f t="shared" si="42"/>
        <v>0</v>
      </c>
      <c r="BK41" s="4"/>
      <c r="BL41" s="4"/>
      <c r="BM41" s="66"/>
      <c r="BN41" s="4"/>
      <c r="BO41" s="4"/>
      <c r="BP41" s="10"/>
      <c r="BQ41" s="10"/>
      <c r="BR41" s="10"/>
      <c r="BS41" s="10"/>
      <c r="BT41" s="10"/>
      <c r="BU41" s="10"/>
      <c r="BV41" s="10"/>
      <c r="BW41" s="10"/>
      <c r="BX41" s="10"/>
      <c r="BY41" s="10"/>
      <c r="CA41" s="26" t="e">
        <f>VLOOKUP(B41,'[1]KH2025 IN'!$B$4:$X$243,23,0)</f>
        <v>#N/A</v>
      </c>
      <c r="CB41" s="26">
        <v>1</v>
      </c>
      <c r="CC41" s="26" t="e">
        <f>VLOOKUP(B41,'[2]10QH'!$B$15:$BZ$665,77,0)</f>
        <v>#REF!</v>
      </c>
    </row>
    <row r="42" spans="1:89" s="19" customFormat="1" x14ac:dyDescent="0.3">
      <c r="A42" s="10" t="s">
        <v>84</v>
      </c>
      <c r="B42" s="15" t="s">
        <v>85</v>
      </c>
      <c r="C42" s="16">
        <f t="shared" si="37"/>
        <v>0</v>
      </c>
      <c r="D42" s="10"/>
      <c r="E42" s="17">
        <f t="shared" ref="E42:E53" si="43">F42+U42+BG42</f>
        <v>0</v>
      </c>
      <c r="F42" s="17">
        <f t="shared" ref="F42:F53" si="44">G42+K42+L42+M42+R42+S42+T42</f>
        <v>0</v>
      </c>
      <c r="G42" s="17">
        <f t="shared" ref="G42:G53" si="45">H42+I42+J42</f>
        <v>0</v>
      </c>
      <c r="H42" s="10"/>
      <c r="I42" s="10"/>
      <c r="J42" s="10"/>
      <c r="K42" s="10"/>
      <c r="L42" s="10"/>
      <c r="M42" s="17">
        <f t="shared" ref="M42:M53" si="46">+N42+O42+P42</f>
        <v>0</v>
      </c>
      <c r="N42" s="10"/>
      <c r="O42" s="10"/>
      <c r="P42" s="10"/>
      <c r="Q42" s="10"/>
      <c r="R42" s="24"/>
      <c r="S42" s="10"/>
      <c r="T42" s="10"/>
      <c r="U42" s="7">
        <f t="shared" si="39"/>
        <v>0</v>
      </c>
      <c r="V42" s="10"/>
      <c r="W42" s="10"/>
      <c r="X42" s="10"/>
      <c r="Y42" s="10"/>
      <c r="Z42" s="10"/>
      <c r="AA42" s="10"/>
      <c r="AB42" s="10"/>
      <c r="AC42" s="10"/>
      <c r="AD42" s="17">
        <f t="shared" ref="AD42:AD53" si="47">SUM(AE42:AT42)</f>
        <v>0</v>
      </c>
      <c r="AE42" s="10"/>
      <c r="AF42" s="10"/>
      <c r="AG42" s="10"/>
      <c r="AH42" s="10"/>
      <c r="AI42" s="10"/>
      <c r="AJ42" s="10"/>
      <c r="AK42" s="10"/>
      <c r="AL42" s="10"/>
      <c r="AM42" s="10"/>
      <c r="AN42" s="10"/>
      <c r="AO42" s="18"/>
      <c r="AP42" s="10"/>
      <c r="AQ42" s="10"/>
      <c r="AR42" s="18"/>
      <c r="AS42" s="18"/>
      <c r="AT42" s="18"/>
      <c r="AU42" s="18"/>
      <c r="AV42" s="18"/>
      <c r="AW42" s="18"/>
      <c r="AX42" s="10"/>
      <c r="AY42" s="10"/>
      <c r="AZ42" s="10"/>
      <c r="BA42" s="18"/>
      <c r="BB42" s="18"/>
      <c r="BC42" s="18"/>
      <c r="BD42" s="10"/>
      <c r="BE42" s="18"/>
      <c r="BF42" s="18"/>
      <c r="BG42" s="17">
        <f t="shared" ref="BG42:BG53" si="48">BH42+BI42+BJ42</f>
        <v>0</v>
      </c>
      <c r="BH42" s="18"/>
      <c r="BI42" s="10"/>
      <c r="BJ42" s="10"/>
      <c r="BK42" s="18"/>
      <c r="BL42" s="10"/>
      <c r="BM42" s="18"/>
      <c r="BN42" s="10"/>
      <c r="BO42" s="3"/>
      <c r="BP42" s="10"/>
      <c r="BQ42" s="18"/>
      <c r="BR42" s="18"/>
      <c r="BS42" s="18"/>
      <c r="BT42" s="18"/>
      <c r="BU42" s="10"/>
      <c r="BV42" s="10"/>
      <c r="BW42" s="10"/>
      <c r="BX42" s="10"/>
      <c r="BY42" s="18"/>
      <c r="CA42" s="26">
        <f>VLOOKUP(B42,'[1]KH2025 IN'!$B$4:$X$243,23,0)</f>
        <v>1</v>
      </c>
      <c r="CB42" s="26">
        <v>1</v>
      </c>
      <c r="CC42" s="26" t="e">
        <f>VLOOKUP(B42,'[2]10QH'!$B$15:$BZ$665,77,0)</f>
        <v>#REF!</v>
      </c>
    </row>
    <row r="43" spans="1:89" s="92" customFormat="1" ht="93.75" x14ac:dyDescent="0.3">
      <c r="A43" s="144">
        <f>A26+1</f>
        <v>11</v>
      </c>
      <c r="B43" s="145" t="s">
        <v>283</v>
      </c>
      <c r="C43" s="22">
        <f t="shared" si="37"/>
        <v>36.42</v>
      </c>
      <c r="D43" s="23"/>
      <c r="E43" s="17">
        <f t="shared" si="43"/>
        <v>36.42</v>
      </c>
      <c r="F43" s="17">
        <f t="shared" si="44"/>
        <v>36.020000000000003</v>
      </c>
      <c r="G43" s="17">
        <f t="shared" si="45"/>
        <v>2.29</v>
      </c>
      <c r="H43" s="24">
        <v>2.29</v>
      </c>
      <c r="I43" s="24"/>
      <c r="J43" s="24"/>
      <c r="K43" s="24">
        <v>30.81</v>
      </c>
      <c r="L43" s="24">
        <v>2.42</v>
      </c>
      <c r="M43" s="17">
        <f t="shared" si="46"/>
        <v>0.5</v>
      </c>
      <c r="N43" s="24"/>
      <c r="O43" s="24"/>
      <c r="P43" s="24">
        <v>0.5</v>
      </c>
      <c r="Q43" s="24"/>
      <c r="R43" s="24"/>
      <c r="S43" s="24"/>
      <c r="T43" s="24"/>
      <c r="U43" s="7">
        <f t="shared" si="39"/>
        <v>0.4</v>
      </c>
      <c r="V43" s="24"/>
      <c r="W43" s="24"/>
      <c r="X43" s="24"/>
      <c r="Y43" s="24"/>
      <c r="Z43" s="24"/>
      <c r="AA43" s="24"/>
      <c r="AB43" s="24"/>
      <c r="AC43" s="24"/>
      <c r="AD43" s="17">
        <f t="shared" si="47"/>
        <v>0.4</v>
      </c>
      <c r="AE43" s="24">
        <v>0.4</v>
      </c>
      <c r="AF43" s="24"/>
      <c r="AG43" s="146"/>
      <c r="AH43" s="146"/>
      <c r="AI43" s="24"/>
      <c r="AJ43" s="20"/>
      <c r="AK43" s="24"/>
      <c r="AL43" s="20"/>
      <c r="AM43" s="20"/>
      <c r="AN43" s="20"/>
      <c r="AO43" s="18"/>
      <c r="AP43" s="20"/>
      <c r="AQ43" s="24"/>
      <c r="AR43" s="18"/>
      <c r="AS43" s="18"/>
      <c r="AT43" s="18"/>
      <c r="AU43" s="18"/>
      <c r="AV43" s="18"/>
      <c r="AW43" s="18"/>
      <c r="AX43" s="24"/>
      <c r="AY43" s="24"/>
      <c r="AZ43" s="24"/>
      <c r="BA43" s="18"/>
      <c r="BB43" s="18"/>
      <c r="BC43" s="18"/>
      <c r="BD43" s="24"/>
      <c r="BE43" s="18"/>
      <c r="BF43" s="18"/>
      <c r="BG43" s="17">
        <f t="shared" si="48"/>
        <v>0</v>
      </c>
      <c r="BH43" s="18"/>
      <c r="BI43" s="24"/>
      <c r="BJ43" s="24"/>
      <c r="BK43" s="18"/>
      <c r="BL43" s="20" t="s">
        <v>112</v>
      </c>
      <c r="BM43" s="18"/>
      <c r="BN43" s="20" t="s">
        <v>241</v>
      </c>
      <c r="BO43" s="3">
        <v>2025</v>
      </c>
      <c r="BP43" s="144" t="s">
        <v>284</v>
      </c>
      <c r="BQ43" s="18"/>
      <c r="BR43" s="18"/>
      <c r="BS43" s="18"/>
      <c r="BT43" s="18"/>
      <c r="BU43" s="23" t="s">
        <v>285</v>
      </c>
      <c r="BV43" s="20" t="s">
        <v>286</v>
      </c>
      <c r="BW43" s="146"/>
      <c r="BX43" s="146"/>
      <c r="BY43" s="20" t="s">
        <v>287</v>
      </c>
      <c r="CA43" s="26">
        <f>VLOOKUP(B43,'[1]KH2025 IN'!$B$4:$X$243,23,0)</f>
        <v>1</v>
      </c>
      <c r="CB43" s="26">
        <v>1</v>
      </c>
      <c r="CC43" s="26">
        <f>VLOOKUP(B43,'[2]10QH'!$B$15:$BZ$665,77,0)</f>
        <v>1</v>
      </c>
      <c r="CJ43" s="26">
        <v>1</v>
      </c>
      <c r="CK43" s="26">
        <f>VLOOKUP(B43,'[3]KH2025 IN'!$B$8:$X$241,23,0)</f>
        <v>1</v>
      </c>
    </row>
    <row r="44" spans="1:89" s="92" customFormat="1" x14ac:dyDescent="0.3">
      <c r="A44" s="144"/>
      <c r="B44" s="145"/>
      <c r="C44" s="22">
        <f t="shared" si="37"/>
        <v>3.58</v>
      </c>
      <c r="D44" s="23">
        <v>3.58</v>
      </c>
      <c r="E44" s="17">
        <f t="shared" si="43"/>
        <v>0</v>
      </c>
      <c r="F44" s="17">
        <f t="shared" si="44"/>
        <v>0</v>
      </c>
      <c r="G44" s="17">
        <f t="shared" si="45"/>
        <v>0</v>
      </c>
      <c r="H44" s="24"/>
      <c r="I44" s="24"/>
      <c r="J44" s="24"/>
      <c r="K44" s="24"/>
      <c r="L44" s="24"/>
      <c r="M44" s="17">
        <f t="shared" si="46"/>
        <v>0</v>
      </c>
      <c r="N44" s="24"/>
      <c r="O44" s="24"/>
      <c r="P44" s="24"/>
      <c r="Q44" s="24"/>
      <c r="R44" s="24"/>
      <c r="S44" s="24"/>
      <c r="T44" s="24"/>
      <c r="U44" s="7">
        <f t="shared" si="39"/>
        <v>0</v>
      </c>
      <c r="V44" s="24"/>
      <c r="W44" s="24"/>
      <c r="X44" s="24"/>
      <c r="Y44" s="24"/>
      <c r="Z44" s="24"/>
      <c r="AA44" s="24"/>
      <c r="AB44" s="24"/>
      <c r="AC44" s="24"/>
      <c r="AD44" s="17">
        <f t="shared" si="47"/>
        <v>0</v>
      </c>
      <c r="AE44" s="24"/>
      <c r="AF44" s="24"/>
      <c r="AG44" s="146"/>
      <c r="AH44" s="146"/>
      <c r="AI44" s="24"/>
      <c r="AJ44" s="20"/>
      <c r="AK44" s="24"/>
      <c r="AL44" s="20"/>
      <c r="AM44" s="20"/>
      <c r="AN44" s="20"/>
      <c r="AO44" s="18"/>
      <c r="AP44" s="20"/>
      <c r="AQ44" s="24"/>
      <c r="AR44" s="18"/>
      <c r="AS44" s="18"/>
      <c r="AT44" s="18"/>
      <c r="AU44" s="18"/>
      <c r="AV44" s="18"/>
      <c r="AW44" s="18"/>
      <c r="AX44" s="24"/>
      <c r="AY44" s="24"/>
      <c r="AZ44" s="24"/>
      <c r="BA44" s="18"/>
      <c r="BB44" s="18"/>
      <c r="BC44" s="18"/>
      <c r="BD44" s="24"/>
      <c r="BE44" s="18"/>
      <c r="BF44" s="18"/>
      <c r="BG44" s="17">
        <f t="shared" si="48"/>
        <v>0</v>
      </c>
      <c r="BH44" s="18"/>
      <c r="BI44" s="24"/>
      <c r="BJ44" s="24"/>
      <c r="BK44" s="18"/>
      <c r="BL44" s="20" t="s">
        <v>112</v>
      </c>
      <c r="BM44" s="18"/>
      <c r="BN44" s="20" t="s">
        <v>245</v>
      </c>
      <c r="BO44" s="18"/>
      <c r="BP44" s="144"/>
      <c r="BQ44" s="18"/>
      <c r="BR44" s="18"/>
      <c r="BS44" s="18"/>
      <c r="BT44" s="18"/>
      <c r="BU44" s="20" t="s">
        <v>245</v>
      </c>
      <c r="BV44" s="20"/>
      <c r="BW44" s="146"/>
      <c r="BX44" s="146"/>
      <c r="BY44" s="93"/>
      <c r="CA44" s="26">
        <f>VLOOKUP(B44,'[1]KH2025 IN'!$B$4:$X$243,23,0)</f>
        <v>1</v>
      </c>
      <c r="CB44" s="26">
        <v>1</v>
      </c>
      <c r="CC44" s="26" t="e">
        <f>VLOOKUP(B44,'[2]10QH'!$B$15:$BZ$665,77,0)</f>
        <v>#N/A</v>
      </c>
      <c r="CJ44" s="26">
        <v>1</v>
      </c>
      <c r="CK44" s="26" t="e">
        <f>VLOOKUP(B44,'[3]KH2025 IN'!$B$8:$X$241,23,0)</f>
        <v>#N/A</v>
      </c>
    </row>
    <row r="45" spans="1:89" s="26" customFormat="1" ht="37.5" x14ac:dyDescent="0.3">
      <c r="A45" s="144">
        <f>A43+1</f>
        <v>12</v>
      </c>
      <c r="B45" s="145" t="s">
        <v>1027</v>
      </c>
      <c r="C45" s="22">
        <f t="shared" si="37"/>
        <v>0.5</v>
      </c>
      <c r="D45" s="23"/>
      <c r="E45" s="17">
        <f t="shared" si="43"/>
        <v>0.5</v>
      </c>
      <c r="F45" s="17">
        <f t="shared" si="44"/>
        <v>0.5</v>
      </c>
      <c r="G45" s="17">
        <f t="shared" si="45"/>
        <v>0</v>
      </c>
      <c r="H45" s="24"/>
      <c r="I45" s="24"/>
      <c r="J45" s="24"/>
      <c r="K45" s="23">
        <v>0.5</v>
      </c>
      <c r="L45" s="24"/>
      <c r="M45" s="17">
        <f t="shared" si="46"/>
        <v>0</v>
      </c>
      <c r="N45" s="24"/>
      <c r="O45" s="24"/>
      <c r="P45" s="24"/>
      <c r="Q45" s="24"/>
      <c r="R45" s="24"/>
      <c r="S45" s="24"/>
      <c r="T45" s="24"/>
      <c r="U45" s="7">
        <f t="shared" si="39"/>
        <v>0</v>
      </c>
      <c r="V45" s="24"/>
      <c r="W45" s="24"/>
      <c r="X45" s="24"/>
      <c r="Y45" s="24"/>
      <c r="Z45" s="24"/>
      <c r="AA45" s="24"/>
      <c r="AB45" s="24"/>
      <c r="AC45" s="24"/>
      <c r="AD45" s="17">
        <f t="shared" si="47"/>
        <v>0</v>
      </c>
      <c r="AE45" s="24"/>
      <c r="AF45" s="24"/>
      <c r="AG45" s="25"/>
      <c r="AH45" s="25"/>
      <c r="AI45" s="24"/>
      <c r="AJ45" s="20"/>
      <c r="AK45" s="24"/>
      <c r="AL45" s="20"/>
      <c r="AM45" s="20"/>
      <c r="AN45" s="20"/>
      <c r="AO45" s="3"/>
      <c r="AP45" s="20"/>
      <c r="AQ45" s="24"/>
      <c r="AR45" s="3"/>
      <c r="AS45" s="3"/>
      <c r="AT45" s="3"/>
      <c r="AU45" s="3"/>
      <c r="AV45" s="3"/>
      <c r="AW45" s="3"/>
      <c r="AX45" s="24"/>
      <c r="AY45" s="24"/>
      <c r="AZ45" s="24"/>
      <c r="BA45" s="3"/>
      <c r="BB45" s="3"/>
      <c r="BC45" s="3"/>
      <c r="BD45" s="24"/>
      <c r="BE45" s="3"/>
      <c r="BF45" s="3"/>
      <c r="BG45" s="17">
        <f t="shared" si="48"/>
        <v>0</v>
      </c>
      <c r="BH45" s="3"/>
      <c r="BI45" s="24"/>
      <c r="BJ45" s="24"/>
      <c r="BK45" s="3"/>
      <c r="BL45" s="20" t="s">
        <v>112</v>
      </c>
      <c r="BM45" s="3"/>
      <c r="BN45" s="20" t="s">
        <v>241</v>
      </c>
      <c r="BO45" s="3">
        <v>2025</v>
      </c>
      <c r="BP45" s="144" t="s">
        <v>1160</v>
      </c>
      <c r="BQ45" s="3"/>
      <c r="BR45" s="3"/>
      <c r="BS45" s="3"/>
      <c r="BT45" s="3"/>
      <c r="BU45" s="23" t="s">
        <v>95</v>
      </c>
      <c r="BV45" s="20"/>
      <c r="BW45" s="25"/>
      <c r="BX45" s="25"/>
      <c r="BY45" s="94" t="s">
        <v>275</v>
      </c>
      <c r="CA45" s="26">
        <f>VLOOKUP(B45,'[1]KH2025 IN'!$B$4:$X$243,23,0)</f>
        <v>1</v>
      </c>
      <c r="CB45" s="26">
        <v>1</v>
      </c>
      <c r="CC45" s="26" t="e">
        <f>VLOOKUP(B45,'[2]10QH'!$B$15:$BZ$665,77,0)</f>
        <v>#N/A</v>
      </c>
      <c r="CJ45" s="26">
        <v>1</v>
      </c>
      <c r="CK45" s="26">
        <f>VLOOKUP(B45,'[3]KH2025 IN'!$B$8:$X$241,23,0)</f>
        <v>1</v>
      </c>
    </row>
    <row r="46" spans="1:89" s="26" customFormat="1" x14ac:dyDescent="0.3">
      <c r="A46" s="144"/>
      <c r="B46" s="145"/>
      <c r="C46" s="22">
        <f t="shared" si="37"/>
        <v>1.5</v>
      </c>
      <c r="D46" s="23">
        <v>1.5</v>
      </c>
      <c r="E46" s="17">
        <f t="shared" si="43"/>
        <v>0</v>
      </c>
      <c r="F46" s="17">
        <f t="shared" si="44"/>
        <v>0</v>
      </c>
      <c r="G46" s="17">
        <f t="shared" si="45"/>
        <v>0</v>
      </c>
      <c r="H46" s="24"/>
      <c r="I46" s="24"/>
      <c r="J46" s="24"/>
      <c r="K46" s="24"/>
      <c r="L46" s="24"/>
      <c r="M46" s="17">
        <f t="shared" si="46"/>
        <v>0</v>
      </c>
      <c r="N46" s="24"/>
      <c r="O46" s="24"/>
      <c r="P46" s="24"/>
      <c r="Q46" s="24"/>
      <c r="R46" s="24"/>
      <c r="S46" s="24"/>
      <c r="T46" s="24"/>
      <c r="U46" s="7">
        <f t="shared" si="39"/>
        <v>0</v>
      </c>
      <c r="V46" s="24"/>
      <c r="W46" s="24"/>
      <c r="X46" s="24"/>
      <c r="Y46" s="24"/>
      <c r="Z46" s="24"/>
      <c r="AA46" s="24"/>
      <c r="AB46" s="24"/>
      <c r="AC46" s="24"/>
      <c r="AD46" s="17">
        <f t="shared" si="47"/>
        <v>0</v>
      </c>
      <c r="AE46" s="24"/>
      <c r="AF46" s="24"/>
      <c r="AG46" s="25"/>
      <c r="AH46" s="25"/>
      <c r="AI46" s="24"/>
      <c r="AJ46" s="20"/>
      <c r="AK46" s="24"/>
      <c r="AL46" s="20"/>
      <c r="AM46" s="20"/>
      <c r="AN46" s="20"/>
      <c r="AO46" s="3"/>
      <c r="AP46" s="20"/>
      <c r="AQ46" s="24"/>
      <c r="AR46" s="3"/>
      <c r="AS46" s="3"/>
      <c r="AT46" s="3"/>
      <c r="AU46" s="3"/>
      <c r="AV46" s="3"/>
      <c r="AW46" s="3"/>
      <c r="AX46" s="24"/>
      <c r="AY46" s="24"/>
      <c r="AZ46" s="24"/>
      <c r="BA46" s="3"/>
      <c r="BB46" s="3"/>
      <c r="BC46" s="3"/>
      <c r="BD46" s="24"/>
      <c r="BE46" s="3"/>
      <c r="BF46" s="3"/>
      <c r="BG46" s="17">
        <f t="shared" si="48"/>
        <v>0</v>
      </c>
      <c r="BH46" s="3"/>
      <c r="BI46" s="24"/>
      <c r="BJ46" s="24"/>
      <c r="BK46" s="3"/>
      <c r="BL46" s="20" t="s">
        <v>112</v>
      </c>
      <c r="BM46" s="3"/>
      <c r="BN46" s="20" t="s">
        <v>245</v>
      </c>
      <c r="BO46" s="3">
        <v>2025</v>
      </c>
      <c r="BP46" s="144"/>
      <c r="BQ46" s="3"/>
      <c r="BR46" s="3"/>
      <c r="BS46" s="3"/>
      <c r="BT46" s="3"/>
      <c r="BU46" s="23"/>
      <c r="BV46" s="20"/>
      <c r="BW46" s="25"/>
      <c r="BX46" s="25"/>
      <c r="BY46" s="94"/>
      <c r="CA46" s="26">
        <f>VLOOKUP(B46,'[1]KH2025 IN'!$B$4:$X$243,23,0)</f>
        <v>1</v>
      </c>
      <c r="CB46" s="26">
        <v>1</v>
      </c>
      <c r="CC46" s="26" t="e">
        <f>VLOOKUP(B46,'[2]10QH'!$B$15:$BZ$665,77,0)</f>
        <v>#N/A</v>
      </c>
      <c r="CJ46" s="26">
        <v>1</v>
      </c>
      <c r="CK46" s="26" t="e">
        <f>VLOOKUP(B46,'[3]KH2025 IN'!$B$8:$X$241,23,0)</f>
        <v>#N/A</v>
      </c>
    </row>
    <row r="47" spans="1:89" s="26" customFormat="1" x14ac:dyDescent="0.3">
      <c r="A47" s="144">
        <f>A45+1</f>
        <v>13</v>
      </c>
      <c r="B47" s="145" t="s">
        <v>1028</v>
      </c>
      <c r="C47" s="22">
        <f t="shared" si="37"/>
        <v>0.17</v>
      </c>
      <c r="D47" s="23"/>
      <c r="E47" s="17">
        <f t="shared" si="43"/>
        <v>0.17</v>
      </c>
      <c r="F47" s="17">
        <f t="shared" si="44"/>
        <v>0.17</v>
      </c>
      <c r="G47" s="17">
        <f t="shared" si="45"/>
        <v>0</v>
      </c>
      <c r="H47" s="24"/>
      <c r="I47" s="24"/>
      <c r="J47" s="24"/>
      <c r="K47" s="23">
        <v>0.17</v>
      </c>
      <c r="L47" s="24"/>
      <c r="M47" s="17">
        <f t="shared" si="46"/>
        <v>0</v>
      </c>
      <c r="N47" s="24"/>
      <c r="O47" s="24"/>
      <c r="P47" s="24"/>
      <c r="Q47" s="24"/>
      <c r="R47" s="24"/>
      <c r="S47" s="24"/>
      <c r="T47" s="24"/>
      <c r="U47" s="7">
        <f t="shared" si="39"/>
        <v>0</v>
      </c>
      <c r="V47" s="24"/>
      <c r="W47" s="24"/>
      <c r="X47" s="24"/>
      <c r="Y47" s="24"/>
      <c r="Z47" s="24"/>
      <c r="AA47" s="24"/>
      <c r="AB47" s="24"/>
      <c r="AC47" s="24"/>
      <c r="AD47" s="17">
        <f t="shared" si="47"/>
        <v>0</v>
      </c>
      <c r="AE47" s="24"/>
      <c r="AF47" s="24"/>
      <c r="AG47" s="25"/>
      <c r="AH47" s="25"/>
      <c r="AI47" s="24"/>
      <c r="AJ47" s="20"/>
      <c r="AK47" s="24"/>
      <c r="AL47" s="20"/>
      <c r="AM47" s="20"/>
      <c r="AN47" s="20"/>
      <c r="AO47" s="3"/>
      <c r="AP47" s="20"/>
      <c r="AQ47" s="24"/>
      <c r="AR47" s="3"/>
      <c r="AS47" s="3"/>
      <c r="AT47" s="3"/>
      <c r="AU47" s="3"/>
      <c r="AV47" s="3"/>
      <c r="AW47" s="3"/>
      <c r="AX47" s="24"/>
      <c r="AY47" s="24"/>
      <c r="AZ47" s="24"/>
      <c r="BA47" s="3"/>
      <c r="BB47" s="3"/>
      <c r="BC47" s="3"/>
      <c r="BD47" s="24"/>
      <c r="BE47" s="3"/>
      <c r="BF47" s="3"/>
      <c r="BG47" s="17">
        <f t="shared" si="48"/>
        <v>0</v>
      </c>
      <c r="BH47" s="3"/>
      <c r="BI47" s="24"/>
      <c r="BJ47" s="24"/>
      <c r="BK47" s="3"/>
      <c r="BL47" s="20" t="s">
        <v>142</v>
      </c>
      <c r="BM47" s="3"/>
      <c r="BN47" s="20" t="s">
        <v>241</v>
      </c>
      <c r="BO47" s="3">
        <v>2025</v>
      </c>
      <c r="BP47" s="144" t="s">
        <v>1161</v>
      </c>
      <c r="BQ47" s="3"/>
      <c r="BR47" s="3"/>
      <c r="BS47" s="3"/>
      <c r="BT47" s="3"/>
      <c r="BU47" s="23" t="s">
        <v>95</v>
      </c>
      <c r="BV47" s="20"/>
      <c r="BW47" s="25"/>
      <c r="BX47" s="25"/>
      <c r="BY47" s="94"/>
      <c r="CA47" s="26">
        <f>VLOOKUP(B47,'[1]KH2025 IN'!$B$4:$X$243,23,0)</f>
        <v>1</v>
      </c>
      <c r="CB47" s="26">
        <v>1</v>
      </c>
      <c r="CC47" s="26">
        <f>VLOOKUP(B47,'[2]10QH'!$B$15:$BZ$665,77,0)</f>
        <v>1</v>
      </c>
      <c r="CJ47" s="26">
        <v>1</v>
      </c>
      <c r="CK47" s="26">
        <f>VLOOKUP(B47,'[3]KH2025 IN'!$B$8:$X$241,23,0)</f>
        <v>1</v>
      </c>
    </row>
    <row r="48" spans="1:89" s="26" customFormat="1" x14ac:dyDescent="0.3">
      <c r="A48" s="144"/>
      <c r="B48" s="145"/>
      <c r="C48" s="22">
        <f t="shared" si="37"/>
        <v>1</v>
      </c>
      <c r="D48" s="23">
        <v>1</v>
      </c>
      <c r="E48" s="17">
        <f t="shared" si="43"/>
        <v>0</v>
      </c>
      <c r="F48" s="17">
        <f t="shared" si="44"/>
        <v>0</v>
      </c>
      <c r="G48" s="17">
        <f t="shared" si="45"/>
        <v>0</v>
      </c>
      <c r="H48" s="24"/>
      <c r="I48" s="24"/>
      <c r="J48" s="24"/>
      <c r="K48" s="24"/>
      <c r="L48" s="24"/>
      <c r="M48" s="17">
        <f t="shared" si="46"/>
        <v>0</v>
      </c>
      <c r="N48" s="24"/>
      <c r="O48" s="24"/>
      <c r="P48" s="24"/>
      <c r="Q48" s="24"/>
      <c r="R48" s="24"/>
      <c r="S48" s="24"/>
      <c r="T48" s="24"/>
      <c r="U48" s="7">
        <f t="shared" si="39"/>
        <v>0</v>
      </c>
      <c r="V48" s="24"/>
      <c r="W48" s="24"/>
      <c r="X48" s="24"/>
      <c r="Y48" s="24"/>
      <c r="Z48" s="24"/>
      <c r="AA48" s="24"/>
      <c r="AB48" s="24"/>
      <c r="AC48" s="24"/>
      <c r="AD48" s="17">
        <f t="shared" si="47"/>
        <v>0</v>
      </c>
      <c r="AE48" s="24"/>
      <c r="AF48" s="24"/>
      <c r="AG48" s="25"/>
      <c r="AH48" s="25"/>
      <c r="AI48" s="24"/>
      <c r="AJ48" s="20"/>
      <c r="AK48" s="24"/>
      <c r="AL48" s="20"/>
      <c r="AM48" s="20"/>
      <c r="AN48" s="20"/>
      <c r="AO48" s="3"/>
      <c r="AP48" s="20"/>
      <c r="AQ48" s="24"/>
      <c r="AR48" s="3"/>
      <c r="AS48" s="3"/>
      <c r="AT48" s="3"/>
      <c r="AU48" s="3"/>
      <c r="AV48" s="3"/>
      <c r="AW48" s="3"/>
      <c r="AX48" s="24"/>
      <c r="AY48" s="24"/>
      <c r="AZ48" s="24"/>
      <c r="BA48" s="3"/>
      <c r="BB48" s="3"/>
      <c r="BC48" s="3"/>
      <c r="BD48" s="24"/>
      <c r="BE48" s="3"/>
      <c r="BF48" s="3"/>
      <c r="BG48" s="17">
        <f t="shared" si="48"/>
        <v>0</v>
      </c>
      <c r="BH48" s="3"/>
      <c r="BI48" s="24"/>
      <c r="BJ48" s="24"/>
      <c r="BK48" s="3"/>
      <c r="BL48" s="20" t="s">
        <v>142</v>
      </c>
      <c r="BM48" s="3"/>
      <c r="BN48" s="20" t="s">
        <v>245</v>
      </c>
      <c r="BO48" s="3">
        <v>2025</v>
      </c>
      <c r="BP48" s="144"/>
      <c r="BQ48" s="3"/>
      <c r="BR48" s="3"/>
      <c r="BS48" s="3"/>
      <c r="BT48" s="3"/>
      <c r="BU48" s="23"/>
      <c r="BV48" s="20"/>
      <c r="BW48" s="25"/>
      <c r="BX48" s="25"/>
      <c r="BY48" s="94"/>
      <c r="CA48" s="26">
        <f>VLOOKUP(B48,'[1]KH2025 IN'!$B$4:$X$243,23,0)</f>
        <v>1</v>
      </c>
      <c r="CB48" s="26">
        <v>1</v>
      </c>
      <c r="CC48" s="26" t="e">
        <f>VLOOKUP(B48,'[2]10QH'!$B$15:$BZ$665,77,0)</f>
        <v>#N/A</v>
      </c>
      <c r="CJ48" s="26">
        <v>1</v>
      </c>
      <c r="CK48" s="26" t="e">
        <f>VLOOKUP(B48,'[3]KH2025 IN'!$B$8:$X$241,23,0)</f>
        <v>#N/A</v>
      </c>
    </row>
    <row r="49" spans="1:89" s="26" customFormat="1" ht="131.25" x14ac:dyDescent="0.3">
      <c r="A49" s="20">
        <f>A47+1</f>
        <v>14</v>
      </c>
      <c r="B49" s="21" t="s">
        <v>1029</v>
      </c>
      <c r="C49" s="22">
        <f t="shared" si="37"/>
        <v>2</v>
      </c>
      <c r="D49" s="23">
        <v>2</v>
      </c>
      <c r="E49" s="17">
        <f t="shared" si="43"/>
        <v>0</v>
      </c>
      <c r="F49" s="17">
        <f t="shared" si="44"/>
        <v>0</v>
      </c>
      <c r="G49" s="17">
        <f t="shared" si="45"/>
        <v>0</v>
      </c>
      <c r="H49" s="24"/>
      <c r="I49" s="24"/>
      <c r="J49" s="24"/>
      <c r="K49" s="24"/>
      <c r="L49" s="24"/>
      <c r="M49" s="17">
        <f t="shared" si="46"/>
        <v>0</v>
      </c>
      <c r="N49" s="24"/>
      <c r="O49" s="24"/>
      <c r="P49" s="24"/>
      <c r="Q49" s="24"/>
      <c r="R49" s="24"/>
      <c r="S49" s="24"/>
      <c r="T49" s="24"/>
      <c r="U49" s="7">
        <f t="shared" si="39"/>
        <v>0</v>
      </c>
      <c r="V49" s="24"/>
      <c r="W49" s="24"/>
      <c r="X49" s="24"/>
      <c r="Y49" s="24"/>
      <c r="Z49" s="24"/>
      <c r="AA49" s="24"/>
      <c r="AB49" s="24"/>
      <c r="AC49" s="24"/>
      <c r="AD49" s="17">
        <f t="shared" si="47"/>
        <v>0</v>
      </c>
      <c r="AE49" s="24"/>
      <c r="AF49" s="24"/>
      <c r="AG49" s="25"/>
      <c r="AH49" s="25"/>
      <c r="AI49" s="24"/>
      <c r="AJ49" s="20"/>
      <c r="AK49" s="24"/>
      <c r="AL49" s="20"/>
      <c r="AM49" s="20"/>
      <c r="AN49" s="20"/>
      <c r="AO49" s="3"/>
      <c r="AP49" s="20"/>
      <c r="AQ49" s="24"/>
      <c r="AR49" s="3"/>
      <c r="AS49" s="3"/>
      <c r="AT49" s="3"/>
      <c r="AU49" s="3"/>
      <c r="AV49" s="3"/>
      <c r="AW49" s="3"/>
      <c r="AX49" s="24"/>
      <c r="AY49" s="24"/>
      <c r="AZ49" s="24"/>
      <c r="BA49" s="3"/>
      <c r="BB49" s="3"/>
      <c r="BC49" s="3"/>
      <c r="BD49" s="24"/>
      <c r="BE49" s="3"/>
      <c r="BF49" s="3"/>
      <c r="BG49" s="17">
        <f t="shared" si="48"/>
        <v>0</v>
      </c>
      <c r="BH49" s="3"/>
      <c r="BI49" s="24"/>
      <c r="BJ49" s="24"/>
      <c r="BK49" s="3"/>
      <c r="BL49" s="20" t="s">
        <v>112</v>
      </c>
      <c r="BM49" s="3"/>
      <c r="BN49" s="20" t="s">
        <v>241</v>
      </c>
      <c r="BO49" s="3">
        <v>2025</v>
      </c>
      <c r="BP49" s="20" t="s">
        <v>273</v>
      </c>
      <c r="BQ49" s="3"/>
      <c r="BR49" s="3"/>
      <c r="BS49" s="3"/>
      <c r="BT49" s="3"/>
      <c r="BU49" s="20" t="s">
        <v>245</v>
      </c>
      <c r="BV49" s="20"/>
      <c r="BW49" s="25"/>
      <c r="BX49" s="25"/>
      <c r="BY49" s="95"/>
      <c r="CA49" s="26">
        <f>VLOOKUP(B49,'[1]KH2025 IN'!$B$4:$X$243,23,0)</f>
        <v>1</v>
      </c>
      <c r="CB49" s="26">
        <v>1</v>
      </c>
      <c r="CC49" s="26" t="e">
        <f>VLOOKUP(B49,'[2]10QH'!$B$15:$BZ$665,77,0)</f>
        <v>#N/A</v>
      </c>
      <c r="CJ49" s="26">
        <v>1</v>
      </c>
      <c r="CK49" s="26">
        <f>VLOOKUP(B49,'[3]KH2025 IN'!$B$8:$X$241,23,0)</f>
        <v>1</v>
      </c>
    </row>
    <row r="50" spans="1:89" s="26" customFormat="1" ht="131.25" x14ac:dyDescent="0.3">
      <c r="A50" s="96">
        <f>A49+1</f>
        <v>15</v>
      </c>
      <c r="B50" s="21" t="s">
        <v>1030</v>
      </c>
      <c r="C50" s="22">
        <f t="shared" si="37"/>
        <v>2.5</v>
      </c>
      <c r="D50" s="23">
        <v>2.5</v>
      </c>
      <c r="E50" s="17">
        <f t="shared" si="43"/>
        <v>0</v>
      </c>
      <c r="F50" s="17">
        <f t="shared" si="44"/>
        <v>0</v>
      </c>
      <c r="G50" s="17">
        <f t="shared" si="45"/>
        <v>0</v>
      </c>
      <c r="H50" s="24"/>
      <c r="I50" s="24"/>
      <c r="J50" s="24"/>
      <c r="K50" s="24"/>
      <c r="L50" s="24"/>
      <c r="M50" s="17">
        <f t="shared" si="46"/>
        <v>0</v>
      </c>
      <c r="N50" s="24"/>
      <c r="O50" s="24"/>
      <c r="P50" s="24"/>
      <c r="Q50" s="24"/>
      <c r="R50" s="24"/>
      <c r="S50" s="24"/>
      <c r="T50" s="24"/>
      <c r="U50" s="7">
        <f t="shared" si="39"/>
        <v>0</v>
      </c>
      <c r="V50" s="24"/>
      <c r="W50" s="24"/>
      <c r="X50" s="24"/>
      <c r="Y50" s="24"/>
      <c r="Z50" s="24"/>
      <c r="AA50" s="24"/>
      <c r="AB50" s="24"/>
      <c r="AC50" s="24"/>
      <c r="AD50" s="17">
        <f t="shared" si="47"/>
        <v>0</v>
      </c>
      <c r="AE50" s="24"/>
      <c r="AF50" s="24"/>
      <c r="AG50" s="25"/>
      <c r="AH50" s="25"/>
      <c r="AI50" s="24"/>
      <c r="AJ50" s="20"/>
      <c r="AK50" s="24"/>
      <c r="AL50" s="20"/>
      <c r="AM50" s="20"/>
      <c r="AN50" s="20"/>
      <c r="AO50" s="3"/>
      <c r="AP50" s="20"/>
      <c r="AQ50" s="24"/>
      <c r="AR50" s="3"/>
      <c r="AS50" s="3"/>
      <c r="AT50" s="3"/>
      <c r="AU50" s="3"/>
      <c r="AV50" s="3"/>
      <c r="AW50" s="3"/>
      <c r="AX50" s="24"/>
      <c r="AY50" s="24"/>
      <c r="AZ50" s="24"/>
      <c r="BA50" s="3"/>
      <c r="BB50" s="3"/>
      <c r="BC50" s="3"/>
      <c r="BD50" s="24"/>
      <c r="BE50" s="3"/>
      <c r="BF50" s="3"/>
      <c r="BG50" s="17">
        <f t="shared" si="48"/>
        <v>0</v>
      </c>
      <c r="BH50" s="3"/>
      <c r="BI50" s="24"/>
      <c r="BJ50" s="24"/>
      <c r="BK50" s="3"/>
      <c r="BL50" s="20" t="s">
        <v>318</v>
      </c>
      <c r="BM50" s="3"/>
      <c r="BN50" s="20" t="s">
        <v>241</v>
      </c>
      <c r="BO50" s="3">
        <v>2025</v>
      </c>
      <c r="BP50" s="20" t="s">
        <v>319</v>
      </c>
      <c r="BQ50" s="3"/>
      <c r="BR50" s="3"/>
      <c r="BS50" s="3"/>
      <c r="BT50" s="3"/>
      <c r="BU50" s="20" t="s">
        <v>241</v>
      </c>
      <c r="BV50" s="20"/>
      <c r="BW50" s="25"/>
      <c r="BX50" s="25"/>
      <c r="BY50" s="95"/>
      <c r="CA50" s="26">
        <f>VLOOKUP(B50,'[1]KH2025 IN'!$B$4:$X$243,23,0)</f>
        <v>1</v>
      </c>
      <c r="CB50" s="26">
        <v>1</v>
      </c>
      <c r="CC50" s="26">
        <f>VLOOKUP(B50,'[2]10QH'!$B$15:$BZ$665,77,0)</f>
        <v>1</v>
      </c>
      <c r="CJ50" s="26">
        <v>1</v>
      </c>
      <c r="CK50" s="26">
        <f>VLOOKUP(B50,'[3]KH2025 IN'!$B$8:$X$241,23,0)</f>
        <v>1</v>
      </c>
    </row>
    <row r="51" spans="1:89" s="26" customFormat="1" ht="93.75" x14ac:dyDescent="0.3">
      <c r="A51" s="96">
        <f t="shared" ref="A51:A53" si="49">A50+1</f>
        <v>16</v>
      </c>
      <c r="B51" s="21" t="s">
        <v>1030</v>
      </c>
      <c r="C51" s="22">
        <f t="shared" si="37"/>
        <v>2</v>
      </c>
      <c r="D51" s="23">
        <v>2</v>
      </c>
      <c r="E51" s="17">
        <f t="shared" si="43"/>
        <v>0</v>
      </c>
      <c r="F51" s="17">
        <f t="shared" si="44"/>
        <v>0</v>
      </c>
      <c r="G51" s="17">
        <f t="shared" si="45"/>
        <v>0</v>
      </c>
      <c r="H51" s="24"/>
      <c r="I51" s="24"/>
      <c r="J51" s="24"/>
      <c r="K51" s="24"/>
      <c r="L51" s="24"/>
      <c r="M51" s="17">
        <f t="shared" si="46"/>
        <v>0</v>
      </c>
      <c r="N51" s="24"/>
      <c r="O51" s="24"/>
      <c r="P51" s="24"/>
      <c r="Q51" s="24"/>
      <c r="R51" s="24"/>
      <c r="S51" s="24"/>
      <c r="T51" s="24"/>
      <c r="U51" s="7">
        <f t="shared" si="39"/>
        <v>0</v>
      </c>
      <c r="V51" s="24"/>
      <c r="W51" s="24"/>
      <c r="X51" s="24"/>
      <c r="Y51" s="24"/>
      <c r="Z51" s="24"/>
      <c r="AA51" s="24"/>
      <c r="AB51" s="24"/>
      <c r="AC51" s="24"/>
      <c r="AD51" s="17">
        <f t="shared" si="47"/>
        <v>0</v>
      </c>
      <c r="AE51" s="24"/>
      <c r="AF51" s="24"/>
      <c r="AG51" s="25"/>
      <c r="AH51" s="25"/>
      <c r="AI51" s="24"/>
      <c r="AJ51" s="20"/>
      <c r="AK51" s="24"/>
      <c r="AL51" s="20"/>
      <c r="AM51" s="20"/>
      <c r="AN51" s="20"/>
      <c r="AO51" s="3"/>
      <c r="AP51" s="20"/>
      <c r="AQ51" s="24"/>
      <c r="AR51" s="3"/>
      <c r="AS51" s="3"/>
      <c r="AT51" s="3"/>
      <c r="AU51" s="3"/>
      <c r="AV51" s="3"/>
      <c r="AW51" s="3"/>
      <c r="AX51" s="24"/>
      <c r="AY51" s="24"/>
      <c r="AZ51" s="24"/>
      <c r="BA51" s="3"/>
      <c r="BB51" s="3"/>
      <c r="BC51" s="3"/>
      <c r="BD51" s="24"/>
      <c r="BE51" s="3"/>
      <c r="BF51" s="3"/>
      <c r="BG51" s="17">
        <f t="shared" si="48"/>
        <v>0</v>
      </c>
      <c r="BH51" s="3"/>
      <c r="BI51" s="24"/>
      <c r="BJ51" s="24"/>
      <c r="BK51" s="3"/>
      <c r="BL51" s="20" t="s">
        <v>318</v>
      </c>
      <c r="BM51" s="3"/>
      <c r="BN51" s="20" t="s">
        <v>241</v>
      </c>
      <c r="BO51" s="3">
        <v>2025</v>
      </c>
      <c r="BP51" s="20" t="s">
        <v>290</v>
      </c>
      <c r="BQ51" s="3"/>
      <c r="BR51" s="3"/>
      <c r="BS51" s="3"/>
      <c r="BT51" s="3"/>
      <c r="BU51" s="20" t="s">
        <v>241</v>
      </c>
      <c r="BV51" s="20"/>
      <c r="BW51" s="25"/>
      <c r="BX51" s="25"/>
      <c r="BY51" s="95"/>
      <c r="CA51" s="26">
        <f>VLOOKUP(B51,'[1]KH2025 IN'!$B$4:$X$243,23,0)</f>
        <v>1</v>
      </c>
      <c r="CB51" s="26">
        <v>1</v>
      </c>
      <c r="CC51" s="26">
        <f>VLOOKUP(B51,'[2]10QH'!$B$15:$BZ$665,77,0)</f>
        <v>1</v>
      </c>
      <c r="CJ51" s="26">
        <v>1</v>
      </c>
      <c r="CK51" s="26">
        <f>VLOOKUP(B51,'[3]KH2025 IN'!$B$8:$X$241,23,0)</f>
        <v>1</v>
      </c>
    </row>
    <row r="52" spans="1:89" s="26" customFormat="1" ht="93.75" x14ac:dyDescent="0.3">
      <c r="A52" s="96">
        <f t="shared" si="49"/>
        <v>17</v>
      </c>
      <c r="B52" s="21" t="s">
        <v>1031</v>
      </c>
      <c r="C52" s="22">
        <f t="shared" si="37"/>
        <v>5</v>
      </c>
      <c r="D52" s="23">
        <v>5</v>
      </c>
      <c r="E52" s="17">
        <f t="shared" si="43"/>
        <v>0</v>
      </c>
      <c r="F52" s="17">
        <f t="shared" si="44"/>
        <v>0</v>
      </c>
      <c r="G52" s="17">
        <f t="shared" si="45"/>
        <v>0</v>
      </c>
      <c r="H52" s="24"/>
      <c r="I52" s="24"/>
      <c r="J52" s="24"/>
      <c r="K52" s="24"/>
      <c r="L52" s="24"/>
      <c r="M52" s="17">
        <f t="shared" si="46"/>
        <v>0</v>
      </c>
      <c r="N52" s="24"/>
      <c r="O52" s="24"/>
      <c r="P52" s="24"/>
      <c r="Q52" s="24"/>
      <c r="R52" s="24"/>
      <c r="S52" s="24"/>
      <c r="T52" s="24"/>
      <c r="U52" s="7">
        <f t="shared" si="39"/>
        <v>0</v>
      </c>
      <c r="V52" s="24"/>
      <c r="W52" s="24"/>
      <c r="X52" s="24"/>
      <c r="Y52" s="24"/>
      <c r="Z52" s="24"/>
      <c r="AA52" s="24"/>
      <c r="AB52" s="24"/>
      <c r="AC52" s="24"/>
      <c r="AD52" s="17">
        <f t="shared" si="47"/>
        <v>0</v>
      </c>
      <c r="AE52" s="24"/>
      <c r="AF52" s="24"/>
      <c r="AG52" s="25"/>
      <c r="AH52" s="25"/>
      <c r="AI52" s="24"/>
      <c r="AJ52" s="20"/>
      <c r="AK52" s="24"/>
      <c r="AL52" s="20"/>
      <c r="AM52" s="20"/>
      <c r="AN52" s="20"/>
      <c r="AO52" s="3"/>
      <c r="AP52" s="20"/>
      <c r="AQ52" s="24"/>
      <c r="AR52" s="3"/>
      <c r="AS52" s="3"/>
      <c r="AT52" s="3"/>
      <c r="AU52" s="3"/>
      <c r="AV52" s="3"/>
      <c r="AW52" s="3"/>
      <c r="AX52" s="24"/>
      <c r="AY52" s="24"/>
      <c r="AZ52" s="24"/>
      <c r="BA52" s="3"/>
      <c r="BB52" s="3"/>
      <c r="BC52" s="3"/>
      <c r="BD52" s="24"/>
      <c r="BE52" s="3"/>
      <c r="BF52" s="3"/>
      <c r="BG52" s="17">
        <f t="shared" si="48"/>
        <v>0</v>
      </c>
      <c r="BH52" s="3"/>
      <c r="BI52" s="24"/>
      <c r="BJ52" s="24"/>
      <c r="BK52" s="3"/>
      <c r="BL52" s="20" t="s">
        <v>105</v>
      </c>
      <c r="BM52" s="3"/>
      <c r="BN52" s="20" t="s">
        <v>241</v>
      </c>
      <c r="BO52" s="3">
        <v>2025</v>
      </c>
      <c r="BP52" s="20" t="s">
        <v>290</v>
      </c>
      <c r="BQ52" s="3"/>
      <c r="BR52" s="3"/>
      <c r="BS52" s="3"/>
      <c r="BT52" s="3"/>
      <c r="BU52" s="20" t="s">
        <v>241</v>
      </c>
      <c r="BV52" s="20"/>
      <c r="BW52" s="25"/>
      <c r="BX52" s="25"/>
      <c r="BY52" s="95"/>
      <c r="CA52" s="26">
        <f>VLOOKUP(B52,'[1]KH2025 IN'!$B$4:$X$243,23,0)</f>
        <v>1</v>
      </c>
      <c r="CB52" s="26">
        <v>1</v>
      </c>
      <c r="CC52" s="26">
        <f>VLOOKUP(B52,'[2]10QH'!$B$15:$BZ$665,77,0)</f>
        <v>1</v>
      </c>
      <c r="CJ52" s="26">
        <v>1</v>
      </c>
      <c r="CK52" s="26">
        <f>VLOOKUP(B52,'[3]KH2025 IN'!$B$8:$X$241,23,0)</f>
        <v>1</v>
      </c>
    </row>
    <row r="53" spans="1:89" s="92" customFormat="1" ht="112.5" x14ac:dyDescent="0.3">
      <c r="A53" s="96">
        <f t="shared" si="49"/>
        <v>18</v>
      </c>
      <c r="B53" s="21" t="s">
        <v>294</v>
      </c>
      <c r="C53" s="7">
        <f t="shared" si="37"/>
        <v>3.6</v>
      </c>
      <c r="D53" s="23">
        <v>3.6</v>
      </c>
      <c r="E53" s="17">
        <f t="shared" si="43"/>
        <v>0</v>
      </c>
      <c r="F53" s="17">
        <f t="shared" si="44"/>
        <v>0</v>
      </c>
      <c r="G53" s="17">
        <f t="shared" si="45"/>
        <v>0</v>
      </c>
      <c r="H53" s="24"/>
      <c r="I53" s="24"/>
      <c r="J53" s="24"/>
      <c r="K53" s="24"/>
      <c r="L53" s="24"/>
      <c r="M53" s="17">
        <f t="shared" si="46"/>
        <v>0</v>
      </c>
      <c r="N53" s="24"/>
      <c r="O53" s="24"/>
      <c r="P53" s="24"/>
      <c r="Q53" s="24"/>
      <c r="R53" s="24"/>
      <c r="S53" s="24"/>
      <c r="T53" s="24"/>
      <c r="U53" s="7">
        <f t="shared" si="39"/>
        <v>0</v>
      </c>
      <c r="V53" s="24"/>
      <c r="W53" s="24"/>
      <c r="X53" s="24"/>
      <c r="Y53" s="24"/>
      <c r="Z53" s="24"/>
      <c r="AA53" s="24"/>
      <c r="AB53" s="24"/>
      <c r="AC53" s="24"/>
      <c r="AD53" s="17">
        <f t="shared" si="47"/>
        <v>0</v>
      </c>
      <c r="AE53" s="24"/>
      <c r="AF53" s="24"/>
      <c r="AG53" s="146"/>
      <c r="AH53" s="146"/>
      <c r="AI53" s="24"/>
      <c r="AJ53" s="20"/>
      <c r="AK53" s="24"/>
      <c r="AL53" s="20"/>
      <c r="AM53" s="20"/>
      <c r="AN53" s="20"/>
      <c r="AO53" s="18"/>
      <c r="AP53" s="20"/>
      <c r="AQ53" s="24"/>
      <c r="AR53" s="18"/>
      <c r="AS53" s="18"/>
      <c r="AT53" s="18"/>
      <c r="AU53" s="18"/>
      <c r="AV53" s="18"/>
      <c r="AW53" s="18"/>
      <c r="AX53" s="24"/>
      <c r="AY53" s="24"/>
      <c r="AZ53" s="24"/>
      <c r="BA53" s="18"/>
      <c r="BB53" s="18"/>
      <c r="BC53" s="18"/>
      <c r="BD53" s="24"/>
      <c r="BE53" s="18"/>
      <c r="BF53" s="18"/>
      <c r="BG53" s="17">
        <f t="shared" si="48"/>
        <v>0</v>
      </c>
      <c r="BH53" s="18"/>
      <c r="BI53" s="24"/>
      <c r="BJ53" s="24"/>
      <c r="BK53" s="18"/>
      <c r="BL53" s="20" t="s">
        <v>123</v>
      </c>
      <c r="BM53" s="18"/>
      <c r="BN53" s="20" t="s">
        <v>277</v>
      </c>
      <c r="BO53" s="3">
        <v>2025</v>
      </c>
      <c r="BP53" s="20" t="s">
        <v>234</v>
      </c>
      <c r="BQ53" s="18"/>
      <c r="BR53" s="18"/>
      <c r="BS53" s="18"/>
      <c r="BT53" s="18"/>
      <c r="BU53" s="23" t="s">
        <v>245</v>
      </c>
      <c r="BV53" s="20"/>
      <c r="BW53" s="146" t="s">
        <v>266</v>
      </c>
      <c r="BX53" s="146" t="s">
        <v>295</v>
      </c>
      <c r="BY53" s="20" t="s">
        <v>296</v>
      </c>
      <c r="CA53" s="26">
        <f>VLOOKUP(B53,'[1]KH2025 IN'!$B$4:$X$243,23,0)</f>
        <v>1</v>
      </c>
      <c r="CB53" s="26">
        <v>1</v>
      </c>
      <c r="CC53" s="26">
        <f>VLOOKUP(B53,'[2]10QH'!$B$15:$BZ$665,77,0)</f>
        <v>1</v>
      </c>
      <c r="CJ53" s="26">
        <v>1</v>
      </c>
      <c r="CK53" s="26">
        <f>VLOOKUP(B53,'[3]KH2025 IN'!$B$8:$X$241,23,0)</f>
        <v>1</v>
      </c>
    </row>
    <row r="54" spans="1:89" s="19" customFormat="1" x14ac:dyDescent="0.3">
      <c r="A54" s="10" t="s">
        <v>147</v>
      </c>
      <c r="B54" s="15" t="s">
        <v>148</v>
      </c>
      <c r="C54" s="16">
        <f t="shared" ref="C54:C64" si="50">D54+E54</f>
        <v>0</v>
      </c>
      <c r="D54" s="24"/>
      <c r="E54" s="17">
        <f t="shared" ref="E54:E55" si="51">F54+U54+BG54</f>
        <v>0</v>
      </c>
      <c r="F54" s="17">
        <f t="shared" ref="F54:F55" si="52">G54+K54+L54+M54+R54+S54+T54</f>
        <v>0</v>
      </c>
      <c r="G54" s="17">
        <f t="shared" ref="G54:G55" si="53">H54+I54+J54</f>
        <v>0</v>
      </c>
      <c r="H54" s="10"/>
      <c r="I54" s="10"/>
      <c r="J54" s="10"/>
      <c r="K54" s="10"/>
      <c r="L54" s="10"/>
      <c r="M54" s="17">
        <f t="shared" ref="M54:M55" si="54">+N54+O54+P54</f>
        <v>0</v>
      </c>
      <c r="N54" s="10"/>
      <c r="O54" s="10"/>
      <c r="P54" s="10"/>
      <c r="Q54" s="10"/>
      <c r="R54" s="24"/>
      <c r="S54" s="10"/>
      <c r="T54" s="10"/>
      <c r="U54" s="7">
        <f t="shared" ref="U54:U64" si="55">V54+W54+X54+Y54+Z54+AA54+AB54+AC54+AD54+AU54+AV54+AW54+AX54+AY54+AZ54+BA54+BB54+BC54+BD54+BE54+BF54</f>
        <v>0</v>
      </c>
      <c r="V54" s="10"/>
      <c r="W54" s="10"/>
      <c r="X54" s="10"/>
      <c r="Y54" s="10"/>
      <c r="Z54" s="10"/>
      <c r="AA54" s="10"/>
      <c r="AB54" s="10"/>
      <c r="AC54" s="10"/>
      <c r="AD54" s="17">
        <f t="shared" ref="AD54:AD55" si="56">SUM(AE54:AT54)</f>
        <v>0</v>
      </c>
      <c r="AE54" s="10"/>
      <c r="AF54" s="10"/>
      <c r="AG54" s="143"/>
      <c r="AH54" s="10"/>
      <c r="AI54" s="10"/>
      <c r="AJ54" s="10"/>
      <c r="AK54" s="10"/>
      <c r="AL54" s="10"/>
      <c r="AM54" s="10"/>
      <c r="AN54" s="10"/>
      <c r="AO54" s="18"/>
      <c r="AP54" s="10"/>
      <c r="AQ54" s="10"/>
      <c r="AR54" s="18"/>
      <c r="AS54" s="18"/>
      <c r="AT54" s="18"/>
      <c r="AU54" s="18"/>
      <c r="AV54" s="18"/>
      <c r="AW54" s="18"/>
      <c r="AX54" s="10"/>
      <c r="AY54" s="10"/>
      <c r="AZ54" s="10"/>
      <c r="BA54" s="18"/>
      <c r="BB54" s="18"/>
      <c r="BC54" s="18"/>
      <c r="BD54" s="10"/>
      <c r="BE54" s="18"/>
      <c r="BF54" s="18"/>
      <c r="BG54" s="17">
        <f t="shared" ref="BG54:BG55" si="57">BH54+BI54+BJ54</f>
        <v>0</v>
      </c>
      <c r="BH54" s="18"/>
      <c r="BI54" s="10"/>
      <c r="BJ54" s="10"/>
      <c r="BK54" s="18"/>
      <c r="BL54" s="10"/>
      <c r="BM54" s="18"/>
      <c r="BN54" s="25"/>
      <c r="BO54" s="18"/>
      <c r="BP54" s="10"/>
      <c r="BQ54" s="18"/>
      <c r="BR54" s="18"/>
      <c r="BS54" s="18"/>
      <c r="BT54" s="18"/>
      <c r="BU54" s="24"/>
      <c r="BV54" s="10"/>
      <c r="BW54" s="143"/>
      <c r="BX54" s="10"/>
      <c r="BY54" s="18"/>
      <c r="CA54" s="26" t="e">
        <f>VLOOKUP(B54,'[1]KH2025 IN'!$B$4:$X$243,23,0)</f>
        <v>#N/A</v>
      </c>
      <c r="CB54" s="26">
        <v>1</v>
      </c>
      <c r="CC54" s="26" t="e">
        <f>VLOOKUP(B54,'[2]10QH'!$B$15:$BZ$665,77,0)</f>
        <v>#REF!</v>
      </c>
    </row>
    <row r="55" spans="1:89" s="19" customFormat="1" ht="37.5" x14ac:dyDescent="0.3">
      <c r="A55" s="10" t="s">
        <v>152</v>
      </c>
      <c r="B55" s="15" t="s">
        <v>153</v>
      </c>
      <c r="C55" s="16">
        <f t="shared" si="50"/>
        <v>0</v>
      </c>
      <c r="D55" s="10"/>
      <c r="E55" s="17">
        <f t="shared" si="51"/>
        <v>0</v>
      </c>
      <c r="F55" s="17">
        <f t="shared" si="52"/>
        <v>0</v>
      </c>
      <c r="G55" s="17">
        <f t="shared" si="53"/>
        <v>0</v>
      </c>
      <c r="H55" s="10"/>
      <c r="I55" s="10"/>
      <c r="J55" s="10"/>
      <c r="K55" s="10"/>
      <c r="L55" s="10"/>
      <c r="M55" s="17">
        <f t="shared" si="54"/>
        <v>0</v>
      </c>
      <c r="N55" s="10"/>
      <c r="O55" s="10"/>
      <c r="P55" s="10"/>
      <c r="Q55" s="10"/>
      <c r="R55" s="25"/>
      <c r="S55" s="10"/>
      <c r="T55" s="10"/>
      <c r="U55" s="7">
        <f t="shared" si="55"/>
        <v>0</v>
      </c>
      <c r="V55" s="10"/>
      <c r="W55" s="10"/>
      <c r="X55" s="10"/>
      <c r="Y55" s="10"/>
      <c r="Z55" s="10"/>
      <c r="AA55" s="10"/>
      <c r="AB55" s="10"/>
      <c r="AC55" s="10"/>
      <c r="AD55" s="17">
        <f t="shared" si="56"/>
        <v>0</v>
      </c>
      <c r="AE55" s="10"/>
      <c r="AF55" s="10"/>
      <c r="AG55" s="143"/>
      <c r="AH55" s="10"/>
      <c r="AI55" s="10"/>
      <c r="AJ55" s="10"/>
      <c r="AK55" s="10"/>
      <c r="AL55" s="10"/>
      <c r="AM55" s="10"/>
      <c r="AN55" s="10"/>
      <c r="AO55" s="18"/>
      <c r="AP55" s="10"/>
      <c r="AQ55" s="10"/>
      <c r="AR55" s="18"/>
      <c r="AS55" s="18"/>
      <c r="AT55" s="18"/>
      <c r="AU55" s="18"/>
      <c r="AV55" s="18"/>
      <c r="AW55" s="18"/>
      <c r="AX55" s="10"/>
      <c r="AY55" s="10"/>
      <c r="AZ55" s="10"/>
      <c r="BA55" s="18"/>
      <c r="BB55" s="18"/>
      <c r="BC55" s="18"/>
      <c r="BD55" s="10"/>
      <c r="BE55" s="18"/>
      <c r="BF55" s="18"/>
      <c r="BG55" s="17">
        <f t="shared" si="57"/>
        <v>0</v>
      </c>
      <c r="BH55" s="18"/>
      <c r="BI55" s="10"/>
      <c r="BJ55" s="10"/>
      <c r="BK55" s="18"/>
      <c r="BL55" s="10"/>
      <c r="BM55" s="18"/>
      <c r="BN55" s="10"/>
      <c r="BO55" s="3"/>
      <c r="BP55" s="10"/>
      <c r="BQ55" s="18"/>
      <c r="BR55" s="18"/>
      <c r="BS55" s="18"/>
      <c r="BT55" s="18"/>
      <c r="BU55" s="10"/>
      <c r="BV55" s="10"/>
      <c r="BW55" s="143"/>
      <c r="BX55" s="10"/>
      <c r="BY55" s="18"/>
      <c r="CA55" s="26">
        <f>VLOOKUP(B55,'[1]KH2025 IN'!$B$4:$X$243,23,0)</f>
        <v>1</v>
      </c>
      <c r="CB55" s="26">
        <v>1</v>
      </c>
      <c r="CC55" s="26" t="e">
        <f>VLOOKUP(B55,'[2]10QH'!$B$15:$BZ$665,77,0)</f>
        <v>#REF!</v>
      </c>
    </row>
    <row r="56" spans="1:89" s="11" customFormat="1" ht="19.5" x14ac:dyDescent="0.3">
      <c r="A56" s="62" t="s">
        <v>238</v>
      </c>
      <c r="B56" s="65" t="s">
        <v>338</v>
      </c>
      <c r="C56" s="6">
        <f t="shared" si="50"/>
        <v>97.115000000000009</v>
      </c>
      <c r="D56" s="6">
        <f t="shared" ref="D56:T56" si="58">D57+D84+D95+D99+D103+D111+D116+D121+D122+D124+D126+D127+D133+D134+D135</f>
        <v>18.094999999999999</v>
      </c>
      <c r="E56" s="6">
        <f t="shared" si="58"/>
        <v>79.02000000000001</v>
      </c>
      <c r="F56" s="6">
        <f t="shared" si="58"/>
        <v>76.650000000000006</v>
      </c>
      <c r="G56" s="6">
        <f t="shared" si="58"/>
        <v>3.43</v>
      </c>
      <c r="H56" s="64">
        <f t="shared" si="58"/>
        <v>0.16</v>
      </c>
      <c r="I56" s="64">
        <f t="shared" si="58"/>
        <v>3.27</v>
      </c>
      <c r="J56" s="64">
        <f t="shared" si="58"/>
        <v>0</v>
      </c>
      <c r="K56" s="6">
        <f t="shared" si="58"/>
        <v>38.379999999999995</v>
      </c>
      <c r="L56" s="6">
        <f t="shared" si="58"/>
        <v>18.049999999999997</v>
      </c>
      <c r="M56" s="64">
        <f t="shared" si="58"/>
        <v>16.79</v>
      </c>
      <c r="N56" s="6">
        <f t="shared" si="58"/>
        <v>1.4</v>
      </c>
      <c r="O56" s="6">
        <f t="shared" si="58"/>
        <v>0</v>
      </c>
      <c r="P56" s="6">
        <f t="shared" si="58"/>
        <v>15.39</v>
      </c>
      <c r="Q56" s="64">
        <f t="shared" si="58"/>
        <v>13.85</v>
      </c>
      <c r="R56" s="64">
        <f t="shared" si="58"/>
        <v>0</v>
      </c>
      <c r="S56" s="64">
        <f t="shared" si="58"/>
        <v>0</v>
      </c>
      <c r="T56" s="64">
        <f t="shared" si="58"/>
        <v>0</v>
      </c>
      <c r="U56" s="6">
        <f t="shared" si="55"/>
        <v>1.8299999999999998</v>
      </c>
      <c r="V56" s="64">
        <f t="shared" ref="V56:BJ56" si="59">V57+V84+V95+V99+V103+V111+V116+V121+V122+V124+V126+V127+V133+V134+V135</f>
        <v>0</v>
      </c>
      <c r="W56" s="64">
        <f t="shared" si="59"/>
        <v>0</v>
      </c>
      <c r="X56" s="64">
        <f t="shared" si="59"/>
        <v>0</v>
      </c>
      <c r="Y56" s="64">
        <f t="shared" si="59"/>
        <v>0</v>
      </c>
      <c r="Z56" s="64">
        <f t="shared" si="59"/>
        <v>0</v>
      </c>
      <c r="AA56" s="64">
        <f t="shared" si="59"/>
        <v>0</v>
      </c>
      <c r="AB56" s="64">
        <f t="shared" si="59"/>
        <v>0</v>
      </c>
      <c r="AC56" s="64">
        <f t="shared" si="59"/>
        <v>0</v>
      </c>
      <c r="AD56" s="64">
        <f t="shared" si="59"/>
        <v>0.63</v>
      </c>
      <c r="AE56" s="64">
        <f t="shared" si="59"/>
        <v>0.55000000000000004</v>
      </c>
      <c r="AF56" s="64">
        <f t="shared" si="59"/>
        <v>0</v>
      </c>
      <c r="AG56" s="165">
        <f t="shared" si="59"/>
        <v>0</v>
      </c>
      <c r="AH56" s="64">
        <f t="shared" si="59"/>
        <v>0</v>
      </c>
      <c r="AI56" s="64">
        <f t="shared" si="59"/>
        <v>0</v>
      </c>
      <c r="AJ56" s="64">
        <f t="shared" si="59"/>
        <v>0</v>
      </c>
      <c r="AK56" s="64">
        <f t="shared" si="59"/>
        <v>0</v>
      </c>
      <c r="AL56" s="64">
        <f t="shared" si="59"/>
        <v>0</v>
      </c>
      <c r="AM56" s="64">
        <f t="shared" si="59"/>
        <v>0</v>
      </c>
      <c r="AN56" s="64">
        <f t="shared" si="59"/>
        <v>0</v>
      </c>
      <c r="AO56" s="64">
        <f t="shared" si="59"/>
        <v>0</v>
      </c>
      <c r="AP56" s="64">
        <f t="shared" si="59"/>
        <v>0</v>
      </c>
      <c r="AQ56" s="64">
        <f t="shared" si="59"/>
        <v>0.08</v>
      </c>
      <c r="AR56" s="64">
        <f t="shared" si="59"/>
        <v>0</v>
      </c>
      <c r="AS56" s="64">
        <f t="shared" si="59"/>
        <v>0</v>
      </c>
      <c r="AT56" s="64">
        <f t="shared" si="59"/>
        <v>0</v>
      </c>
      <c r="AU56" s="64">
        <f t="shared" si="59"/>
        <v>0</v>
      </c>
      <c r="AV56" s="64">
        <f t="shared" si="59"/>
        <v>0</v>
      </c>
      <c r="AW56" s="64">
        <f t="shared" si="59"/>
        <v>0</v>
      </c>
      <c r="AX56" s="64">
        <f t="shared" si="59"/>
        <v>0.37</v>
      </c>
      <c r="AY56" s="64">
        <f t="shared" si="59"/>
        <v>0.4</v>
      </c>
      <c r="AZ56" s="64">
        <f t="shared" si="59"/>
        <v>0</v>
      </c>
      <c r="BA56" s="64">
        <f t="shared" si="59"/>
        <v>0</v>
      </c>
      <c r="BB56" s="64">
        <f t="shared" si="59"/>
        <v>0</v>
      </c>
      <c r="BC56" s="64">
        <f t="shared" si="59"/>
        <v>0</v>
      </c>
      <c r="BD56" s="64">
        <f t="shared" si="59"/>
        <v>0.43</v>
      </c>
      <c r="BE56" s="64">
        <f t="shared" si="59"/>
        <v>0</v>
      </c>
      <c r="BF56" s="64">
        <f t="shared" si="59"/>
        <v>0</v>
      </c>
      <c r="BG56" s="6">
        <f t="shared" si="59"/>
        <v>0.54</v>
      </c>
      <c r="BH56" s="64">
        <f t="shared" si="59"/>
        <v>0</v>
      </c>
      <c r="BI56" s="64">
        <f t="shared" si="59"/>
        <v>0.54</v>
      </c>
      <c r="BJ56" s="64">
        <f t="shared" si="59"/>
        <v>0</v>
      </c>
      <c r="BK56" s="4"/>
      <c r="BL56" s="4"/>
      <c r="BM56" s="62"/>
      <c r="BN56" s="4"/>
      <c r="BO56" s="62"/>
      <c r="BP56" s="10"/>
      <c r="BQ56" s="10"/>
      <c r="BR56" s="10"/>
      <c r="BS56" s="10"/>
      <c r="BT56" s="10"/>
      <c r="BU56" s="10"/>
      <c r="BV56" s="10"/>
      <c r="BW56" s="143"/>
      <c r="BX56" s="10"/>
      <c r="BY56" s="10"/>
      <c r="CA56" s="26" t="e">
        <f>VLOOKUP(B56,'[1]KH2025 IN'!$B$4:$X$243,23,0)</f>
        <v>#N/A</v>
      </c>
      <c r="CB56" s="26">
        <v>1</v>
      </c>
      <c r="CC56" s="26" t="e">
        <f>VLOOKUP(B56,'[2]10QH'!$B$15:$BZ$665,77,0)</f>
        <v>#REF!</v>
      </c>
    </row>
    <row r="57" spans="1:89" s="11" customFormat="1" ht="19.5" x14ac:dyDescent="0.3">
      <c r="A57" s="62" t="s">
        <v>339</v>
      </c>
      <c r="B57" s="79" t="s">
        <v>63</v>
      </c>
      <c r="C57" s="6">
        <f t="shared" si="50"/>
        <v>50.125</v>
      </c>
      <c r="D57" s="6">
        <f t="shared" ref="D57:T57" si="60">SUM(D58:D83)</f>
        <v>17.344999999999999</v>
      </c>
      <c r="E57" s="6">
        <f>SUM(E58:E83)</f>
        <v>32.78</v>
      </c>
      <c r="F57" s="6">
        <f t="shared" si="60"/>
        <v>31.39</v>
      </c>
      <c r="G57" s="6">
        <f t="shared" si="60"/>
        <v>3.1</v>
      </c>
      <c r="H57" s="64">
        <f t="shared" si="60"/>
        <v>0.1</v>
      </c>
      <c r="I57" s="64">
        <f t="shared" si="60"/>
        <v>3</v>
      </c>
      <c r="J57" s="64">
        <f t="shared" si="60"/>
        <v>0</v>
      </c>
      <c r="K57" s="6">
        <f t="shared" si="60"/>
        <v>6.0900000000000007</v>
      </c>
      <c r="L57" s="6">
        <f t="shared" si="60"/>
        <v>6.8100000000000005</v>
      </c>
      <c r="M57" s="64">
        <f t="shared" si="60"/>
        <v>15.39</v>
      </c>
      <c r="N57" s="6">
        <f t="shared" si="60"/>
        <v>0</v>
      </c>
      <c r="O57" s="6">
        <f t="shared" si="60"/>
        <v>0</v>
      </c>
      <c r="P57" s="6">
        <f t="shared" si="60"/>
        <v>15.39</v>
      </c>
      <c r="Q57" s="64">
        <f t="shared" si="60"/>
        <v>13.85</v>
      </c>
      <c r="R57" s="64">
        <f t="shared" si="60"/>
        <v>0</v>
      </c>
      <c r="S57" s="64">
        <f t="shared" si="60"/>
        <v>0</v>
      </c>
      <c r="T57" s="64">
        <f t="shared" si="60"/>
        <v>0</v>
      </c>
      <c r="U57" s="6">
        <f t="shared" si="55"/>
        <v>0.85000000000000009</v>
      </c>
      <c r="V57" s="64">
        <f t="shared" ref="V57:BJ57" si="61">SUM(V58:V83)</f>
        <v>0</v>
      </c>
      <c r="W57" s="64">
        <f t="shared" si="61"/>
        <v>0</v>
      </c>
      <c r="X57" s="64">
        <f t="shared" si="61"/>
        <v>0</v>
      </c>
      <c r="Y57" s="64">
        <f t="shared" si="61"/>
        <v>0</v>
      </c>
      <c r="Z57" s="64">
        <f t="shared" si="61"/>
        <v>0</v>
      </c>
      <c r="AA57" s="64">
        <f t="shared" si="61"/>
        <v>0</v>
      </c>
      <c r="AB57" s="64">
        <f t="shared" si="61"/>
        <v>0</v>
      </c>
      <c r="AC57" s="64">
        <f t="shared" si="61"/>
        <v>0</v>
      </c>
      <c r="AD57" s="64">
        <f t="shared" si="61"/>
        <v>0.08</v>
      </c>
      <c r="AE57" s="64">
        <f t="shared" si="61"/>
        <v>0</v>
      </c>
      <c r="AF57" s="64">
        <f t="shared" si="61"/>
        <v>0</v>
      </c>
      <c r="AG57" s="165">
        <f t="shared" si="61"/>
        <v>0</v>
      </c>
      <c r="AH57" s="64">
        <f t="shared" si="61"/>
        <v>0</v>
      </c>
      <c r="AI57" s="64">
        <f t="shared" si="61"/>
        <v>0</v>
      </c>
      <c r="AJ57" s="64">
        <f t="shared" si="61"/>
        <v>0</v>
      </c>
      <c r="AK57" s="64">
        <f t="shared" si="61"/>
        <v>0</v>
      </c>
      <c r="AL57" s="64">
        <f t="shared" si="61"/>
        <v>0</v>
      </c>
      <c r="AM57" s="64">
        <f t="shared" si="61"/>
        <v>0</v>
      </c>
      <c r="AN57" s="64">
        <f t="shared" si="61"/>
        <v>0</v>
      </c>
      <c r="AO57" s="64">
        <f t="shared" si="61"/>
        <v>0</v>
      </c>
      <c r="AP57" s="64">
        <f t="shared" si="61"/>
        <v>0</v>
      </c>
      <c r="AQ57" s="64">
        <f t="shared" si="61"/>
        <v>0.08</v>
      </c>
      <c r="AR57" s="64">
        <f t="shared" si="61"/>
        <v>0</v>
      </c>
      <c r="AS57" s="64">
        <f t="shared" si="61"/>
        <v>0</v>
      </c>
      <c r="AT57" s="64">
        <f t="shared" si="61"/>
        <v>0</v>
      </c>
      <c r="AU57" s="64">
        <f t="shared" si="61"/>
        <v>0</v>
      </c>
      <c r="AV57" s="64">
        <f t="shared" si="61"/>
        <v>0</v>
      </c>
      <c r="AW57" s="64">
        <f t="shared" si="61"/>
        <v>0</v>
      </c>
      <c r="AX57" s="64">
        <f t="shared" si="61"/>
        <v>0.3</v>
      </c>
      <c r="AY57" s="64">
        <f t="shared" si="61"/>
        <v>0.4</v>
      </c>
      <c r="AZ57" s="64">
        <f t="shared" si="61"/>
        <v>0</v>
      </c>
      <c r="BA57" s="64">
        <f t="shared" si="61"/>
        <v>0</v>
      </c>
      <c r="BB57" s="64">
        <f t="shared" si="61"/>
        <v>0</v>
      </c>
      <c r="BC57" s="64">
        <f t="shared" si="61"/>
        <v>0</v>
      </c>
      <c r="BD57" s="64">
        <f t="shared" si="61"/>
        <v>7.0000000000000007E-2</v>
      </c>
      <c r="BE57" s="64">
        <f t="shared" si="61"/>
        <v>0</v>
      </c>
      <c r="BF57" s="64">
        <f t="shared" si="61"/>
        <v>0</v>
      </c>
      <c r="BG57" s="6">
        <f t="shared" si="61"/>
        <v>0.54</v>
      </c>
      <c r="BH57" s="64">
        <f t="shared" si="61"/>
        <v>0</v>
      </c>
      <c r="BI57" s="64">
        <f t="shared" si="61"/>
        <v>0.54</v>
      </c>
      <c r="BJ57" s="64">
        <f t="shared" si="61"/>
        <v>0</v>
      </c>
      <c r="BK57" s="4"/>
      <c r="BL57" s="4"/>
      <c r="BM57" s="62"/>
      <c r="BN57" s="4"/>
      <c r="BO57" s="62"/>
      <c r="BP57" s="10"/>
      <c r="BQ57" s="10"/>
      <c r="BR57" s="10"/>
      <c r="BS57" s="10"/>
      <c r="BT57" s="10"/>
      <c r="BU57" s="10"/>
      <c r="BV57" s="10"/>
      <c r="BW57" s="143"/>
      <c r="BX57" s="10"/>
      <c r="BY57" s="10"/>
      <c r="CA57" s="26" t="e">
        <f>VLOOKUP(B57,'[1]KH2025 IN'!$B$4:$X$243,23,0)</f>
        <v>#N/A</v>
      </c>
      <c r="CB57" s="26">
        <v>1</v>
      </c>
      <c r="CC57" s="26" t="e">
        <f>VLOOKUP(B57,'[2]10QH'!$B$15:$BZ$665,77,0)</f>
        <v>#REF!</v>
      </c>
    </row>
    <row r="58" spans="1:89" s="19" customFormat="1" x14ac:dyDescent="0.3">
      <c r="A58" s="10" t="s">
        <v>84</v>
      </c>
      <c r="B58" s="15" t="s">
        <v>85</v>
      </c>
      <c r="C58" s="16">
        <f t="shared" si="50"/>
        <v>0</v>
      </c>
      <c r="D58" s="10"/>
      <c r="E58" s="17">
        <f t="shared" ref="E58:E64" si="62">F58+U58+BG58</f>
        <v>0</v>
      </c>
      <c r="F58" s="17">
        <f t="shared" ref="F58:F64" si="63">G58+K58+L58+M58+R58+S58+T58</f>
        <v>0</v>
      </c>
      <c r="G58" s="17">
        <f t="shared" ref="G58:G64" si="64">H58+I58+J58</f>
        <v>0</v>
      </c>
      <c r="H58" s="10"/>
      <c r="I58" s="10"/>
      <c r="J58" s="10"/>
      <c r="K58" s="10"/>
      <c r="L58" s="10"/>
      <c r="M58" s="17">
        <f t="shared" ref="M58:M64" si="65">+N58+O58+P58</f>
        <v>0</v>
      </c>
      <c r="N58" s="10"/>
      <c r="O58" s="10"/>
      <c r="P58" s="10"/>
      <c r="Q58" s="10"/>
      <c r="R58" s="10"/>
      <c r="S58" s="10"/>
      <c r="T58" s="10"/>
      <c r="U58" s="7">
        <f t="shared" si="55"/>
        <v>0</v>
      </c>
      <c r="V58" s="10"/>
      <c r="W58" s="10"/>
      <c r="X58" s="10"/>
      <c r="Y58" s="10"/>
      <c r="Z58" s="10"/>
      <c r="AA58" s="10"/>
      <c r="AB58" s="10"/>
      <c r="AC58" s="10"/>
      <c r="AD58" s="17">
        <f t="shared" ref="AD58:AD64" si="66">SUM(AE58:AT58)</f>
        <v>0</v>
      </c>
      <c r="AE58" s="10"/>
      <c r="AF58" s="10"/>
      <c r="AG58" s="10"/>
      <c r="AH58" s="10"/>
      <c r="AI58" s="10"/>
      <c r="AJ58" s="10"/>
      <c r="AK58" s="10"/>
      <c r="AL58" s="10"/>
      <c r="AM58" s="10"/>
      <c r="AN58" s="10"/>
      <c r="AO58" s="18"/>
      <c r="AP58" s="10"/>
      <c r="AQ58" s="10"/>
      <c r="AR58" s="18"/>
      <c r="AS58" s="18"/>
      <c r="AT58" s="18"/>
      <c r="AU58" s="18"/>
      <c r="AV58" s="18"/>
      <c r="AW58" s="18"/>
      <c r="AX58" s="10"/>
      <c r="AY58" s="10"/>
      <c r="AZ58" s="10"/>
      <c r="BA58" s="18"/>
      <c r="BB58" s="18"/>
      <c r="BC58" s="18"/>
      <c r="BD58" s="10"/>
      <c r="BE58" s="18"/>
      <c r="BF58" s="18"/>
      <c r="BG58" s="17">
        <f t="shared" ref="BG58:BG64" si="67">BH58+BI58+BJ58</f>
        <v>0</v>
      </c>
      <c r="BH58" s="18"/>
      <c r="BI58" s="10"/>
      <c r="BJ58" s="10"/>
      <c r="BK58" s="18"/>
      <c r="BL58" s="10"/>
      <c r="BM58" s="18"/>
      <c r="BN58" s="10"/>
      <c r="BO58" s="3"/>
      <c r="BP58" s="10"/>
      <c r="BQ58" s="18"/>
      <c r="BR58" s="18"/>
      <c r="BS58" s="18"/>
      <c r="BT58" s="18"/>
      <c r="BU58" s="10"/>
      <c r="BV58" s="10"/>
      <c r="BW58" s="10"/>
      <c r="BX58" s="10"/>
      <c r="BY58" s="18"/>
      <c r="CA58" s="26">
        <f>VLOOKUP(B58,'[1]KH2025 IN'!$B$4:$X$243,23,0)</f>
        <v>1</v>
      </c>
      <c r="CB58" s="26">
        <v>1</v>
      </c>
      <c r="CC58" s="26" t="e">
        <f>VLOOKUP(B58,'[2]10QH'!$B$15:$BZ$665,77,0)</f>
        <v>#REF!</v>
      </c>
    </row>
    <row r="59" spans="1:89" s="92" customFormat="1" ht="112.5" x14ac:dyDescent="0.3">
      <c r="A59" s="20">
        <f>A53+1</f>
        <v>19</v>
      </c>
      <c r="B59" s="21" t="s">
        <v>340</v>
      </c>
      <c r="C59" s="22">
        <f t="shared" si="50"/>
        <v>0.2</v>
      </c>
      <c r="D59" s="23"/>
      <c r="E59" s="17">
        <f t="shared" si="62"/>
        <v>0.2</v>
      </c>
      <c r="F59" s="17">
        <f t="shared" si="63"/>
        <v>0.2</v>
      </c>
      <c r="G59" s="17">
        <f t="shared" si="64"/>
        <v>0</v>
      </c>
      <c r="H59" s="24"/>
      <c r="I59" s="24"/>
      <c r="J59" s="24"/>
      <c r="K59" s="24"/>
      <c r="L59" s="24">
        <v>0.2</v>
      </c>
      <c r="M59" s="17">
        <f t="shared" si="65"/>
        <v>0</v>
      </c>
      <c r="N59" s="24"/>
      <c r="O59" s="24"/>
      <c r="P59" s="24"/>
      <c r="Q59" s="24"/>
      <c r="R59" s="24"/>
      <c r="S59" s="24"/>
      <c r="T59" s="24"/>
      <c r="U59" s="7">
        <f t="shared" si="55"/>
        <v>0</v>
      </c>
      <c r="V59" s="24"/>
      <c r="W59" s="24"/>
      <c r="X59" s="24"/>
      <c r="Y59" s="24"/>
      <c r="Z59" s="24"/>
      <c r="AA59" s="24"/>
      <c r="AB59" s="24"/>
      <c r="AC59" s="24"/>
      <c r="AD59" s="17">
        <f t="shared" si="66"/>
        <v>0</v>
      </c>
      <c r="AE59" s="24"/>
      <c r="AF59" s="24"/>
      <c r="AG59" s="25"/>
      <c r="AH59" s="25"/>
      <c r="AI59" s="24"/>
      <c r="AJ59" s="20"/>
      <c r="AK59" s="24"/>
      <c r="AL59" s="20"/>
      <c r="AM59" s="20"/>
      <c r="AN59" s="20"/>
      <c r="AO59" s="18"/>
      <c r="AP59" s="20"/>
      <c r="AQ59" s="24"/>
      <c r="AR59" s="18"/>
      <c r="AS59" s="18"/>
      <c r="AT59" s="18"/>
      <c r="AU59" s="18"/>
      <c r="AV59" s="18"/>
      <c r="AW59" s="18"/>
      <c r="AX59" s="24"/>
      <c r="AY59" s="24"/>
      <c r="AZ59" s="24"/>
      <c r="BA59" s="18"/>
      <c r="BB59" s="18"/>
      <c r="BC59" s="18"/>
      <c r="BD59" s="24"/>
      <c r="BE59" s="18"/>
      <c r="BF59" s="18"/>
      <c r="BG59" s="17">
        <f t="shared" si="67"/>
        <v>0</v>
      </c>
      <c r="BH59" s="18"/>
      <c r="BI59" s="24"/>
      <c r="BJ59" s="24"/>
      <c r="BK59" s="18"/>
      <c r="BL59" s="20" t="s">
        <v>198</v>
      </c>
      <c r="BM59" s="18"/>
      <c r="BN59" s="20" t="s">
        <v>341</v>
      </c>
      <c r="BO59" s="3">
        <v>2025</v>
      </c>
      <c r="BP59" s="20" t="s">
        <v>342</v>
      </c>
      <c r="BQ59" s="18"/>
      <c r="BR59" s="18"/>
      <c r="BS59" s="18"/>
      <c r="BT59" s="18"/>
      <c r="BU59" s="23" t="s">
        <v>95</v>
      </c>
      <c r="BV59" s="20"/>
      <c r="BW59" s="25" t="s">
        <v>343</v>
      </c>
      <c r="BX59" s="25" t="s">
        <v>344</v>
      </c>
      <c r="BY59" s="20" t="s">
        <v>345</v>
      </c>
      <c r="CA59" s="26">
        <f>VLOOKUP(B59,'[1]KH2025 IN'!$B$4:$X$243,23,0)</f>
        <v>1</v>
      </c>
      <c r="CB59" s="26">
        <v>1</v>
      </c>
      <c r="CC59" s="26">
        <f>VLOOKUP(B59,'[2]10QH'!$B$15:$BZ$665,77,0)</f>
        <v>1</v>
      </c>
      <c r="CJ59" s="26">
        <v>1</v>
      </c>
      <c r="CK59" s="26">
        <f>VLOOKUP(B59,'[3]KH2025 IN'!$B$8:$X$241,23,0)</f>
        <v>1</v>
      </c>
    </row>
    <row r="60" spans="1:89" s="26" customFormat="1" ht="56.25" x14ac:dyDescent="0.3">
      <c r="A60" s="20">
        <f>A59+1</f>
        <v>20</v>
      </c>
      <c r="B60" s="21" t="s">
        <v>1032</v>
      </c>
      <c r="C60" s="22">
        <f t="shared" si="50"/>
        <v>1.2</v>
      </c>
      <c r="D60" s="23">
        <v>1.2</v>
      </c>
      <c r="E60" s="17">
        <f t="shared" si="62"/>
        <v>0</v>
      </c>
      <c r="F60" s="17">
        <f t="shared" si="63"/>
        <v>0</v>
      </c>
      <c r="G60" s="17">
        <f t="shared" si="64"/>
        <v>0</v>
      </c>
      <c r="H60" s="24"/>
      <c r="I60" s="24"/>
      <c r="J60" s="24"/>
      <c r="K60" s="24"/>
      <c r="L60" s="24"/>
      <c r="M60" s="17">
        <f t="shared" si="65"/>
        <v>0</v>
      </c>
      <c r="N60" s="24"/>
      <c r="O60" s="24"/>
      <c r="P60" s="24"/>
      <c r="Q60" s="24"/>
      <c r="R60" s="24"/>
      <c r="S60" s="24"/>
      <c r="T60" s="24"/>
      <c r="U60" s="7">
        <f t="shared" si="55"/>
        <v>0</v>
      </c>
      <c r="V60" s="24"/>
      <c r="W60" s="24"/>
      <c r="X60" s="24"/>
      <c r="Y60" s="24"/>
      <c r="Z60" s="24"/>
      <c r="AA60" s="24"/>
      <c r="AB60" s="24"/>
      <c r="AC60" s="24"/>
      <c r="AD60" s="17">
        <f t="shared" si="66"/>
        <v>0</v>
      </c>
      <c r="AE60" s="24"/>
      <c r="AF60" s="24"/>
      <c r="AG60" s="25"/>
      <c r="AH60" s="25"/>
      <c r="AI60" s="24"/>
      <c r="AJ60" s="20"/>
      <c r="AK60" s="24"/>
      <c r="AL60" s="20"/>
      <c r="AM60" s="20"/>
      <c r="AN60" s="20"/>
      <c r="AO60" s="3"/>
      <c r="AP60" s="20"/>
      <c r="AQ60" s="24"/>
      <c r="AR60" s="3"/>
      <c r="AS60" s="3"/>
      <c r="AT60" s="3"/>
      <c r="AU60" s="3"/>
      <c r="AV60" s="3"/>
      <c r="AW60" s="3"/>
      <c r="AX60" s="24"/>
      <c r="AY60" s="24"/>
      <c r="AZ60" s="24"/>
      <c r="BA60" s="3"/>
      <c r="BB60" s="3"/>
      <c r="BC60" s="3"/>
      <c r="BD60" s="24"/>
      <c r="BE60" s="3"/>
      <c r="BF60" s="3"/>
      <c r="BG60" s="17">
        <f t="shared" si="67"/>
        <v>0</v>
      </c>
      <c r="BH60" s="3"/>
      <c r="BI60" s="24"/>
      <c r="BJ60" s="24"/>
      <c r="BK60" s="3"/>
      <c r="BL60" s="20" t="s">
        <v>105</v>
      </c>
      <c r="BM60" s="3"/>
      <c r="BN60" s="20" t="s">
        <v>341</v>
      </c>
      <c r="BO60" s="3">
        <v>2025</v>
      </c>
      <c r="BP60" s="20" t="s">
        <v>1162</v>
      </c>
      <c r="BQ60" s="3"/>
      <c r="BR60" s="3"/>
      <c r="BS60" s="3"/>
      <c r="BT60" s="3"/>
      <c r="BU60" s="23"/>
      <c r="BV60" s="20"/>
      <c r="BW60" s="25"/>
      <c r="BX60" s="25"/>
      <c r="BY60" s="97"/>
      <c r="CA60" s="26">
        <f>VLOOKUP(B60,'[1]KH2025 IN'!$B$4:$X$243,23,0)</f>
        <v>1</v>
      </c>
      <c r="CB60" s="26">
        <v>1</v>
      </c>
      <c r="CC60" s="26" t="e">
        <f>VLOOKUP(B60,'[2]10QH'!$B$15:$BZ$665,77,0)</f>
        <v>#N/A</v>
      </c>
      <c r="CJ60" s="26">
        <v>1</v>
      </c>
      <c r="CK60" s="26">
        <f>VLOOKUP(B60,'[3]KH2025 IN'!$B$8:$X$241,23,0)</f>
        <v>1</v>
      </c>
    </row>
    <row r="61" spans="1:89" s="26" customFormat="1" x14ac:dyDescent="0.3">
      <c r="A61" s="144">
        <f>A60+1</f>
        <v>21</v>
      </c>
      <c r="B61" s="145" t="s">
        <v>1033</v>
      </c>
      <c r="C61" s="22">
        <f t="shared" si="50"/>
        <v>0.05</v>
      </c>
      <c r="D61" s="23">
        <v>0.05</v>
      </c>
      <c r="E61" s="17">
        <f t="shared" si="62"/>
        <v>0</v>
      </c>
      <c r="F61" s="17">
        <f t="shared" si="63"/>
        <v>0</v>
      </c>
      <c r="G61" s="17">
        <f t="shared" si="64"/>
        <v>0</v>
      </c>
      <c r="H61" s="24"/>
      <c r="I61" s="24"/>
      <c r="J61" s="24"/>
      <c r="K61" s="24"/>
      <c r="L61" s="24"/>
      <c r="M61" s="17">
        <f t="shared" si="65"/>
        <v>0</v>
      </c>
      <c r="N61" s="24"/>
      <c r="O61" s="24"/>
      <c r="P61" s="24"/>
      <c r="Q61" s="24"/>
      <c r="R61" s="24"/>
      <c r="S61" s="24"/>
      <c r="T61" s="24"/>
      <c r="U61" s="7">
        <f t="shared" si="55"/>
        <v>0</v>
      </c>
      <c r="V61" s="24"/>
      <c r="W61" s="24"/>
      <c r="X61" s="24"/>
      <c r="Y61" s="24"/>
      <c r="Z61" s="24"/>
      <c r="AA61" s="24"/>
      <c r="AB61" s="24"/>
      <c r="AC61" s="24"/>
      <c r="AD61" s="17">
        <f t="shared" si="66"/>
        <v>0</v>
      </c>
      <c r="AE61" s="24"/>
      <c r="AF61" s="24"/>
      <c r="AG61" s="25"/>
      <c r="AH61" s="25"/>
      <c r="AI61" s="24"/>
      <c r="AJ61" s="20"/>
      <c r="AK61" s="24"/>
      <c r="AL61" s="20"/>
      <c r="AM61" s="20"/>
      <c r="AN61" s="20"/>
      <c r="AO61" s="3"/>
      <c r="AP61" s="20"/>
      <c r="AQ61" s="24"/>
      <c r="AR61" s="3"/>
      <c r="AS61" s="3"/>
      <c r="AT61" s="3"/>
      <c r="AU61" s="3"/>
      <c r="AV61" s="3"/>
      <c r="AW61" s="3"/>
      <c r="AX61" s="24"/>
      <c r="AY61" s="24"/>
      <c r="AZ61" s="24"/>
      <c r="BA61" s="3"/>
      <c r="BB61" s="3"/>
      <c r="BC61" s="3"/>
      <c r="BD61" s="24"/>
      <c r="BE61" s="3"/>
      <c r="BF61" s="3"/>
      <c r="BG61" s="17">
        <f t="shared" si="67"/>
        <v>0</v>
      </c>
      <c r="BH61" s="3"/>
      <c r="BI61" s="24"/>
      <c r="BJ61" s="24"/>
      <c r="BK61" s="3"/>
      <c r="BL61" s="20" t="s">
        <v>99</v>
      </c>
      <c r="BM61" s="3"/>
      <c r="BN61" s="20" t="s">
        <v>245</v>
      </c>
      <c r="BO61" s="3">
        <v>2025</v>
      </c>
      <c r="BP61" s="144" t="s">
        <v>1163</v>
      </c>
      <c r="BQ61" s="3"/>
      <c r="BR61" s="3"/>
      <c r="BS61" s="3"/>
      <c r="BT61" s="3"/>
      <c r="BU61" s="23"/>
      <c r="BV61" s="20"/>
      <c r="BW61" s="25"/>
      <c r="BX61" s="25"/>
      <c r="BY61" s="94"/>
      <c r="CA61" s="26">
        <f>VLOOKUP(B61,'[1]KH2025 IN'!$B$4:$X$243,23,0)</f>
        <v>1</v>
      </c>
      <c r="CB61" s="26">
        <v>1</v>
      </c>
      <c r="CC61" s="26" t="e">
        <f>VLOOKUP(B61,'[2]10QH'!$B$15:$BZ$665,77,0)</f>
        <v>#N/A</v>
      </c>
      <c r="CJ61" s="26">
        <v>1</v>
      </c>
      <c r="CK61" s="26">
        <f>VLOOKUP(B61,'[3]KH2025 IN'!$B$8:$X$241,23,0)</f>
        <v>1</v>
      </c>
    </row>
    <row r="62" spans="1:89" s="26" customFormat="1" ht="75" x14ac:dyDescent="0.3">
      <c r="A62" s="144"/>
      <c r="B62" s="145"/>
      <c r="C62" s="16">
        <f t="shared" si="50"/>
        <v>18.385000000000002</v>
      </c>
      <c r="D62" s="23">
        <v>0.39500000000000002</v>
      </c>
      <c r="E62" s="7">
        <f t="shared" si="62"/>
        <v>17.990000000000002</v>
      </c>
      <c r="F62" s="7">
        <f>G62+K62+L62+M62+R62+S62+T62</f>
        <v>17.400000000000002</v>
      </c>
      <c r="G62" s="7">
        <f t="shared" si="64"/>
        <v>0</v>
      </c>
      <c r="H62" s="22"/>
      <c r="I62" s="22"/>
      <c r="J62" s="22"/>
      <c r="K62" s="22">
        <v>0.66</v>
      </c>
      <c r="L62" s="22">
        <v>1.85</v>
      </c>
      <c r="M62" s="7">
        <f t="shared" si="65"/>
        <v>14.89</v>
      </c>
      <c r="N62" s="22"/>
      <c r="O62" s="22"/>
      <c r="P62" s="22">
        <v>14.89</v>
      </c>
      <c r="Q62" s="22">
        <v>13.85</v>
      </c>
      <c r="R62" s="22"/>
      <c r="S62" s="22"/>
      <c r="T62" s="22"/>
      <c r="U62" s="7">
        <f t="shared" si="55"/>
        <v>0.05</v>
      </c>
      <c r="V62" s="22"/>
      <c r="W62" s="22"/>
      <c r="X62" s="22"/>
      <c r="Y62" s="22"/>
      <c r="Z62" s="22"/>
      <c r="AA62" s="22"/>
      <c r="AB62" s="22"/>
      <c r="AC62" s="22"/>
      <c r="AD62" s="7">
        <f>SUM(AE62:AT62)</f>
        <v>0</v>
      </c>
      <c r="AE62" s="22"/>
      <c r="AF62" s="22"/>
      <c r="AG62" s="22"/>
      <c r="AH62" s="22"/>
      <c r="AI62" s="22"/>
      <c r="AJ62" s="22"/>
      <c r="AK62" s="22"/>
      <c r="AL62" s="22"/>
      <c r="AM62" s="22"/>
      <c r="AN62" s="22"/>
      <c r="AO62" s="22"/>
      <c r="AP62" s="22"/>
      <c r="AQ62" s="22"/>
      <c r="AR62" s="22"/>
      <c r="AS62" s="22">
        <f>AT62+AU62</f>
        <v>0</v>
      </c>
      <c r="AT62" s="22"/>
      <c r="AU62" s="22"/>
      <c r="AV62" s="22"/>
      <c r="AW62" s="22"/>
      <c r="AX62" s="22"/>
      <c r="AY62" s="22"/>
      <c r="AZ62" s="22"/>
      <c r="BA62" s="22"/>
      <c r="BB62" s="22"/>
      <c r="BC62" s="22"/>
      <c r="BD62" s="22">
        <v>0.05</v>
      </c>
      <c r="BE62" s="22"/>
      <c r="BF62" s="22"/>
      <c r="BG62" s="7">
        <f t="shared" si="67"/>
        <v>0.54</v>
      </c>
      <c r="BH62" s="22"/>
      <c r="BI62" s="22">
        <v>0.54</v>
      </c>
      <c r="BJ62" s="22"/>
      <c r="BK62" s="3"/>
      <c r="BL62" s="20" t="s">
        <v>99</v>
      </c>
      <c r="BM62" s="3"/>
      <c r="BN62" s="20" t="s">
        <v>341</v>
      </c>
      <c r="BO62" s="3">
        <v>2025</v>
      </c>
      <c r="BP62" s="144"/>
      <c r="BQ62" s="3"/>
      <c r="BR62" s="3"/>
      <c r="BS62" s="3"/>
      <c r="BT62" s="3"/>
      <c r="BU62" s="23" t="s">
        <v>265</v>
      </c>
      <c r="BV62" s="20"/>
      <c r="BW62" s="25"/>
      <c r="BX62" s="25"/>
      <c r="BY62" s="94" t="s">
        <v>1170</v>
      </c>
      <c r="CA62" s="26">
        <f>VLOOKUP(B62,'[1]KH2025 IN'!$B$4:$X$243,23,0)</f>
        <v>1</v>
      </c>
      <c r="CB62" s="26">
        <v>1</v>
      </c>
      <c r="CC62" s="26" t="e">
        <f>VLOOKUP(B62,'[2]10QH'!$B$15:$BZ$665,77,0)</f>
        <v>#N/A</v>
      </c>
      <c r="CJ62" s="26">
        <v>1</v>
      </c>
      <c r="CK62" s="26" t="e">
        <f>VLOOKUP(B62,'[3]KH2025 IN'!$B$8:$X$241,23,0)</f>
        <v>#N/A</v>
      </c>
    </row>
    <row r="63" spans="1:89" s="92" customFormat="1" x14ac:dyDescent="0.3">
      <c r="A63" s="144">
        <f>A61+1</f>
        <v>22</v>
      </c>
      <c r="B63" s="145" t="s">
        <v>380</v>
      </c>
      <c r="C63" s="22">
        <f t="shared" si="50"/>
        <v>0.4</v>
      </c>
      <c r="D63" s="23">
        <v>0.4</v>
      </c>
      <c r="E63" s="17">
        <f t="shared" si="62"/>
        <v>0</v>
      </c>
      <c r="F63" s="17">
        <f t="shared" si="63"/>
        <v>0</v>
      </c>
      <c r="G63" s="17">
        <f t="shared" si="64"/>
        <v>0</v>
      </c>
      <c r="H63" s="24"/>
      <c r="I63" s="24"/>
      <c r="J63" s="24"/>
      <c r="K63" s="24"/>
      <c r="L63" s="24"/>
      <c r="M63" s="17">
        <f t="shared" si="65"/>
        <v>0</v>
      </c>
      <c r="N63" s="24"/>
      <c r="O63" s="24"/>
      <c r="P63" s="24"/>
      <c r="Q63" s="24"/>
      <c r="R63" s="24"/>
      <c r="S63" s="24"/>
      <c r="T63" s="24"/>
      <c r="U63" s="7">
        <f t="shared" si="55"/>
        <v>0</v>
      </c>
      <c r="V63" s="24"/>
      <c r="W63" s="24"/>
      <c r="X63" s="24"/>
      <c r="Y63" s="24"/>
      <c r="Z63" s="24"/>
      <c r="AA63" s="24"/>
      <c r="AB63" s="24"/>
      <c r="AC63" s="24"/>
      <c r="AD63" s="17">
        <f t="shared" si="66"/>
        <v>0</v>
      </c>
      <c r="AE63" s="24"/>
      <c r="AF63" s="24"/>
      <c r="AG63" s="146"/>
      <c r="AH63" s="25"/>
      <c r="AI63" s="24"/>
      <c r="AJ63" s="20"/>
      <c r="AK63" s="24"/>
      <c r="AL63" s="20"/>
      <c r="AM63" s="20"/>
      <c r="AN63" s="20"/>
      <c r="AO63" s="18"/>
      <c r="AP63" s="20"/>
      <c r="AQ63" s="24"/>
      <c r="AR63" s="18"/>
      <c r="AS63" s="18"/>
      <c r="AT63" s="18"/>
      <c r="AU63" s="18"/>
      <c r="AV63" s="18"/>
      <c r="AW63" s="18"/>
      <c r="AX63" s="24"/>
      <c r="AY63" s="24"/>
      <c r="AZ63" s="24"/>
      <c r="BA63" s="18"/>
      <c r="BB63" s="18"/>
      <c r="BC63" s="18"/>
      <c r="BD63" s="24"/>
      <c r="BE63" s="18"/>
      <c r="BF63" s="18"/>
      <c r="BG63" s="17">
        <f t="shared" si="67"/>
        <v>0</v>
      </c>
      <c r="BH63" s="18"/>
      <c r="BI63" s="24"/>
      <c r="BJ63" s="24"/>
      <c r="BK63" s="18"/>
      <c r="BL63" s="20" t="s">
        <v>105</v>
      </c>
      <c r="BM63" s="18"/>
      <c r="BN63" s="20" t="s">
        <v>245</v>
      </c>
      <c r="BO63" s="3">
        <v>2025</v>
      </c>
      <c r="BP63" s="144" t="s">
        <v>381</v>
      </c>
      <c r="BQ63" s="18"/>
      <c r="BR63" s="18"/>
      <c r="BS63" s="18"/>
      <c r="BT63" s="18"/>
      <c r="BU63" s="20" t="s">
        <v>245</v>
      </c>
      <c r="BV63" s="144"/>
      <c r="BW63" s="146" t="s">
        <v>382</v>
      </c>
      <c r="BX63" s="25"/>
      <c r="BY63" s="93"/>
      <c r="CA63" s="26">
        <f>VLOOKUP(B63,'[1]KH2025 IN'!$B$4:$X$243,23,0)</f>
        <v>1</v>
      </c>
      <c r="CB63" s="26">
        <v>1</v>
      </c>
      <c r="CC63" s="26">
        <f>VLOOKUP(B63,'[2]10QH'!$B$15:$BZ$665,77,0)</f>
        <v>1</v>
      </c>
      <c r="CJ63" s="26">
        <v>1</v>
      </c>
      <c r="CK63" s="26">
        <f>VLOOKUP(B63,'[3]KH2025 IN'!$B$8:$X$241,23,0)</f>
        <v>1</v>
      </c>
    </row>
    <row r="64" spans="1:89" s="92" customFormat="1" ht="75" x14ac:dyDescent="0.3">
      <c r="A64" s="144"/>
      <c r="B64" s="145"/>
      <c r="C64" s="22">
        <f t="shared" si="50"/>
        <v>9.6000000000000014</v>
      </c>
      <c r="D64" s="23"/>
      <c r="E64" s="17">
        <f t="shared" si="62"/>
        <v>9.6000000000000014</v>
      </c>
      <c r="F64" s="17">
        <f t="shared" si="63"/>
        <v>9.3000000000000007</v>
      </c>
      <c r="G64" s="17">
        <f t="shared" si="64"/>
        <v>3.1</v>
      </c>
      <c r="H64" s="24">
        <v>0.1</v>
      </c>
      <c r="I64" s="24">
        <v>3</v>
      </c>
      <c r="J64" s="24"/>
      <c r="K64" s="24">
        <v>3.2</v>
      </c>
      <c r="L64" s="24">
        <v>3</v>
      </c>
      <c r="M64" s="17">
        <f t="shared" si="65"/>
        <v>0</v>
      </c>
      <c r="N64" s="24"/>
      <c r="O64" s="24"/>
      <c r="P64" s="24"/>
      <c r="Q64" s="24"/>
      <c r="R64" s="24"/>
      <c r="S64" s="24"/>
      <c r="T64" s="24"/>
      <c r="U64" s="7">
        <f t="shared" si="55"/>
        <v>0.3</v>
      </c>
      <c r="V64" s="24"/>
      <c r="W64" s="24"/>
      <c r="X64" s="24"/>
      <c r="Y64" s="24"/>
      <c r="Z64" s="24"/>
      <c r="AA64" s="24"/>
      <c r="AB64" s="24"/>
      <c r="AC64" s="24"/>
      <c r="AD64" s="17">
        <f t="shared" si="66"/>
        <v>0</v>
      </c>
      <c r="AE64" s="24"/>
      <c r="AF64" s="24"/>
      <c r="AG64" s="146"/>
      <c r="AH64" s="25"/>
      <c r="AI64" s="24"/>
      <c r="AJ64" s="20"/>
      <c r="AK64" s="24"/>
      <c r="AL64" s="20"/>
      <c r="AM64" s="20"/>
      <c r="AN64" s="20"/>
      <c r="AO64" s="18"/>
      <c r="AP64" s="20"/>
      <c r="AQ64" s="24"/>
      <c r="AR64" s="18"/>
      <c r="AS64" s="18"/>
      <c r="AT64" s="18"/>
      <c r="AU64" s="18"/>
      <c r="AV64" s="18"/>
      <c r="AW64" s="18"/>
      <c r="AX64" s="24">
        <v>0.3</v>
      </c>
      <c r="AY64" s="24"/>
      <c r="AZ64" s="24"/>
      <c r="BA64" s="18"/>
      <c r="BB64" s="18"/>
      <c r="BC64" s="18"/>
      <c r="BD64" s="24"/>
      <c r="BE64" s="18"/>
      <c r="BF64" s="18"/>
      <c r="BG64" s="17">
        <f t="shared" si="67"/>
        <v>0</v>
      </c>
      <c r="BH64" s="18"/>
      <c r="BI64" s="24"/>
      <c r="BJ64" s="24"/>
      <c r="BK64" s="18"/>
      <c r="BL64" s="20" t="s">
        <v>105</v>
      </c>
      <c r="BM64" s="18"/>
      <c r="BN64" s="20" t="s">
        <v>341</v>
      </c>
      <c r="BO64" s="18"/>
      <c r="BP64" s="144"/>
      <c r="BQ64" s="18"/>
      <c r="BR64" s="18"/>
      <c r="BS64" s="18"/>
      <c r="BT64" s="18"/>
      <c r="BU64" s="23" t="s">
        <v>383</v>
      </c>
      <c r="BV64" s="144"/>
      <c r="BW64" s="146"/>
      <c r="BX64" s="25"/>
      <c r="BY64" s="20" t="s">
        <v>384</v>
      </c>
      <c r="CA64" s="26">
        <f>VLOOKUP(B64,'[1]KH2025 IN'!$B$4:$X$243,23,0)</f>
        <v>1</v>
      </c>
      <c r="CB64" s="26">
        <v>1</v>
      </c>
      <c r="CC64" s="26" t="e">
        <f>VLOOKUP(B64,'[2]10QH'!$B$15:$BZ$665,77,0)</f>
        <v>#N/A</v>
      </c>
      <c r="CJ64" s="26">
        <v>1</v>
      </c>
      <c r="CK64" s="26" t="e">
        <f>VLOOKUP(B64,'[3]KH2025 IN'!$B$8:$X$241,23,0)</f>
        <v>#N/A</v>
      </c>
    </row>
    <row r="65" spans="1:89" s="19" customFormat="1" x14ac:dyDescent="0.3">
      <c r="A65" s="10" t="s">
        <v>147</v>
      </c>
      <c r="B65" s="15" t="s">
        <v>148</v>
      </c>
      <c r="C65" s="16">
        <f t="shared" ref="C65:C93" si="68">D65+E65</f>
        <v>0</v>
      </c>
      <c r="D65" s="24"/>
      <c r="E65" s="17">
        <f t="shared" ref="E65:E83" si="69">F65+U65+BG65</f>
        <v>0</v>
      </c>
      <c r="F65" s="17">
        <f t="shared" ref="F65:F83" si="70">G65+K65+L65+M65+R65+S65+T65</f>
        <v>0</v>
      </c>
      <c r="G65" s="17">
        <f t="shared" ref="G65:G83" si="71">H65+I65+J65</f>
        <v>0</v>
      </c>
      <c r="H65" s="10"/>
      <c r="I65" s="10"/>
      <c r="J65" s="10"/>
      <c r="K65" s="10"/>
      <c r="L65" s="10"/>
      <c r="M65" s="17">
        <f t="shared" ref="M65:M83" si="72">+N65+O65+P65</f>
        <v>0</v>
      </c>
      <c r="N65" s="10"/>
      <c r="O65" s="10"/>
      <c r="P65" s="10"/>
      <c r="Q65" s="10"/>
      <c r="R65" s="24"/>
      <c r="S65" s="10"/>
      <c r="T65" s="10"/>
      <c r="U65" s="7">
        <f t="shared" ref="U65:U93" si="73">V65+W65+X65+Y65+Z65+AA65+AB65+AC65+AD65+AU65+AV65+AW65+AX65+AY65+AZ65+BA65+BB65+BC65+BD65+BE65+BF65</f>
        <v>0</v>
      </c>
      <c r="V65" s="10"/>
      <c r="W65" s="10"/>
      <c r="X65" s="10"/>
      <c r="Y65" s="10"/>
      <c r="Z65" s="10"/>
      <c r="AA65" s="10"/>
      <c r="AB65" s="10"/>
      <c r="AC65" s="10"/>
      <c r="AD65" s="17">
        <f t="shared" ref="AD65:AD83" si="74">SUM(AE65:AT65)</f>
        <v>0</v>
      </c>
      <c r="AE65" s="10"/>
      <c r="AF65" s="10"/>
      <c r="AG65" s="10"/>
      <c r="AH65" s="10"/>
      <c r="AI65" s="10"/>
      <c r="AJ65" s="10"/>
      <c r="AK65" s="10"/>
      <c r="AL65" s="10"/>
      <c r="AM65" s="10"/>
      <c r="AN65" s="10"/>
      <c r="AO65" s="18"/>
      <c r="AP65" s="10"/>
      <c r="AQ65" s="10"/>
      <c r="AR65" s="18"/>
      <c r="AS65" s="18"/>
      <c r="AT65" s="18"/>
      <c r="AU65" s="18"/>
      <c r="AV65" s="18"/>
      <c r="AW65" s="18"/>
      <c r="AX65" s="10"/>
      <c r="AY65" s="10"/>
      <c r="AZ65" s="10"/>
      <c r="BA65" s="18"/>
      <c r="BB65" s="18"/>
      <c r="BC65" s="18"/>
      <c r="BD65" s="10"/>
      <c r="BE65" s="18"/>
      <c r="BF65" s="18"/>
      <c r="BG65" s="17">
        <f t="shared" ref="BG65:BG83" si="75">BH65+BI65+BJ65</f>
        <v>0</v>
      </c>
      <c r="BH65" s="18"/>
      <c r="BI65" s="10"/>
      <c r="BJ65" s="10"/>
      <c r="BK65" s="18"/>
      <c r="BL65" s="10"/>
      <c r="BM65" s="18"/>
      <c r="BN65" s="25"/>
      <c r="BO65" s="18"/>
      <c r="BP65" s="10"/>
      <c r="BQ65" s="18"/>
      <c r="BR65" s="18"/>
      <c r="BS65" s="18"/>
      <c r="BT65" s="18"/>
      <c r="BU65" s="24"/>
      <c r="BV65" s="10"/>
      <c r="BW65" s="10"/>
      <c r="BX65" s="10"/>
      <c r="BY65" s="18"/>
      <c r="CA65" s="26" t="e">
        <f>VLOOKUP(B65,'[1]KH2025 IN'!$B$4:$X$243,23,0)</f>
        <v>#N/A</v>
      </c>
      <c r="CB65" s="26">
        <v>1</v>
      </c>
      <c r="CC65" s="26" t="e">
        <f>VLOOKUP(B65,'[2]10QH'!$B$15:$BZ$665,77,0)</f>
        <v>#REF!</v>
      </c>
    </row>
    <row r="66" spans="1:89" s="92" customFormat="1" x14ac:dyDescent="0.3">
      <c r="A66" s="20">
        <f>A63+1</f>
        <v>23</v>
      </c>
      <c r="B66" s="21" t="s">
        <v>463</v>
      </c>
      <c r="C66" s="22">
        <f t="shared" si="68"/>
        <v>0.7</v>
      </c>
      <c r="D66" s="23">
        <v>0.7</v>
      </c>
      <c r="E66" s="17">
        <f t="shared" si="69"/>
        <v>0</v>
      </c>
      <c r="F66" s="17">
        <f t="shared" si="70"/>
        <v>0</v>
      </c>
      <c r="G66" s="17">
        <f t="shared" si="71"/>
        <v>0</v>
      </c>
      <c r="H66" s="25"/>
      <c r="I66" s="25"/>
      <c r="J66" s="25"/>
      <c r="K66" s="25"/>
      <c r="L66" s="25"/>
      <c r="M66" s="17">
        <f t="shared" si="72"/>
        <v>0</v>
      </c>
      <c r="N66" s="25"/>
      <c r="O66" s="25"/>
      <c r="P66" s="25"/>
      <c r="Q66" s="25"/>
      <c r="R66" s="24"/>
      <c r="S66" s="25"/>
      <c r="T66" s="25"/>
      <c r="U66" s="7">
        <f t="shared" si="73"/>
        <v>0</v>
      </c>
      <c r="V66" s="25"/>
      <c r="W66" s="25"/>
      <c r="X66" s="25"/>
      <c r="Y66" s="25"/>
      <c r="Z66" s="25"/>
      <c r="AA66" s="25"/>
      <c r="AB66" s="25"/>
      <c r="AC66" s="25"/>
      <c r="AD66" s="17">
        <f t="shared" si="74"/>
        <v>0</v>
      </c>
      <c r="AE66" s="25"/>
      <c r="AF66" s="25"/>
      <c r="AG66" s="25"/>
      <c r="AH66" s="25"/>
      <c r="AI66" s="25"/>
      <c r="AJ66" s="25"/>
      <c r="AK66" s="25"/>
      <c r="AL66" s="25"/>
      <c r="AM66" s="25"/>
      <c r="AN66" s="25"/>
      <c r="AO66" s="18"/>
      <c r="AP66" s="25"/>
      <c r="AQ66" s="25"/>
      <c r="AR66" s="18"/>
      <c r="AS66" s="18"/>
      <c r="AT66" s="18"/>
      <c r="AU66" s="18"/>
      <c r="AV66" s="18"/>
      <c r="AW66" s="18"/>
      <c r="AX66" s="25"/>
      <c r="AY66" s="25"/>
      <c r="AZ66" s="25"/>
      <c r="BA66" s="18"/>
      <c r="BB66" s="18"/>
      <c r="BC66" s="18"/>
      <c r="BD66" s="25"/>
      <c r="BE66" s="18"/>
      <c r="BF66" s="18"/>
      <c r="BG66" s="17">
        <f t="shared" si="75"/>
        <v>0</v>
      </c>
      <c r="BH66" s="18"/>
      <c r="BI66" s="25"/>
      <c r="BJ66" s="25"/>
      <c r="BK66" s="18"/>
      <c r="BL66" s="20" t="s">
        <v>142</v>
      </c>
      <c r="BM66" s="18"/>
      <c r="BN66" s="20" t="s">
        <v>341</v>
      </c>
      <c r="BO66" s="3">
        <v>2025</v>
      </c>
      <c r="BP66" s="94"/>
      <c r="BQ66" s="18"/>
      <c r="BR66" s="18"/>
      <c r="BS66" s="18"/>
      <c r="BT66" s="18"/>
      <c r="BU66" s="23" t="s">
        <v>341</v>
      </c>
      <c r="BV66" s="25"/>
      <c r="BW66" s="25"/>
      <c r="BX66" s="25"/>
      <c r="BY66" s="93"/>
      <c r="CA66" s="26">
        <f>VLOOKUP(B66,'[1]KH2025 IN'!$B$4:$X$243,23,0)</f>
        <v>1</v>
      </c>
      <c r="CB66" s="26">
        <v>1</v>
      </c>
      <c r="CC66" s="26">
        <f>VLOOKUP(B66,'[2]10QH'!$B$15:$BZ$665,77,0)</f>
        <v>1</v>
      </c>
      <c r="CJ66" s="26">
        <v>1</v>
      </c>
      <c r="CK66" s="26">
        <f>VLOOKUP(B66,'[3]KH2025 IN'!$B$8:$X$241,23,0)</f>
        <v>1</v>
      </c>
    </row>
    <row r="67" spans="1:89" s="92" customFormat="1" ht="37.5" x14ac:dyDescent="0.3">
      <c r="A67" s="20">
        <f>A66+1</f>
        <v>24</v>
      </c>
      <c r="B67" s="21" t="s">
        <v>465</v>
      </c>
      <c r="C67" s="22">
        <f t="shared" si="68"/>
        <v>1.5</v>
      </c>
      <c r="D67" s="23">
        <v>1.5</v>
      </c>
      <c r="E67" s="17">
        <f t="shared" si="69"/>
        <v>0</v>
      </c>
      <c r="F67" s="17">
        <f t="shared" si="70"/>
        <v>0</v>
      </c>
      <c r="G67" s="17">
        <f t="shared" si="71"/>
        <v>0</v>
      </c>
      <c r="H67" s="25"/>
      <c r="I67" s="25"/>
      <c r="J67" s="25"/>
      <c r="K67" s="25"/>
      <c r="L67" s="25"/>
      <c r="M67" s="17">
        <f t="shared" si="72"/>
        <v>0</v>
      </c>
      <c r="N67" s="25"/>
      <c r="O67" s="25"/>
      <c r="P67" s="25"/>
      <c r="Q67" s="25"/>
      <c r="R67" s="25"/>
      <c r="S67" s="25"/>
      <c r="T67" s="25"/>
      <c r="U67" s="7">
        <f t="shared" si="73"/>
        <v>0</v>
      </c>
      <c r="V67" s="25"/>
      <c r="W67" s="25"/>
      <c r="X67" s="25"/>
      <c r="Y67" s="25"/>
      <c r="Z67" s="25"/>
      <c r="AA67" s="25"/>
      <c r="AB67" s="25"/>
      <c r="AC67" s="25"/>
      <c r="AD67" s="17">
        <f t="shared" si="74"/>
        <v>0</v>
      </c>
      <c r="AE67" s="25"/>
      <c r="AF67" s="25"/>
      <c r="AG67" s="25"/>
      <c r="AH67" s="25"/>
      <c r="AI67" s="25"/>
      <c r="AJ67" s="25"/>
      <c r="AK67" s="25"/>
      <c r="AL67" s="25"/>
      <c r="AM67" s="25"/>
      <c r="AN67" s="25"/>
      <c r="AO67" s="18"/>
      <c r="AP67" s="25"/>
      <c r="AQ67" s="25"/>
      <c r="AR67" s="18"/>
      <c r="AS67" s="18"/>
      <c r="AT67" s="18"/>
      <c r="AU67" s="18"/>
      <c r="AV67" s="18"/>
      <c r="AW67" s="18"/>
      <c r="AX67" s="25"/>
      <c r="AY67" s="25"/>
      <c r="AZ67" s="25"/>
      <c r="BA67" s="18"/>
      <c r="BB67" s="18"/>
      <c r="BC67" s="18"/>
      <c r="BD67" s="25"/>
      <c r="BE67" s="18"/>
      <c r="BF67" s="18"/>
      <c r="BG67" s="17">
        <f t="shared" si="75"/>
        <v>0</v>
      </c>
      <c r="BH67" s="18"/>
      <c r="BI67" s="25"/>
      <c r="BJ67" s="25"/>
      <c r="BK67" s="18"/>
      <c r="BL67" s="20" t="s">
        <v>142</v>
      </c>
      <c r="BM67" s="18"/>
      <c r="BN67" s="20" t="s">
        <v>341</v>
      </c>
      <c r="BO67" s="3">
        <v>2025</v>
      </c>
      <c r="BP67" s="94"/>
      <c r="BQ67" s="18"/>
      <c r="BR67" s="18"/>
      <c r="BS67" s="18"/>
      <c r="BT67" s="18"/>
      <c r="BU67" s="23" t="s">
        <v>341</v>
      </c>
      <c r="BV67" s="25"/>
      <c r="BW67" s="25"/>
      <c r="BX67" s="25"/>
      <c r="BY67" s="93"/>
      <c r="CA67" s="26">
        <f>VLOOKUP(B67,'[1]KH2025 IN'!$B$4:$X$243,23,0)</f>
        <v>1</v>
      </c>
      <c r="CB67" s="26">
        <v>1</v>
      </c>
      <c r="CC67" s="26">
        <f>VLOOKUP(B67,'[2]10QH'!$B$15:$BZ$665,77,0)</f>
        <v>1</v>
      </c>
      <c r="CJ67" s="26">
        <v>1</v>
      </c>
      <c r="CK67" s="26">
        <f>VLOOKUP(B67,'[3]KH2025 IN'!$B$8:$X$241,23,0)</f>
        <v>1</v>
      </c>
    </row>
    <row r="68" spans="1:89" s="92" customFormat="1" ht="56.25" x14ac:dyDescent="0.3">
      <c r="A68" s="20">
        <f t="shared" ref="A68:A79" si="76">A67+1</f>
        <v>25</v>
      </c>
      <c r="B68" s="21" t="s">
        <v>466</v>
      </c>
      <c r="C68" s="22">
        <f t="shared" si="68"/>
        <v>2</v>
      </c>
      <c r="D68" s="23">
        <v>2</v>
      </c>
      <c r="E68" s="17">
        <f t="shared" si="69"/>
        <v>0</v>
      </c>
      <c r="F68" s="17">
        <f t="shared" si="70"/>
        <v>0</v>
      </c>
      <c r="G68" s="17">
        <f t="shared" si="71"/>
        <v>0</v>
      </c>
      <c r="H68" s="25"/>
      <c r="I68" s="25"/>
      <c r="J68" s="25"/>
      <c r="K68" s="25"/>
      <c r="L68" s="25"/>
      <c r="M68" s="17">
        <f t="shared" si="72"/>
        <v>0</v>
      </c>
      <c r="N68" s="25"/>
      <c r="O68" s="25"/>
      <c r="P68" s="25"/>
      <c r="Q68" s="25"/>
      <c r="R68" s="25"/>
      <c r="S68" s="25"/>
      <c r="T68" s="25"/>
      <c r="U68" s="7">
        <f t="shared" si="73"/>
        <v>0</v>
      </c>
      <c r="V68" s="25"/>
      <c r="W68" s="25"/>
      <c r="X68" s="25"/>
      <c r="Y68" s="25"/>
      <c r="Z68" s="25"/>
      <c r="AA68" s="25"/>
      <c r="AB68" s="25"/>
      <c r="AC68" s="25"/>
      <c r="AD68" s="17">
        <f t="shared" si="74"/>
        <v>0</v>
      </c>
      <c r="AE68" s="25"/>
      <c r="AF68" s="25"/>
      <c r="AG68" s="25"/>
      <c r="AH68" s="25"/>
      <c r="AI68" s="25"/>
      <c r="AJ68" s="25"/>
      <c r="AK68" s="25"/>
      <c r="AL68" s="25"/>
      <c r="AM68" s="25"/>
      <c r="AN68" s="25"/>
      <c r="AO68" s="18"/>
      <c r="AP68" s="25"/>
      <c r="AQ68" s="25"/>
      <c r="AR68" s="18"/>
      <c r="AS68" s="18"/>
      <c r="AT68" s="18"/>
      <c r="AU68" s="18"/>
      <c r="AV68" s="18"/>
      <c r="AW68" s="18"/>
      <c r="AX68" s="25"/>
      <c r="AY68" s="25"/>
      <c r="AZ68" s="25"/>
      <c r="BA68" s="18"/>
      <c r="BB68" s="18"/>
      <c r="BC68" s="18"/>
      <c r="BD68" s="25"/>
      <c r="BE68" s="18"/>
      <c r="BF68" s="18"/>
      <c r="BG68" s="17">
        <f t="shared" si="75"/>
        <v>0</v>
      </c>
      <c r="BH68" s="18"/>
      <c r="BI68" s="25"/>
      <c r="BJ68" s="25"/>
      <c r="BK68" s="18"/>
      <c r="BL68" s="20" t="s">
        <v>142</v>
      </c>
      <c r="BM68" s="18"/>
      <c r="BN68" s="20" t="s">
        <v>341</v>
      </c>
      <c r="BO68" s="3">
        <v>2025</v>
      </c>
      <c r="BP68" s="94"/>
      <c r="BQ68" s="18"/>
      <c r="BR68" s="18"/>
      <c r="BS68" s="18"/>
      <c r="BT68" s="18"/>
      <c r="BU68" s="23" t="s">
        <v>341</v>
      </c>
      <c r="BV68" s="25"/>
      <c r="BW68" s="25"/>
      <c r="BX68" s="25"/>
      <c r="BY68" s="93"/>
      <c r="CA68" s="26">
        <f>VLOOKUP(B68,'[1]KH2025 IN'!$B$4:$X$243,23,0)</f>
        <v>1</v>
      </c>
      <c r="CB68" s="26">
        <v>1</v>
      </c>
      <c r="CC68" s="26">
        <f>VLOOKUP(B68,'[2]10QH'!$B$15:$BZ$665,77,0)</f>
        <v>1</v>
      </c>
      <c r="CJ68" s="26">
        <v>1</v>
      </c>
      <c r="CK68" s="26">
        <f>VLOOKUP(B68,'[3]KH2025 IN'!$B$8:$X$241,23,0)</f>
        <v>1</v>
      </c>
    </row>
    <row r="69" spans="1:89" s="92" customFormat="1" ht="56.25" x14ac:dyDescent="0.3">
      <c r="A69" s="20">
        <f t="shared" si="76"/>
        <v>26</v>
      </c>
      <c r="B69" s="21" t="s">
        <v>469</v>
      </c>
      <c r="C69" s="22">
        <f t="shared" si="68"/>
        <v>1</v>
      </c>
      <c r="D69" s="23">
        <v>1</v>
      </c>
      <c r="E69" s="17">
        <f t="shared" si="69"/>
        <v>0</v>
      </c>
      <c r="F69" s="17">
        <f t="shared" si="70"/>
        <v>0</v>
      </c>
      <c r="G69" s="17">
        <f t="shared" si="71"/>
        <v>0</v>
      </c>
      <c r="H69" s="25"/>
      <c r="I69" s="25"/>
      <c r="J69" s="25"/>
      <c r="K69" s="25"/>
      <c r="L69" s="25"/>
      <c r="M69" s="17">
        <f t="shared" si="72"/>
        <v>0</v>
      </c>
      <c r="N69" s="25"/>
      <c r="O69" s="25"/>
      <c r="P69" s="25"/>
      <c r="Q69" s="25"/>
      <c r="R69" s="25"/>
      <c r="S69" s="25"/>
      <c r="T69" s="25"/>
      <c r="U69" s="7">
        <f t="shared" si="73"/>
        <v>0</v>
      </c>
      <c r="V69" s="25"/>
      <c r="W69" s="25"/>
      <c r="X69" s="25"/>
      <c r="Y69" s="25"/>
      <c r="Z69" s="25"/>
      <c r="AA69" s="25"/>
      <c r="AB69" s="25"/>
      <c r="AC69" s="25"/>
      <c r="AD69" s="17">
        <f t="shared" si="74"/>
        <v>0</v>
      </c>
      <c r="AE69" s="25"/>
      <c r="AF69" s="25"/>
      <c r="AG69" s="25"/>
      <c r="AH69" s="25"/>
      <c r="AI69" s="25"/>
      <c r="AJ69" s="25"/>
      <c r="AK69" s="25"/>
      <c r="AL69" s="25"/>
      <c r="AM69" s="25"/>
      <c r="AN69" s="25"/>
      <c r="AO69" s="18"/>
      <c r="AP69" s="25"/>
      <c r="AQ69" s="25"/>
      <c r="AR69" s="18"/>
      <c r="AS69" s="18"/>
      <c r="AT69" s="18"/>
      <c r="AU69" s="18"/>
      <c r="AV69" s="18"/>
      <c r="AW69" s="18"/>
      <c r="AX69" s="25"/>
      <c r="AY69" s="25"/>
      <c r="AZ69" s="25"/>
      <c r="BA69" s="18"/>
      <c r="BB69" s="18"/>
      <c r="BC69" s="18"/>
      <c r="BD69" s="25"/>
      <c r="BE69" s="18"/>
      <c r="BF69" s="18"/>
      <c r="BG69" s="17">
        <f t="shared" si="75"/>
        <v>0</v>
      </c>
      <c r="BH69" s="18"/>
      <c r="BI69" s="25"/>
      <c r="BJ69" s="25"/>
      <c r="BK69" s="18"/>
      <c r="BL69" s="20" t="s">
        <v>142</v>
      </c>
      <c r="BM69" s="18"/>
      <c r="BN69" s="20" t="s">
        <v>341</v>
      </c>
      <c r="BO69" s="3">
        <v>2025</v>
      </c>
      <c r="BP69" s="94"/>
      <c r="BQ69" s="18"/>
      <c r="BR69" s="18"/>
      <c r="BS69" s="18"/>
      <c r="BT69" s="18"/>
      <c r="BU69" s="23" t="s">
        <v>341</v>
      </c>
      <c r="BV69" s="25"/>
      <c r="BW69" s="146"/>
      <c r="BX69" s="146"/>
      <c r="BY69" s="93"/>
      <c r="CA69" s="26">
        <f>VLOOKUP(B69,'[1]KH2025 IN'!$B$4:$X$243,23,0)</f>
        <v>1</v>
      </c>
      <c r="CB69" s="26">
        <v>1</v>
      </c>
      <c r="CC69" s="26">
        <f>VLOOKUP(B69,'[2]10QH'!$B$15:$BZ$665,77,0)</f>
        <v>1</v>
      </c>
      <c r="CJ69" s="26">
        <v>1</v>
      </c>
      <c r="CK69" s="26">
        <f>VLOOKUP(B69,'[3]KH2025 IN'!$B$8:$X$241,23,0)</f>
        <v>1</v>
      </c>
    </row>
    <row r="70" spans="1:89" s="92" customFormat="1" ht="75" x14ac:dyDescent="0.3">
      <c r="A70" s="20">
        <f t="shared" si="76"/>
        <v>27</v>
      </c>
      <c r="B70" s="21" t="s">
        <v>470</v>
      </c>
      <c r="C70" s="22">
        <f t="shared" si="68"/>
        <v>1.4</v>
      </c>
      <c r="D70" s="23">
        <v>1.4</v>
      </c>
      <c r="E70" s="17">
        <f t="shared" si="69"/>
        <v>0</v>
      </c>
      <c r="F70" s="17">
        <f t="shared" si="70"/>
        <v>0</v>
      </c>
      <c r="G70" s="17">
        <f t="shared" si="71"/>
        <v>0</v>
      </c>
      <c r="H70" s="25"/>
      <c r="I70" s="25"/>
      <c r="J70" s="25"/>
      <c r="K70" s="25"/>
      <c r="L70" s="25"/>
      <c r="M70" s="17">
        <f t="shared" si="72"/>
        <v>0</v>
      </c>
      <c r="N70" s="25"/>
      <c r="O70" s="25"/>
      <c r="P70" s="25"/>
      <c r="Q70" s="25"/>
      <c r="R70" s="25"/>
      <c r="S70" s="25"/>
      <c r="T70" s="25"/>
      <c r="U70" s="7">
        <f t="shared" si="73"/>
        <v>0</v>
      </c>
      <c r="V70" s="25"/>
      <c r="W70" s="25"/>
      <c r="X70" s="25"/>
      <c r="Y70" s="25"/>
      <c r="Z70" s="25"/>
      <c r="AA70" s="25"/>
      <c r="AB70" s="25"/>
      <c r="AC70" s="25"/>
      <c r="AD70" s="17">
        <f t="shared" si="74"/>
        <v>0</v>
      </c>
      <c r="AE70" s="25"/>
      <c r="AF70" s="25"/>
      <c r="AG70" s="25"/>
      <c r="AH70" s="25"/>
      <c r="AI70" s="25"/>
      <c r="AJ70" s="25"/>
      <c r="AK70" s="25"/>
      <c r="AL70" s="25"/>
      <c r="AM70" s="25"/>
      <c r="AN70" s="25"/>
      <c r="AO70" s="18"/>
      <c r="AP70" s="25"/>
      <c r="AQ70" s="25"/>
      <c r="AR70" s="18"/>
      <c r="AS70" s="18"/>
      <c r="AT70" s="18"/>
      <c r="AU70" s="18"/>
      <c r="AV70" s="18"/>
      <c r="AW70" s="18"/>
      <c r="AX70" s="25"/>
      <c r="AY70" s="25"/>
      <c r="AZ70" s="25"/>
      <c r="BA70" s="18"/>
      <c r="BB70" s="18"/>
      <c r="BC70" s="18"/>
      <c r="BD70" s="25"/>
      <c r="BE70" s="18"/>
      <c r="BF70" s="18"/>
      <c r="BG70" s="17">
        <f t="shared" si="75"/>
        <v>0</v>
      </c>
      <c r="BH70" s="18"/>
      <c r="BI70" s="25"/>
      <c r="BJ70" s="25"/>
      <c r="BK70" s="18"/>
      <c r="BL70" s="20" t="s">
        <v>142</v>
      </c>
      <c r="BM70" s="18"/>
      <c r="BN70" s="20" t="s">
        <v>341</v>
      </c>
      <c r="BO70" s="3">
        <v>2025</v>
      </c>
      <c r="BP70" s="94"/>
      <c r="BQ70" s="18"/>
      <c r="BR70" s="18"/>
      <c r="BS70" s="18"/>
      <c r="BT70" s="18"/>
      <c r="BU70" s="23" t="s">
        <v>341</v>
      </c>
      <c r="BV70" s="25"/>
      <c r="BW70" s="146"/>
      <c r="BX70" s="146"/>
      <c r="BY70" s="93"/>
      <c r="CA70" s="26">
        <f>VLOOKUP(B70,'[1]KH2025 IN'!$B$4:$X$243,23,0)</f>
        <v>1</v>
      </c>
      <c r="CB70" s="26">
        <v>1</v>
      </c>
      <c r="CC70" s="26">
        <f>VLOOKUP(B70,'[2]10QH'!$B$15:$BZ$665,77,0)</f>
        <v>1</v>
      </c>
      <c r="CJ70" s="26">
        <v>1</v>
      </c>
      <c r="CK70" s="26">
        <f>VLOOKUP(B70,'[3]KH2025 IN'!$B$8:$X$241,23,0)</f>
        <v>1</v>
      </c>
    </row>
    <row r="71" spans="1:89" s="92" customFormat="1" ht="37.5" x14ac:dyDescent="0.3">
      <c r="A71" s="20">
        <f t="shared" si="76"/>
        <v>28</v>
      </c>
      <c r="B71" s="21" t="s">
        <v>472</v>
      </c>
      <c r="C71" s="22">
        <f t="shared" si="68"/>
        <v>1.1000000000000001</v>
      </c>
      <c r="D71" s="23">
        <v>1.1000000000000001</v>
      </c>
      <c r="E71" s="17">
        <f t="shared" si="69"/>
        <v>0</v>
      </c>
      <c r="F71" s="17">
        <f t="shared" si="70"/>
        <v>0</v>
      </c>
      <c r="G71" s="17">
        <f t="shared" si="71"/>
        <v>0</v>
      </c>
      <c r="H71" s="25"/>
      <c r="I71" s="25"/>
      <c r="J71" s="25"/>
      <c r="K71" s="25"/>
      <c r="L71" s="25"/>
      <c r="M71" s="17">
        <f t="shared" si="72"/>
        <v>0</v>
      </c>
      <c r="N71" s="25"/>
      <c r="O71" s="25"/>
      <c r="P71" s="25"/>
      <c r="Q71" s="25"/>
      <c r="R71" s="25"/>
      <c r="S71" s="25"/>
      <c r="T71" s="25"/>
      <c r="U71" s="7">
        <f t="shared" si="73"/>
        <v>0</v>
      </c>
      <c r="V71" s="25"/>
      <c r="W71" s="25"/>
      <c r="X71" s="25"/>
      <c r="Y71" s="25"/>
      <c r="Z71" s="25"/>
      <c r="AA71" s="25"/>
      <c r="AB71" s="25"/>
      <c r="AC71" s="25"/>
      <c r="AD71" s="17">
        <f t="shared" si="74"/>
        <v>0</v>
      </c>
      <c r="AE71" s="25"/>
      <c r="AF71" s="25"/>
      <c r="AG71" s="25"/>
      <c r="AH71" s="25"/>
      <c r="AI71" s="25"/>
      <c r="AJ71" s="25"/>
      <c r="AK71" s="25"/>
      <c r="AL71" s="25"/>
      <c r="AM71" s="25"/>
      <c r="AN71" s="25"/>
      <c r="AO71" s="18"/>
      <c r="AP71" s="25"/>
      <c r="AQ71" s="25"/>
      <c r="AR71" s="18"/>
      <c r="AS71" s="18"/>
      <c r="AT71" s="18"/>
      <c r="AU71" s="18"/>
      <c r="AV71" s="18"/>
      <c r="AW71" s="18"/>
      <c r="AX71" s="25"/>
      <c r="AY71" s="25"/>
      <c r="AZ71" s="25"/>
      <c r="BA71" s="18"/>
      <c r="BB71" s="18"/>
      <c r="BC71" s="18"/>
      <c r="BD71" s="25"/>
      <c r="BE71" s="18"/>
      <c r="BF71" s="18"/>
      <c r="BG71" s="17">
        <f t="shared" si="75"/>
        <v>0</v>
      </c>
      <c r="BH71" s="18"/>
      <c r="BI71" s="25"/>
      <c r="BJ71" s="25"/>
      <c r="BK71" s="18"/>
      <c r="BL71" s="20" t="s">
        <v>105</v>
      </c>
      <c r="BM71" s="18"/>
      <c r="BN71" s="20" t="s">
        <v>341</v>
      </c>
      <c r="BO71" s="3">
        <v>2025</v>
      </c>
      <c r="BP71" s="94"/>
      <c r="BQ71" s="18"/>
      <c r="BR71" s="18"/>
      <c r="BS71" s="18"/>
      <c r="BT71" s="18"/>
      <c r="BU71" s="23" t="s">
        <v>341</v>
      </c>
      <c r="BV71" s="25"/>
      <c r="BW71" s="25"/>
      <c r="BX71" s="25"/>
      <c r="BY71" s="93"/>
      <c r="CA71" s="26">
        <f>VLOOKUP(B71,'[1]KH2025 IN'!$B$4:$X$243,23,0)</f>
        <v>1</v>
      </c>
      <c r="CB71" s="26">
        <v>1</v>
      </c>
      <c r="CC71" s="26">
        <f>VLOOKUP(B71,'[2]10QH'!$B$15:$BZ$665,77,0)</f>
        <v>1</v>
      </c>
      <c r="CJ71" s="26">
        <v>1</v>
      </c>
      <c r="CK71" s="26">
        <f>VLOOKUP(B71,'[3]KH2025 IN'!$B$8:$X$241,23,0)</f>
        <v>1</v>
      </c>
    </row>
    <row r="72" spans="1:89" s="92" customFormat="1" ht="37.5" x14ac:dyDescent="0.3">
      <c r="A72" s="20">
        <f t="shared" si="76"/>
        <v>29</v>
      </c>
      <c r="B72" s="21" t="s">
        <v>474</v>
      </c>
      <c r="C72" s="22">
        <f t="shared" si="68"/>
        <v>1.2</v>
      </c>
      <c r="D72" s="23">
        <v>1.2</v>
      </c>
      <c r="E72" s="17">
        <f t="shared" si="69"/>
        <v>0</v>
      </c>
      <c r="F72" s="17">
        <f t="shared" si="70"/>
        <v>0</v>
      </c>
      <c r="G72" s="17">
        <f t="shared" si="71"/>
        <v>0</v>
      </c>
      <c r="H72" s="25"/>
      <c r="I72" s="25"/>
      <c r="J72" s="25"/>
      <c r="K72" s="25"/>
      <c r="L72" s="25"/>
      <c r="M72" s="17">
        <f t="shared" si="72"/>
        <v>0</v>
      </c>
      <c r="N72" s="25"/>
      <c r="O72" s="25"/>
      <c r="P72" s="25"/>
      <c r="Q72" s="25"/>
      <c r="R72" s="25"/>
      <c r="S72" s="25"/>
      <c r="T72" s="25"/>
      <c r="U72" s="7">
        <f t="shared" si="73"/>
        <v>0</v>
      </c>
      <c r="V72" s="25"/>
      <c r="W72" s="25"/>
      <c r="X72" s="25"/>
      <c r="Y72" s="25"/>
      <c r="Z72" s="25"/>
      <c r="AA72" s="25"/>
      <c r="AB72" s="25"/>
      <c r="AC72" s="25"/>
      <c r="AD72" s="17">
        <f t="shared" si="74"/>
        <v>0</v>
      </c>
      <c r="AE72" s="25"/>
      <c r="AF72" s="25"/>
      <c r="AG72" s="25"/>
      <c r="AH72" s="25"/>
      <c r="AI72" s="25"/>
      <c r="AJ72" s="25"/>
      <c r="AK72" s="25"/>
      <c r="AL72" s="25"/>
      <c r="AM72" s="25"/>
      <c r="AN72" s="25"/>
      <c r="AO72" s="18"/>
      <c r="AP72" s="25"/>
      <c r="AQ72" s="25"/>
      <c r="AR72" s="18"/>
      <c r="AS72" s="18"/>
      <c r="AT72" s="18"/>
      <c r="AU72" s="18"/>
      <c r="AV72" s="18"/>
      <c r="AW72" s="18"/>
      <c r="AX72" s="25"/>
      <c r="AY72" s="25"/>
      <c r="AZ72" s="25"/>
      <c r="BA72" s="18"/>
      <c r="BB72" s="18"/>
      <c r="BC72" s="18"/>
      <c r="BD72" s="25"/>
      <c r="BE72" s="18"/>
      <c r="BF72" s="18"/>
      <c r="BG72" s="17">
        <f t="shared" si="75"/>
        <v>0</v>
      </c>
      <c r="BH72" s="18"/>
      <c r="BI72" s="25"/>
      <c r="BJ72" s="25"/>
      <c r="BK72" s="18"/>
      <c r="BL72" s="20" t="s">
        <v>105</v>
      </c>
      <c r="BM72" s="18"/>
      <c r="BN72" s="20" t="s">
        <v>341</v>
      </c>
      <c r="BO72" s="3">
        <v>2025</v>
      </c>
      <c r="BP72" s="94"/>
      <c r="BQ72" s="18"/>
      <c r="BR72" s="18"/>
      <c r="BS72" s="18"/>
      <c r="BT72" s="18"/>
      <c r="BU72" s="23" t="s">
        <v>341</v>
      </c>
      <c r="BV72" s="25"/>
      <c r="BW72" s="25"/>
      <c r="BX72" s="25"/>
      <c r="BY72" s="93"/>
      <c r="CA72" s="26">
        <f>VLOOKUP(B72,'[1]KH2025 IN'!$B$4:$X$243,23,0)</f>
        <v>1</v>
      </c>
      <c r="CB72" s="26">
        <v>1</v>
      </c>
      <c r="CC72" s="26">
        <f>VLOOKUP(B72,'[2]10QH'!$B$15:$BZ$665,77,0)</f>
        <v>1</v>
      </c>
      <c r="CJ72" s="26">
        <v>1</v>
      </c>
      <c r="CK72" s="26">
        <f>VLOOKUP(B72,'[3]KH2025 IN'!$B$8:$X$241,23,0)</f>
        <v>1</v>
      </c>
    </row>
    <row r="73" spans="1:89" s="92" customFormat="1" ht="56.25" x14ac:dyDescent="0.3">
      <c r="A73" s="20">
        <f t="shared" si="76"/>
        <v>30</v>
      </c>
      <c r="B73" s="21" t="s">
        <v>475</v>
      </c>
      <c r="C73" s="22">
        <f t="shared" si="68"/>
        <v>2</v>
      </c>
      <c r="D73" s="23">
        <v>2</v>
      </c>
      <c r="E73" s="17">
        <f t="shared" si="69"/>
        <v>0</v>
      </c>
      <c r="F73" s="17">
        <f t="shared" si="70"/>
        <v>0</v>
      </c>
      <c r="G73" s="17">
        <f t="shared" si="71"/>
        <v>0</v>
      </c>
      <c r="H73" s="25"/>
      <c r="I73" s="25"/>
      <c r="J73" s="25"/>
      <c r="K73" s="25"/>
      <c r="L73" s="25"/>
      <c r="M73" s="17">
        <f t="shared" si="72"/>
        <v>0</v>
      </c>
      <c r="N73" s="25"/>
      <c r="O73" s="25"/>
      <c r="P73" s="25"/>
      <c r="Q73" s="25"/>
      <c r="R73" s="25"/>
      <c r="S73" s="25"/>
      <c r="T73" s="25"/>
      <c r="U73" s="7">
        <f t="shared" si="73"/>
        <v>0</v>
      </c>
      <c r="V73" s="25"/>
      <c r="W73" s="25"/>
      <c r="X73" s="25"/>
      <c r="Y73" s="25"/>
      <c r="Z73" s="25"/>
      <c r="AA73" s="25"/>
      <c r="AB73" s="25"/>
      <c r="AC73" s="25"/>
      <c r="AD73" s="17">
        <f t="shared" si="74"/>
        <v>0</v>
      </c>
      <c r="AE73" s="25"/>
      <c r="AF73" s="25"/>
      <c r="AG73" s="25"/>
      <c r="AH73" s="25"/>
      <c r="AI73" s="25"/>
      <c r="AJ73" s="25"/>
      <c r="AK73" s="25"/>
      <c r="AL73" s="25"/>
      <c r="AM73" s="25"/>
      <c r="AN73" s="25"/>
      <c r="AO73" s="18"/>
      <c r="AP73" s="25"/>
      <c r="AQ73" s="25"/>
      <c r="AR73" s="18"/>
      <c r="AS73" s="18"/>
      <c r="AT73" s="18"/>
      <c r="AU73" s="18"/>
      <c r="AV73" s="18"/>
      <c r="AW73" s="18"/>
      <c r="AX73" s="25"/>
      <c r="AY73" s="25"/>
      <c r="AZ73" s="25"/>
      <c r="BA73" s="18"/>
      <c r="BB73" s="18"/>
      <c r="BC73" s="18"/>
      <c r="BD73" s="25"/>
      <c r="BE73" s="18"/>
      <c r="BF73" s="18"/>
      <c r="BG73" s="17">
        <f t="shared" si="75"/>
        <v>0</v>
      </c>
      <c r="BH73" s="18"/>
      <c r="BI73" s="25"/>
      <c r="BJ73" s="25"/>
      <c r="BK73" s="18"/>
      <c r="BL73" s="20" t="s">
        <v>105</v>
      </c>
      <c r="BM73" s="18"/>
      <c r="BN73" s="20" t="s">
        <v>341</v>
      </c>
      <c r="BO73" s="3">
        <v>2025</v>
      </c>
      <c r="BP73" s="94"/>
      <c r="BQ73" s="18"/>
      <c r="BR73" s="18"/>
      <c r="BS73" s="18"/>
      <c r="BT73" s="18"/>
      <c r="BU73" s="23" t="s">
        <v>341</v>
      </c>
      <c r="BV73" s="25"/>
      <c r="BW73" s="25"/>
      <c r="BX73" s="25"/>
      <c r="BY73" s="93"/>
      <c r="CA73" s="26">
        <f>VLOOKUP(B73,'[1]KH2025 IN'!$B$4:$X$243,23,0)</f>
        <v>1</v>
      </c>
      <c r="CB73" s="26">
        <v>1</v>
      </c>
      <c r="CC73" s="26">
        <f>VLOOKUP(B73,'[2]10QH'!$B$15:$BZ$665,77,0)</f>
        <v>1</v>
      </c>
      <c r="CJ73" s="26">
        <v>1</v>
      </c>
      <c r="CK73" s="26">
        <f>VLOOKUP(B73,'[3]KH2025 IN'!$B$8:$X$241,23,0)</f>
        <v>1</v>
      </c>
    </row>
    <row r="74" spans="1:89" s="92" customFormat="1" ht="75" x14ac:dyDescent="0.3">
      <c r="A74" s="20">
        <f t="shared" si="76"/>
        <v>31</v>
      </c>
      <c r="B74" s="21" t="s">
        <v>476</v>
      </c>
      <c r="C74" s="22">
        <f t="shared" si="68"/>
        <v>2.5</v>
      </c>
      <c r="D74" s="23">
        <v>2.5</v>
      </c>
      <c r="E74" s="17">
        <f t="shared" si="69"/>
        <v>0</v>
      </c>
      <c r="F74" s="17">
        <f t="shared" si="70"/>
        <v>0</v>
      </c>
      <c r="G74" s="17">
        <f t="shared" si="71"/>
        <v>0</v>
      </c>
      <c r="H74" s="25"/>
      <c r="I74" s="25"/>
      <c r="J74" s="25"/>
      <c r="K74" s="25"/>
      <c r="L74" s="25"/>
      <c r="M74" s="17">
        <f t="shared" si="72"/>
        <v>0</v>
      </c>
      <c r="N74" s="25"/>
      <c r="O74" s="25"/>
      <c r="P74" s="25"/>
      <c r="Q74" s="25"/>
      <c r="R74" s="25"/>
      <c r="S74" s="25"/>
      <c r="T74" s="25"/>
      <c r="U74" s="7">
        <f t="shared" si="73"/>
        <v>0</v>
      </c>
      <c r="V74" s="25"/>
      <c r="W74" s="25"/>
      <c r="X74" s="25"/>
      <c r="Y74" s="25"/>
      <c r="Z74" s="25"/>
      <c r="AA74" s="25"/>
      <c r="AB74" s="25"/>
      <c r="AC74" s="25"/>
      <c r="AD74" s="17">
        <f t="shared" si="74"/>
        <v>0</v>
      </c>
      <c r="AE74" s="25"/>
      <c r="AF74" s="25"/>
      <c r="AG74" s="25"/>
      <c r="AH74" s="25"/>
      <c r="AI74" s="25"/>
      <c r="AJ74" s="25"/>
      <c r="AK74" s="25"/>
      <c r="AL74" s="25"/>
      <c r="AM74" s="25"/>
      <c r="AN74" s="25"/>
      <c r="AO74" s="18"/>
      <c r="AP74" s="25"/>
      <c r="AQ74" s="25"/>
      <c r="AR74" s="18"/>
      <c r="AS74" s="18"/>
      <c r="AT74" s="18"/>
      <c r="AU74" s="18"/>
      <c r="AV74" s="18"/>
      <c r="AW74" s="18"/>
      <c r="AX74" s="25"/>
      <c r="AY74" s="25"/>
      <c r="AZ74" s="25"/>
      <c r="BA74" s="18"/>
      <c r="BB74" s="18"/>
      <c r="BC74" s="18"/>
      <c r="BD74" s="25"/>
      <c r="BE74" s="18"/>
      <c r="BF74" s="18"/>
      <c r="BG74" s="17">
        <f t="shared" si="75"/>
        <v>0</v>
      </c>
      <c r="BH74" s="18"/>
      <c r="BI74" s="25"/>
      <c r="BJ74" s="25"/>
      <c r="BK74" s="18"/>
      <c r="BL74" s="20" t="s">
        <v>105</v>
      </c>
      <c r="BM74" s="18"/>
      <c r="BN74" s="20" t="s">
        <v>341</v>
      </c>
      <c r="BO74" s="3">
        <v>2025</v>
      </c>
      <c r="BP74" s="20" t="s">
        <v>468</v>
      </c>
      <c r="BQ74" s="18"/>
      <c r="BR74" s="18"/>
      <c r="BS74" s="18"/>
      <c r="BT74" s="18"/>
      <c r="BU74" s="23" t="s">
        <v>341</v>
      </c>
      <c r="BV74" s="25"/>
      <c r="BW74" s="25"/>
      <c r="BX74" s="25"/>
      <c r="BY74" s="93"/>
      <c r="CA74" s="26">
        <f>VLOOKUP(B74,'[1]KH2025 IN'!$B$4:$X$243,23,0)</f>
        <v>1</v>
      </c>
      <c r="CB74" s="26">
        <v>1</v>
      </c>
      <c r="CC74" s="26">
        <f>VLOOKUP(B74,'[2]10QH'!$B$15:$BZ$665,77,0)</f>
        <v>1</v>
      </c>
      <c r="CJ74" s="26">
        <v>1</v>
      </c>
      <c r="CK74" s="26">
        <f>VLOOKUP(B74,'[3]KH2025 IN'!$B$8:$X$241,23,0)</f>
        <v>1</v>
      </c>
    </row>
    <row r="75" spans="1:89" s="92" customFormat="1" ht="56.25" x14ac:dyDescent="0.3">
      <c r="A75" s="20">
        <f t="shared" si="76"/>
        <v>32</v>
      </c>
      <c r="B75" s="21" t="s">
        <v>477</v>
      </c>
      <c r="C75" s="22">
        <f t="shared" si="68"/>
        <v>0.9</v>
      </c>
      <c r="D75" s="23">
        <v>0.9</v>
      </c>
      <c r="E75" s="17">
        <f t="shared" si="69"/>
        <v>0</v>
      </c>
      <c r="F75" s="17">
        <f t="shared" si="70"/>
        <v>0</v>
      </c>
      <c r="G75" s="17">
        <f t="shared" si="71"/>
        <v>0</v>
      </c>
      <c r="H75" s="25"/>
      <c r="I75" s="25"/>
      <c r="J75" s="25"/>
      <c r="K75" s="25"/>
      <c r="L75" s="25"/>
      <c r="M75" s="17">
        <f t="shared" si="72"/>
        <v>0</v>
      </c>
      <c r="N75" s="25"/>
      <c r="O75" s="25"/>
      <c r="P75" s="25"/>
      <c r="Q75" s="25"/>
      <c r="R75" s="25"/>
      <c r="S75" s="25"/>
      <c r="T75" s="25"/>
      <c r="U75" s="7">
        <f t="shared" si="73"/>
        <v>0</v>
      </c>
      <c r="V75" s="25"/>
      <c r="W75" s="25"/>
      <c r="X75" s="25"/>
      <c r="Y75" s="25"/>
      <c r="Z75" s="25"/>
      <c r="AA75" s="25"/>
      <c r="AB75" s="25"/>
      <c r="AC75" s="25"/>
      <c r="AD75" s="17">
        <f t="shared" si="74"/>
        <v>0</v>
      </c>
      <c r="AE75" s="25"/>
      <c r="AF75" s="25"/>
      <c r="AG75" s="25"/>
      <c r="AH75" s="25"/>
      <c r="AI75" s="25"/>
      <c r="AJ75" s="25"/>
      <c r="AK75" s="25"/>
      <c r="AL75" s="25"/>
      <c r="AM75" s="25"/>
      <c r="AN75" s="25"/>
      <c r="AO75" s="18"/>
      <c r="AP75" s="25"/>
      <c r="AQ75" s="25"/>
      <c r="AR75" s="18"/>
      <c r="AS75" s="18"/>
      <c r="AT75" s="18"/>
      <c r="AU75" s="18"/>
      <c r="AV75" s="18"/>
      <c r="AW75" s="18"/>
      <c r="AX75" s="25"/>
      <c r="AY75" s="25"/>
      <c r="AZ75" s="25"/>
      <c r="BA75" s="18"/>
      <c r="BB75" s="18"/>
      <c r="BC75" s="18"/>
      <c r="BD75" s="25"/>
      <c r="BE75" s="18"/>
      <c r="BF75" s="18"/>
      <c r="BG75" s="17">
        <f t="shared" si="75"/>
        <v>0</v>
      </c>
      <c r="BH75" s="18"/>
      <c r="BI75" s="25"/>
      <c r="BJ75" s="25"/>
      <c r="BK75" s="18"/>
      <c r="BL75" s="20" t="s">
        <v>105</v>
      </c>
      <c r="BM75" s="18"/>
      <c r="BN75" s="20" t="s">
        <v>341</v>
      </c>
      <c r="BO75" s="3">
        <v>2025</v>
      </c>
      <c r="BP75" s="20" t="s">
        <v>478</v>
      </c>
      <c r="BQ75" s="18"/>
      <c r="BR75" s="18"/>
      <c r="BS75" s="18"/>
      <c r="BT75" s="18"/>
      <c r="BU75" s="23" t="s">
        <v>341</v>
      </c>
      <c r="BV75" s="25">
        <v>2023.2023999999999</v>
      </c>
      <c r="BW75" s="25"/>
      <c r="BX75" s="25"/>
      <c r="BY75" s="93"/>
      <c r="CA75" s="26">
        <f>VLOOKUP(B75,'[1]KH2025 IN'!$B$4:$X$243,23,0)</f>
        <v>1</v>
      </c>
      <c r="CB75" s="26">
        <v>1</v>
      </c>
      <c r="CC75" s="26">
        <f>VLOOKUP(B75,'[2]10QH'!$B$15:$BZ$665,77,0)</f>
        <v>1</v>
      </c>
      <c r="CJ75" s="26">
        <v>1</v>
      </c>
      <c r="CK75" s="26">
        <f>VLOOKUP(B75,'[3]KH2025 IN'!$B$8:$X$241,23,0)</f>
        <v>1</v>
      </c>
    </row>
    <row r="76" spans="1:89" s="92" customFormat="1" ht="56.25" x14ac:dyDescent="0.3">
      <c r="A76" s="20">
        <f t="shared" si="76"/>
        <v>33</v>
      </c>
      <c r="B76" s="21" t="s">
        <v>479</v>
      </c>
      <c r="C76" s="22">
        <f t="shared" si="68"/>
        <v>0.6</v>
      </c>
      <c r="D76" s="23">
        <v>0.6</v>
      </c>
      <c r="E76" s="17">
        <f t="shared" si="69"/>
        <v>0</v>
      </c>
      <c r="F76" s="17">
        <f t="shared" si="70"/>
        <v>0</v>
      </c>
      <c r="G76" s="17">
        <f t="shared" si="71"/>
        <v>0</v>
      </c>
      <c r="H76" s="25"/>
      <c r="I76" s="25"/>
      <c r="J76" s="25"/>
      <c r="K76" s="25"/>
      <c r="L76" s="25"/>
      <c r="M76" s="17">
        <f t="shared" si="72"/>
        <v>0</v>
      </c>
      <c r="N76" s="25"/>
      <c r="O76" s="25"/>
      <c r="P76" s="25"/>
      <c r="Q76" s="25"/>
      <c r="R76" s="25"/>
      <c r="S76" s="25"/>
      <c r="T76" s="25"/>
      <c r="U76" s="7">
        <f t="shared" si="73"/>
        <v>0</v>
      </c>
      <c r="V76" s="25"/>
      <c r="W76" s="25"/>
      <c r="X76" s="25"/>
      <c r="Y76" s="25"/>
      <c r="Z76" s="25"/>
      <c r="AA76" s="25"/>
      <c r="AB76" s="25"/>
      <c r="AC76" s="25"/>
      <c r="AD76" s="17">
        <f t="shared" si="74"/>
        <v>0</v>
      </c>
      <c r="AE76" s="25"/>
      <c r="AF76" s="25"/>
      <c r="AG76" s="25"/>
      <c r="AH76" s="25"/>
      <c r="AI76" s="25"/>
      <c r="AJ76" s="25"/>
      <c r="AK76" s="25"/>
      <c r="AL76" s="25"/>
      <c r="AM76" s="25"/>
      <c r="AN76" s="25"/>
      <c r="AO76" s="18"/>
      <c r="AP76" s="25"/>
      <c r="AQ76" s="25"/>
      <c r="AR76" s="18"/>
      <c r="AS76" s="18"/>
      <c r="AT76" s="18"/>
      <c r="AU76" s="18"/>
      <c r="AV76" s="18"/>
      <c r="AW76" s="18"/>
      <c r="AX76" s="25"/>
      <c r="AY76" s="25"/>
      <c r="AZ76" s="25"/>
      <c r="BA76" s="18"/>
      <c r="BB76" s="18"/>
      <c r="BC76" s="18"/>
      <c r="BD76" s="25"/>
      <c r="BE76" s="18"/>
      <c r="BF76" s="18"/>
      <c r="BG76" s="17">
        <f t="shared" si="75"/>
        <v>0</v>
      </c>
      <c r="BH76" s="18"/>
      <c r="BI76" s="25"/>
      <c r="BJ76" s="25"/>
      <c r="BK76" s="18"/>
      <c r="BL76" s="20" t="s">
        <v>123</v>
      </c>
      <c r="BM76" s="18"/>
      <c r="BN76" s="20" t="s">
        <v>341</v>
      </c>
      <c r="BO76" s="3">
        <v>2025</v>
      </c>
      <c r="BP76" s="20"/>
      <c r="BQ76" s="18"/>
      <c r="BR76" s="18"/>
      <c r="BS76" s="18"/>
      <c r="BT76" s="18"/>
      <c r="BU76" s="23" t="s">
        <v>341</v>
      </c>
      <c r="BV76" s="25"/>
      <c r="BW76" s="25"/>
      <c r="BX76" s="25"/>
      <c r="BY76" s="93"/>
      <c r="CA76" s="26">
        <f>VLOOKUP(B76,'[1]KH2025 IN'!$B$4:$X$243,23,0)</f>
        <v>1</v>
      </c>
      <c r="CB76" s="26">
        <v>1</v>
      </c>
      <c r="CC76" s="26">
        <f>VLOOKUP(B76,'[2]10QH'!$B$15:$BZ$665,77,0)</f>
        <v>1</v>
      </c>
      <c r="CJ76" s="26">
        <v>1</v>
      </c>
      <c r="CK76" s="26">
        <f>VLOOKUP(B76,'[3]KH2025 IN'!$B$8:$X$241,23,0)</f>
        <v>1</v>
      </c>
    </row>
    <row r="77" spans="1:89" s="92" customFormat="1" ht="75" x14ac:dyDescent="0.3">
      <c r="A77" s="20">
        <f t="shared" si="76"/>
        <v>34</v>
      </c>
      <c r="B77" s="21" t="s">
        <v>480</v>
      </c>
      <c r="C77" s="22">
        <f t="shared" si="68"/>
        <v>0.4</v>
      </c>
      <c r="D77" s="23">
        <v>0.4</v>
      </c>
      <c r="E77" s="17">
        <f t="shared" si="69"/>
        <v>0</v>
      </c>
      <c r="F77" s="17">
        <f t="shared" si="70"/>
        <v>0</v>
      </c>
      <c r="G77" s="17">
        <f t="shared" si="71"/>
        <v>0</v>
      </c>
      <c r="H77" s="25"/>
      <c r="I77" s="25"/>
      <c r="J77" s="25"/>
      <c r="K77" s="25"/>
      <c r="L77" s="25"/>
      <c r="M77" s="17">
        <f t="shared" si="72"/>
        <v>0</v>
      </c>
      <c r="N77" s="25"/>
      <c r="O77" s="25"/>
      <c r="P77" s="25"/>
      <c r="Q77" s="25"/>
      <c r="R77" s="25"/>
      <c r="S77" s="25"/>
      <c r="T77" s="25"/>
      <c r="U77" s="7">
        <f t="shared" si="73"/>
        <v>0</v>
      </c>
      <c r="V77" s="25"/>
      <c r="W77" s="25"/>
      <c r="X77" s="25"/>
      <c r="Y77" s="25"/>
      <c r="Z77" s="25"/>
      <c r="AA77" s="25"/>
      <c r="AB77" s="25"/>
      <c r="AC77" s="25"/>
      <c r="AD77" s="17">
        <f t="shared" si="74"/>
        <v>0</v>
      </c>
      <c r="AE77" s="25"/>
      <c r="AF77" s="25"/>
      <c r="AG77" s="25"/>
      <c r="AH77" s="25"/>
      <c r="AI77" s="25"/>
      <c r="AJ77" s="25"/>
      <c r="AK77" s="25"/>
      <c r="AL77" s="25"/>
      <c r="AM77" s="25"/>
      <c r="AN77" s="25"/>
      <c r="AO77" s="18"/>
      <c r="AP77" s="25"/>
      <c r="AQ77" s="25"/>
      <c r="AR77" s="18"/>
      <c r="AS77" s="18"/>
      <c r="AT77" s="18"/>
      <c r="AU77" s="18"/>
      <c r="AV77" s="18"/>
      <c r="AW77" s="18"/>
      <c r="AX77" s="25"/>
      <c r="AY77" s="25"/>
      <c r="AZ77" s="25"/>
      <c r="BA77" s="18"/>
      <c r="BB77" s="18"/>
      <c r="BC77" s="18"/>
      <c r="BD77" s="25"/>
      <c r="BE77" s="18"/>
      <c r="BF77" s="18"/>
      <c r="BG77" s="17">
        <f t="shared" si="75"/>
        <v>0</v>
      </c>
      <c r="BH77" s="18"/>
      <c r="BI77" s="25"/>
      <c r="BJ77" s="25"/>
      <c r="BK77" s="18"/>
      <c r="BL77" s="20" t="s">
        <v>87</v>
      </c>
      <c r="BM77" s="18"/>
      <c r="BN77" s="20" t="s">
        <v>341</v>
      </c>
      <c r="BO77" s="3">
        <v>2025</v>
      </c>
      <c r="BP77" s="20" t="s">
        <v>468</v>
      </c>
      <c r="BQ77" s="18"/>
      <c r="BR77" s="18"/>
      <c r="BS77" s="18"/>
      <c r="BT77" s="18"/>
      <c r="BU77" s="23" t="s">
        <v>341</v>
      </c>
      <c r="BV77" s="25"/>
      <c r="BW77" s="25"/>
      <c r="BX77" s="25"/>
      <c r="BY77" s="93"/>
      <c r="CA77" s="26">
        <f>VLOOKUP(B77,'[1]KH2025 IN'!$B$4:$X$243,23,0)</f>
        <v>1</v>
      </c>
      <c r="CB77" s="26">
        <v>1</v>
      </c>
      <c r="CC77" s="26">
        <f>VLOOKUP(B77,'[2]10QH'!$B$15:$BZ$665,77,0)</f>
        <v>1</v>
      </c>
      <c r="CJ77" s="26">
        <v>1</v>
      </c>
      <c r="CK77" s="26">
        <f>VLOOKUP(B77,'[3]KH2025 IN'!$B$8:$X$241,23,0)</f>
        <v>1</v>
      </c>
    </row>
    <row r="78" spans="1:89" s="26" customFormat="1" ht="37.5" x14ac:dyDescent="0.3">
      <c r="A78" s="20">
        <f t="shared" si="76"/>
        <v>35</v>
      </c>
      <c r="B78" s="21" t="s">
        <v>1041</v>
      </c>
      <c r="C78" s="22">
        <f t="shared" si="68"/>
        <v>1.21</v>
      </c>
      <c r="D78" s="23"/>
      <c r="E78" s="17">
        <f t="shared" si="69"/>
        <v>1.21</v>
      </c>
      <c r="F78" s="17">
        <f t="shared" si="70"/>
        <v>1.21</v>
      </c>
      <c r="G78" s="17">
        <f t="shared" si="71"/>
        <v>0</v>
      </c>
      <c r="H78" s="24"/>
      <c r="I78" s="24"/>
      <c r="J78" s="24"/>
      <c r="K78" s="24">
        <v>0.5</v>
      </c>
      <c r="L78" s="24">
        <v>0.71</v>
      </c>
      <c r="M78" s="17">
        <f t="shared" si="72"/>
        <v>0</v>
      </c>
      <c r="N78" s="24"/>
      <c r="O78" s="24"/>
      <c r="P78" s="24"/>
      <c r="Q78" s="24"/>
      <c r="R78" s="24"/>
      <c r="S78" s="24"/>
      <c r="T78" s="24"/>
      <c r="U78" s="7">
        <f t="shared" si="73"/>
        <v>0</v>
      </c>
      <c r="V78" s="24"/>
      <c r="W78" s="24"/>
      <c r="X78" s="24"/>
      <c r="Y78" s="24"/>
      <c r="Z78" s="24"/>
      <c r="AA78" s="24"/>
      <c r="AB78" s="24"/>
      <c r="AC78" s="24"/>
      <c r="AD78" s="17">
        <f t="shared" si="74"/>
        <v>0</v>
      </c>
      <c r="AE78" s="24"/>
      <c r="AF78" s="24"/>
      <c r="AG78" s="25"/>
      <c r="AH78" s="25"/>
      <c r="AI78" s="24"/>
      <c r="AJ78" s="20"/>
      <c r="AK78" s="24"/>
      <c r="AL78" s="20"/>
      <c r="AM78" s="20"/>
      <c r="AN78" s="20"/>
      <c r="AO78" s="3"/>
      <c r="AP78" s="20"/>
      <c r="AQ78" s="24"/>
      <c r="AR78" s="3"/>
      <c r="AS78" s="3"/>
      <c r="AT78" s="3"/>
      <c r="AU78" s="3"/>
      <c r="AV78" s="3"/>
      <c r="AW78" s="3"/>
      <c r="AX78" s="24"/>
      <c r="AY78" s="24"/>
      <c r="AZ78" s="24"/>
      <c r="BA78" s="3"/>
      <c r="BB78" s="3"/>
      <c r="BC78" s="3"/>
      <c r="BD78" s="24"/>
      <c r="BE78" s="3"/>
      <c r="BF78" s="3"/>
      <c r="BG78" s="17">
        <f t="shared" si="75"/>
        <v>0</v>
      </c>
      <c r="BH78" s="3"/>
      <c r="BI78" s="24"/>
      <c r="BJ78" s="24"/>
      <c r="BK78" s="3"/>
      <c r="BL78" s="20" t="s">
        <v>99</v>
      </c>
      <c r="BM78" s="3"/>
      <c r="BN78" s="20" t="s">
        <v>341</v>
      </c>
      <c r="BO78" s="3">
        <v>2025</v>
      </c>
      <c r="BP78" s="144" t="s">
        <v>100</v>
      </c>
      <c r="BQ78" s="3"/>
      <c r="BR78" s="3"/>
      <c r="BS78" s="3"/>
      <c r="BT78" s="3"/>
      <c r="BU78" s="23" t="s">
        <v>1114</v>
      </c>
      <c r="BV78" s="20"/>
      <c r="BW78" s="25"/>
      <c r="BX78" s="25"/>
      <c r="BY78" s="94" t="s">
        <v>1174</v>
      </c>
    </row>
    <row r="79" spans="1:89" s="26" customFormat="1" x14ac:dyDescent="0.3">
      <c r="A79" s="20">
        <f t="shared" si="76"/>
        <v>36</v>
      </c>
      <c r="B79" s="21" t="s">
        <v>1042</v>
      </c>
      <c r="C79" s="22">
        <f t="shared" si="68"/>
        <v>0.4</v>
      </c>
      <c r="D79" s="23"/>
      <c r="E79" s="17">
        <f t="shared" si="69"/>
        <v>0.4</v>
      </c>
      <c r="F79" s="17">
        <f t="shared" si="70"/>
        <v>0.4</v>
      </c>
      <c r="G79" s="17">
        <f t="shared" si="71"/>
        <v>0</v>
      </c>
      <c r="H79" s="24"/>
      <c r="I79" s="24"/>
      <c r="J79" s="24"/>
      <c r="K79" s="24">
        <v>0.2</v>
      </c>
      <c r="L79" s="24">
        <v>0.2</v>
      </c>
      <c r="M79" s="17">
        <f t="shared" si="72"/>
        <v>0</v>
      </c>
      <c r="N79" s="24"/>
      <c r="O79" s="24"/>
      <c r="P79" s="24"/>
      <c r="Q79" s="24"/>
      <c r="R79" s="24"/>
      <c r="S79" s="24"/>
      <c r="T79" s="24"/>
      <c r="U79" s="7">
        <f t="shared" si="73"/>
        <v>0</v>
      </c>
      <c r="V79" s="24"/>
      <c r="W79" s="24"/>
      <c r="X79" s="24"/>
      <c r="Y79" s="24"/>
      <c r="Z79" s="24"/>
      <c r="AA79" s="24"/>
      <c r="AB79" s="24"/>
      <c r="AC79" s="24"/>
      <c r="AD79" s="17">
        <f t="shared" si="74"/>
        <v>0</v>
      </c>
      <c r="AE79" s="24"/>
      <c r="AF79" s="24"/>
      <c r="AG79" s="25"/>
      <c r="AH79" s="25"/>
      <c r="AI79" s="24"/>
      <c r="AJ79" s="20"/>
      <c r="AK79" s="24"/>
      <c r="AL79" s="20"/>
      <c r="AM79" s="20"/>
      <c r="AN79" s="20"/>
      <c r="AO79" s="3"/>
      <c r="AP79" s="20"/>
      <c r="AQ79" s="24"/>
      <c r="AR79" s="3"/>
      <c r="AS79" s="3"/>
      <c r="AT79" s="3"/>
      <c r="AU79" s="3"/>
      <c r="AV79" s="3"/>
      <c r="AW79" s="3"/>
      <c r="AX79" s="24"/>
      <c r="AY79" s="24"/>
      <c r="AZ79" s="24"/>
      <c r="BA79" s="3"/>
      <c r="BB79" s="3"/>
      <c r="BC79" s="3"/>
      <c r="BD79" s="24"/>
      <c r="BE79" s="3"/>
      <c r="BF79" s="3"/>
      <c r="BG79" s="17">
        <f t="shared" si="75"/>
        <v>0</v>
      </c>
      <c r="BH79" s="3"/>
      <c r="BI79" s="24"/>
      <c r="BJ79" s="24"/>
      <c r="BK79" s="3"/>
      <c r="BL79" s="20" t="s">
        <v>99</v>
      </c>
      <c r="BM79" s="3"/>
      <c r="BN79" s="20" t="s">
        <v>341</v>
      </c>
      <c r="BO79" s="3">
        <v>2025</v>
      </c>
      <c r="BP79" s="144"/>
      <c r="BQ79" s="3"/>
      <c r="BR79" s="3"/>
      <c r="BS79" s="3"/>
      <c r="BT79" s="3"/>
      <c r="BU79" s="23"/>
      <c r="BV79" s="20"/>
      <c r="BW79" s="25"/>
      <c r="BX79" s="25"/>
      <c r="BY79" s="97"/>
    </row>
    <row r="80" spans="1:89" s="92" customFormat="1" ht="37.5" x14ac:dyDescent="0.3">
      <c r="A80" s="144">
        <f>A79+1</f>
        <v>37</v>
      </c>
      <c r="B80" s="145" t="s">
        <v>501</v>
      </c>
      <c r="C80" s="22">
        <f t="shared" si="68"/>
        <v>0.57999999999999996</v>
      </c>
      <c r="D80" s="23"/>
      <c r="E80" s="17">
        <f t="shared" si="69"/>
        <v>0.57999999999999996</v>
      </c>
      <c r="F80" s="17">
        <f t="shared" si="70"/>
        <v>0.38</v>
      </c>
      <c r="G80" s="17">
        <f t="shared" si="71"/>
        <v>0</v>
      </c>
      <c r="H80" s="25"/>
      <c r="I80" s="25"/>
      <c r="J80" s="25"/>
      <c r="K80" s="82">
        <v>0.03</v>
      </c>
      <c r="L80" s="82">
        <v>0.35</v>
      </c>
      <c r="M80" s="17">
        <f t="shared" si="72"/>
        <v>0</v>
      </c>
      <c r="N80" s="25"/>
      <c r="O80" s="25"/>
      <c r="P80" s="25"/>
      <c r="Q80" s="25"/>
      <c r="R80" s="25"/>
      <c r="S80" s="25"/>
      <c r="T80" s="25"/>
      <c r="U80" s="7">
        <f t="shared" si="73"/>
        <v>0.19999999999999998</v>
      </c>
      <c r="V80" s="25"/>
      <c r="W80" s="25"/>
      <c r="X80" s="25"/>
      <c r="Y80" s="25"/>
      <c r="Z80" s="25"/>
      <c r="AA80" s="25"/>
      <c r="AB80" s="25"/>
      <c r="AC80" s="25"/>
      <c r="AD80" s="17">
        <f t="shared" si="74"/>
        <v>0.08</v>
      </c>
      <c r="AE80" s="25"/>
      <c r="AF80" s="25"/>
      <c r="AG80" s="25"/>
      <c r="AH80" s="25"/>
      <c r="AI80" s="25"/>
      <c r="AJ80" s="25"/>
      <c r="AK80" s="25"/>
      <c r="AL80" s="25"/>
      <c r="AM80" s="25"/>
      <c r="AN80" s="25"/>
      <c r="AO80" s="18"/>
      <c r="AP80" s="25"/>
      <c r="AQ80" s="25">
        <v>0.08</v>
      </c>
      <c r="AR80" s="18"/>
      <c r="AS80" s="18"/>
      <c r="AT80" s="18"/>
      <c r="AU80" s="18"/>
      <c r="AV80" s="18"/>
      <c r="AW80" s="18"/>
      <c r="AX80" s="25"/>
      <c r="AY80" s="25">
        <v>0.1</v>
      </c>
      <c r="AZ80" s="25"/>
      <c r="BA80" s="18"/>
      <c r="BB80" s="18"/>
      <c r="BC80" s="18"/>
      <c r="BD80" s="25">
        <v>0.02</v>
      </c>
      <c r="BE80" s="18"/>
      <c r="BF80" s="18"/>
      <c r="BG80" s="17">
        <f t="shared" si="75"/>
        <v>0</v>
      </c>
      <c r="BH80" s="18"/>
      <c r="BI80" s="25"/>
      <c r="BJ80" s="25"/>
      <c r="BK80" s="18"/>
      <c r="BL80" s="20" t="s">
        <v>198</v>
      </c>
      <c r="BM80" s="18"/>
      <c r="BN80" s="20" t="s">
        <v>341</v>
      </c>
      <c r="BO80" s="3">
        <v>2025</v>
      </c>
      <c r="BP80" s="144" t="s">
        <v>100</v>
      </c>
      <c r="BQ80" s="18"/>
      <c r="BR80" s="18"/>
      <c r="BS80" s="18"/>
      <c r="BT80" s="18"/>
      <c r="BU80" s="23" t="s">
        <v>222</v>
      </c>
      <c r="BV80" s="25"/>
      <c r="BW80" s="25"/>
      <c r="BX80" s="25"/>
      <c r="BY80" s="93"/>
      <c r="CA80" s="26">
        <f>VLOOKUP(B80,'[1]KH2025 IN'!$B$4:$X$243,23,0)</f>
        <v>1</v>
      </c>
      <c r="CB80" s="26">
        <v>1</v>
      </c>
      <c r="CC80" s="26">
        <f>VLOOKUP(B80,'[2]10QH'!$B$15:$BZ$665,77,0)</f>
        <v>1</v>
      </c>
      <c r="CJ80" s="26">
        <v>1</v>
      </c>
      <c r="CK80" s="26">
        <f>VLOOKUP(B80,'[3]KH2025 IN'!$B$8:$X$241,23,0)</f>
        <v>1</v>
      </c>
    </row>
    <row r="81" spans="1:89" s="92" customFormat="1" ht="37.5" x14ac:dyDescent="0.3">
      <c r="A81" s="144"/>
      <c r="B81" s="145"/>
      <c r="C81" s="22">
        <f t="shared" si="68"/>
        <v>0.7</v>
      </c>
      <c r="D81" s="23"/>
      <c r="E81" s="17">
        <f t="shared" si="69"/>
        <v>0.7</v>
      </c>
      <c r="F81" s="17">
        <f t="shared" si="70"/>
        <v>0.5</v>
      </c>
      <c r="G81" s="17">
        <f t="shared" si="71"/>
        <v>0</v>
      </c>
      <c r="H81" s="25"/>
      <c r="I81" s="25"/>
      <c r="J81" s="25"/>
      <c r="K81" s="7">
        <v>0.5</v>
      </c>
      <c r="L81" s="7">
        <v>0</v>
      </c>
      <c r="M81" s="17">
        <f t="shared" si="72"/>
        <v>0</v>
      </c>
      <c r="N81" s="25"/>
      <c r="O81" s="25"/>
      <c r="P81" s="25"/>
      <c r="Q81" s="25"/>
      <c r="R81" s="25"/>
      <c r="S81" s="25"/>
      <c r="T81" s="25"/>
      <c r="U81" s="7">
        <f t="shared" si="73"/>
        <v>0.2</v>
      </c>
      <c r="V81" s="25"/>
      <c r="W81" s="25"/>
      <c r="X81" s="25"/>
      <c r="Y81" s="25"/>
      <c r="Z81" s="25"/>
      <c r="AA81" s="25"/>
      <c r="AB81" s="25"/>
      <c r="AC81" s="25"/>
      <c r="AD81" s="17">
        <f t="shared" si="74"/>
        <v>0</v>
      </c>
      <c r="AE81" s="25"/>
      <c r="AF81" s="25"/>
      <c r="AG81" s="25"/>
      <c r="AH81" s="25"/>
      <c r="AI81" s="25"/>
      <c r="AJ81" s="25"/>
      <c r="AK81" s="25"/>
      <c r="AL81" s="25"/>
      <c r="AM81" s="25"/>
      <c r="AN81" s="25"/>
      <c r="AO81" s="18"/>
      <c r="AP81" s="25"/>
      <c r="AQ81" s="25"/>
      <c r="AR81" s="18"/>
      <c r="AS81" s="18"/>
      <c r="AT81" s="18"/>
      <c r="AU81" s="18"/>
      <c r="AV81" s="18"/>
      <c r="AW81" s="18"/>
      <c r="AX81" s="25"/>
      <c r="AY81" s="25">
        <v>0.2</v>
      </c>
      <c r="AZ81" s="25"/>
      <c r="BA81" s="18"/>
      <c r="BB81" s="18"/>
      <c r="BC81" s="18"/>
      <c r="BD81" s="25"/>
      <c r="BE81" s="18"/>
      <c r="BF81" s="18"/>
      <c r="BG81" s="17">
        <f t="shared" si="75"/>
        <v>0</v>
      </c>
      <c r="BH81" s="18"/>
      <c r="BI81" s="25"/>
      <c r="BJ81" s="25"/>
      <c r="BK81" s="18"/>
      <c r="BL81" s="20" t="s">
        <v>142</v>
      </c>
      <c r="BM81" s="18"/>
      <c r="BN81" s="20" t="s">
        <v>341</v>
      </c>
      <c r="BO81" s="18"/>
      <c r="BP81" s="144"/>
      <c r="BQ81" s="18"/>
      <c r="BR81" s="18"/>
      <c r="BS81" s="18"/>
      <c r="BT81" s="18"/>
      <c r="BU81" s="23" t="s">
        <v>222</v>
      </c>
      <c r="BV81" s="25"/>
      <c r="BW81" s="25"/>
      <c r="BX81" s="25"/>
      <c r="BY81" s="93"/>
      <c r="BZ81" s="161"/>
      <c r="CA81" s="26">
        <f>VLOOKUP(B81,'[1]KH2025 IN'!$B$4:$X$243,23,0)</f>
        <v>1</v>
      </c>
      <c r="CB81" s="26">
        <v>1</v>
      </c>
      <c r="CC81" s="26" t="e">
        <f>VLOOKUP(B81,'[2]10QH'!$B$15:$BZ$665,77,0)</f>
        <v>#N/A</v>
      </c>
      <c r="CJ81" s="26">
        <v>1</v>
      </c>
      <c r="CK81" s="26" t="e">
        <f>VLOOKUP(B81,'[3]KH2025 IN'!$B$8:$X$241,23,0)</f>
        <v>#N/A</v>
      </c>
    </row>
    <row r="82" spans="1:89" s="92" customFormat="1" ht="37.5" x14ac:dyDescent="0.3">
      <c r="A82" s="144"/>
      <c r="B82" s="145"/>
      <c r="C82" s="22">
        <f t="shared" si="68"/>
        <v>2.1</v>
      </c>
      <c r="D82" s="23"/>
      <c r="E82" s="17">
        <f t="shared" si="69"/>
        <v>2.1</v>
      </c>
      <c r="F82" s="17">
        <f t="shared" si="70"/>
        <v>2</v>
      </c>
      <c r="G82" s="17">
        <f t="shared" si="71"/>
        <v>0</v>
      </c>
      <c r="H82" s="25"/>
      <c r="I82" s="25"/>
      <c r="J82" s="25"/>
      <c r="K82" s="7">
        <v>1</v>
      </c>
      <c r="L82" s="7">
        <v>0.5</v>
      </c>
      <c r="M82" s="17">
        <f t="shared" si="72"/>
        <v>0.5</v>
      </c>
      <c r="N82" s="25"/>
      <c r="O82" s="25"/>
      <c r="P82" s="25">
        <v>0.5</v>
      </c>
      <c r="Q82" s="25"/>
      <c r="R82" s="25"/>
      <c r="S82" s="25"/>
      <c r="T82" s="25"/>
      <c r="U82" s="7">
        <f t="shared" si="73"/>
        <v>0.1</v>
      </c>
      <c r="V82" s="25"/>
      <c r="W82" s="25"/>
      <c r="X82" s="25"/>
      <c r="Y82" s="25"/>
      <c r="Z82" s="25"/>
      <c r="AA82" s="25"/>
      <c r="AB82" s="25"/>
      <c r="AC82" s="25"/>
      <c r="AD82" s="17">
        <f t="shared" si="74"/>
        <v>0</v>
      </c>
      <c r="AE82" s="25"/>
      <c r="AF82" s="25"/>
      <c r="AG82" s="25"/>
      <c r="AH82" s="25"/>
      <c r="AI82" s="25"/>
      <c r="AJ82" s="25"/>
      <c r="AK82" s="25"/>
      <c r="AL82" s="25"/>
      <c r="AM82" s="25"/>
      <c r="AN82" s="25"/>
      <c r="AO82" s="18"/>
      <c r="AP82" s="25"/>
      <c r="AQ82" s="25"/>
      <c r="AR82" s="18"/>
      <c r="AS82" s="18"/>
      <c r="AT82" s="18"/>
      <c r="AU82" s="18"/>
      <c r="AV82" s="18"/>
      <c r="AW82" s="18"/>
      <c r="AX82" s="25"/>
      <c r="AY82" s="25">
        <v>0.1</v>
      </c>
      <c r="AZ82" s="25"/>
      <c r="BA82" s="18"/>
      <c r="BB82" s="18"/>
      <c r="BC82" s="18"/>
      <c r="BD82" s="25"/>
      <c r="BE82" s="18"/>
      <c r="BF82" s="18"/>
      <c r="BG82" s="17">
        <f t="shared" si="75"/>
        <v>0</v>
      </c>
      <c r="BH82" s="18"/>
      <c r="BI82" s="25"/>
      <c r="BJ82" s="25"/>
      <c r="BK82" s="18"/>
      <c r="BL82" s="20" t="s">
        <v>105</v>
      </c>
      <c r="BM82" s="18"/>
      <c r="BN82" s="20" t="s">
        <v>341</v>
      </c>
      <c r="BO82" s="18"/>
      <c r="BP82" s="144"/>
      <c r="BQ82" s="18"/>
      <c r="BR82" s="18"/>
      <c r="BS82" s="18"/>
      <c r="BT82" s="18"/>
      <c r="BU82" s="23" t="s">
        <v>222</v>
      </c>
      <c r="BV82" s="25"/>
      <c r="BW82" s="25"/>
      <c r="BX82" s="25"/>
      <c r="BY82" s="93"/>
      <c r="BZ82" s="161"/>
      <c r="CA82" s="26">
        <f>VLOOKUP(B82,'[1]KH2025 IN'!$B$4:$X$243,23,0)</f>
        <v>1</v>
      </c>
      <c r="CB82" s="26">
        <v>1</v>
      </c>
      <c r="CC82" s="26" t="e">
        <f>VLOOKUP(B82,'[2]10QH'!$B$15:$BZ$665,77,0)</f>
        <v>#N/A</v>
      </c>
      <c r="CJ82" s="26">
        <v>1</v>
      </c>
      <c r="CK82" s="26" t="e">
        <f>VLOOKUP(B82,'[3]KH2025 IN'!$B$8:$X$241,23,0)</f>
        <v>#N/A</v>
      </c>
    </row>
    <row r="83" spans="1:89" s="19" customFormat="1" ht="37.5" x14ac:dyDescent="0.3">
      <c r="A83" s="10" t="s">
        <v>152</v>
      </c>
      <c r="B83" s="15" t="s">
        <v>153</v>
      </c>
      <c r="C83" s="16">
        <f t="shared" si="68"/>
        <v>0</v>
      </c>
      <c r="D83" s="10"/>
      <c r="E83" s="17">
        <f t="shared" si="69"/>
        <v>0</v>
      </c>
      <c r="F83" s="17">
        <f t="shared" si="70"/>
        <v>0</v>
      </c>
      <c r="G83" s="17">
        <f t="shared" si="71"/>
        <v>0</v>
      </c>
      <c r="H83" s="10"/>
      <c r="I83" s="10"/>
      <c r="J83" s="10"/>
      <c r="K83" s="10"/>
      <c r="L83" s="10"/>
      <c r="M83" s="17">
        <f t="shared" si="72"/>
        <v>0</v>
      </c>
      <c r="N83" s="10"/>
      <c r="O83" s="10"/>
      <c r="P83" s="10"/>
      <c r="Q83" s="10"/>
      <c r="R83" s="25"/>
      <c r="S83" s="10"/>
      <c r="T83" s="10"/>
      <c r="U83" s="7">
        <f t="shared" si="73"/>
        <v>0</v>
      </c>
      <c r="V83" s="10"/>
      <c r="W83" s="10"/>
      <c r="X83" s="10"/>
      <c r="Y83" s="10"/>
      <c r="Z83" s="10"/>
      <c r="AA83" s="10"/>
      <c r="AB83" s="10"/>
      <c r="AC83" s="10"/>
      <c r="AD83" s="17">
        <f t="shared" si="74"/>
        <v>0</v>
      </c>
      <c r="AE83" s="10"/>
      <c r="AF83" s="10"/>
      <c r="AG83" s="10"/>
      <c r="AH83" s="10"/>
      <c r="AI83" s="10"/>
      <c r="AJ83" s="10"/>
      <c r="AK83" s="10"/>
      <c r="AL83" s="10"/>
      <c r="AM83" s="10"/>
      <c r="AN83" s="10"/>
      <c r="AO83" s="18"/>
      <c r="AP83" s="10"/>
      <c r="AQ83" s="10"/>
      <c r="AR83" s="18"/>
      <c r="AS83" s="18"/>
      <c r="AT83" s="18"/>
      <c r="AU83" s="18"/>
      <c r="AV83" s="18"/>
      <c r="AW83" s="18"/>
      <c r="AX83" s="10"/>
      <c r="AY83" s="10"/>
      <c r="AZ83" s="10"/>
      <c r="BA83" s="18"/>
      <c r="BB83" s="18"/>
      <c r="BC83" s="18"/>
      <c r="BD83" s="10"/>
      <c r="BE83" s="18"/>
      <c r="BF83" s="18"/>
      <c r="BG83" s="17">
        <f t="shared" si="75"/>
        <v>0</v>
      </c>
      <c r="BH83" s="18"/>
      <c r="BI83" s="10"/>
      <c r="BJ83" s="10"/>
      <c r="BK83" s="18"/>
      <c r="BL83" s="10"/>
      <c r="BM83" s="18"/>
      <c r="BN83" s="10"/>
      <c r="BO83" s="3"/>
      <c r="BP83" s="10"/>
      <c r="BQ83" s="18"/>
      <c r="BR83" s="18"/>
      <c r="BS83" s="18"/>
      <c r="BT83" s="18"/>
      <c r="BU83" s="10"/>
      <c r="BV83" s="10"/>
      <c r="BW83" s="10"/>
      <c r="BX83" s="10"/>
      <c r="BY83" s="18"/>
      <c r="BZ83" s="162"/>
      <c r="CA83" s="26">
        <f>VLOOKUP(B83,'[1]KH2025 IN'!$B$4:$X$243,23,0)</f>
        <v>1</v>
      </c>
      <c r="CB83" s="26">
        <v>1</v>
      </c>
      <c r="CC83" s="26" t="e">
        <f>VLOOKUP(B83,'[2]10QH'!$B$15:$BZ$665,77,0)</f>
        <v>#REF!</v>
      </c>
    </row>
    <row r="84" spans="1:89" s="11" customFormat="1" ht="19.5" x14ac:dyDescent="0.3">
      <c r="A84" s="62" t="s">
        <v>339</v>
      </c>
      <c r="B84" s="79" t="s">
        <v>64</v>
      </c>
      <c r="C84" s="6">
        <f t="shared" si="68"/>
        <v>31.240000000000002</v>
      </c>
      <c r="D84" s="6">
        <f t="shared" ref="D84:T84" si="77">SUM(D85:D94)</f>
        <v>0.02</v>
      </c>
      <c r="E84" s="6">
        <f t="shared" si="77"/>
        <v>31.220000000000002</v>
      </c>
      <c r="F84" s="6">
        <f t="shared" si="77"/>
        <v>30.240000000000002</v>
      </c>
      <c r="G84" s="6">
        <f t="shared" si="77"/>
        <v>0.33</v>
      </c>
      <c r="H84" s="64">
        <f t="shared" si="77"/>
        <v>0.06</v>
      </c>
      <c r="I84" s="64">
        <f t="shared" si="77"/>
        <v>0.27</v>
      </c>
      <c r="J84" s="64">
        <f t="shared" si="77"/>
        <v>0</v>
      </c>
      <c r="K84" s="83">
        <f t="shared" si="77"/>
        <v>22.75</v>
      </c>
      <c r="L84" s="6">
        <f t="shared" si="77"/>
        <v>7.1599999999999993</v>
      </c>
      <c r="M84" s="64">
        <f t="shared" si="77"/>
        <v>0</v>
      </c>
      <c r="N84" s="6">
        <f t="shared" si="77"/>
        <v>0</v>
      </c>
      <c r="O84" s="6">
        <f t="shared" si="77"/>
        <v>0</v>
      </c>
      <c r="P84" s="6">
        <f t="shared" si="77"/>
        <v>0</v>
      </c>
      <c r="Q84" s="64">
        <f t="shared" si="77"/>
        <v>0</v>
      </c>
      <c r="R84" s="64">
        <f t="shared" si="77"/>
        <v>0</v>
      </c>
      <c r="S84" s="64">
        <f t="shared" si="77"/>
        <v>0</v>
      </c>
      <c r="T84" s="64">
        <f t="shared" si="77"/>
        <v>0</v>
      </c>
      <c r="U84" s="6">
        <f t="shared" si="73"/>
        <v>0.98000000000000009</v>
      </c>
      <c r="V84" s="64">
        <f t="shared" ref="V84:BJ84" si="78">SUM(V85:V94)</f>
        <v>0</v>
      </c>
      <c r="W84" s="64">
        <f t="shared" si="78"/>
        <v>0</v>
      </c>
      <c r="X84" s="64">
        <f t="shared" si="78"/>
        <v>0</v>
      </c>
      <c r="Y84" s="64">
        <f t="shared" si="78"/>
        <v>0</v>
      </c>
      <c r="Z84" s="64">
        <f t="shared" si="78"/>
        <v>0</v>
      </c>
      <c r="AA84" s="64">
        <f t="shared" si="78"/>
        <v>0</v>
      </c>
      <c r="AB84" s="64">
        <f t="shared" si="78"/>
        <v>0</v>
      </c>
      <c r="AC84" s="64">
        <f t="shared" si="78"/>
        <v>0</v>
      </c>
      <c r="AD84" s="64">
        <f t="shared" si="78"/>
        <v>0.55000000000000004</v>
      </c>
      <c r="AE84" s="64">
        <f t="shared" si="78"/>
        <v>0.55000000000000004</v>
      </c>
      <c r="AF84" s="64">
        <f t="shared" si="78"/>
        <v>0</v>
      </c>
      <c r="AG84" s="64">
        <f t="shared" si="78"/>
        <v>0</v>
      </c>
      <c r="AH84" s="64">
        <f t="shared" si="78"/>
        <v>0</v>
      </c>
      <c r="AI84" s="64">
        <f t="shared" si="78"/>
        <v>0</v>
      </c>
      <c r="AJ84" s="64">
        <f t="shared" si="78"/>
        <v>0</v>
      </c>
      <c r="AK84" s="64">
        <f t="shared" si="78"/>
        <v>0</v>
      </c>
      <c r="AL84" s="64">
        <f t="shared" si="78"/>
        <v>0</v>
      </c>
      <c r="AM84" s="64">
        <f t="shared" si="78"/>
        <v>0</v>
      </c>
      <c r="AN84" s="64">
        <f t="shared" si="78"/>
        <v>0</v>
      </c>
      <c r="AO84" s="64">
        <f t="shared" si="78"/>
        <v>0</v>
      </c>
      <c r="AP84" s="64">
        <f t="shared" si="78"/>
        <v>0</v>
      </c>
      <c r="AQ84" s="64">
        <f t="shared" si="78"/>
        <v>0</v>
      </c>
      <c r="AR84" s="64">
        <f t="shared" si="78"/>
        <v>0</v>
      </c>
      <c r="AS84" s="64">
        <f t="shared" si="78"/>
        <v>0</v>
      </c>
      <c r="AT84" s="64">
        <f t="shared" si="78"/>
        <v>0</v>
      </c>
      <c r="AU84" s="64">
        <f t="shared" si="78"/>
        <v>0</v>
      </c>
      <c r="AV84" s="64">
        <f t="shared" si="78"/>
        <v>0</v>
      </c>
      <c r="AW84" s="64">
        <f t="shared" si="78"/>
        <v>0</v>
      </c>
      <c r="AX84" s="64">
        <f t="shared" si="78"/>
        <v>7.0000000000000007E-2</v>
      </c>
      <c r="AY84" s="64">
        <f t="shared" si="78"/>
        <v>0</v>
      </c>
      <c r="AZ84" s="64">
        <f t="shared" si="78"/>
        <v>0</v>
      </c>
      <c r="BA84" s="64">
        <f t="shared" si="78"/>
        <v>0</v>
      </c>
      <c r="BB84" s="64">
        <f t="shared" si="78"/>
        <v>0</v>
      </c>
      <c r="BC84" s="64">
        <f t="shared" si="78"/>
        <v>0</v>
      </c>
      <c r="BD84" s="64">
        <f t="shared" si="78"/>
        <v>0.36</v>
      </c>
      <c r="BE84" s="64">
        <f t="shared" si="78"/>
        <v>0</v>
      </c>
      <c r="BF84" s="64">
        <f t="shared" si="78"/>
        <v>0</v>
      </c>
      <c r="BG84" s="6">
        <f t="shared" si="78"/>
        <v>0</v>
      </c>
      <c r="BH84" s="64">
        <f t="shared" si="78"/>
        <v>0</v>
      </c>
      <c r="BI84" s="64">
        <f t="shared" si="78"/>
        <v>0</v>
      </c>
      <c r="BJ84" s="64">
        <f t="shared" si="78"/>
        <v>0</v>
      </c>
      <c r="BK84" s="4"/>
      <c r="BL84" s="4"/>
      <c r="BM84" s="62"/>
      <c r="BN84" s="4"/>
      <c r="BO84" s="4"/>
      <c r="BP84" s="10"/>
      <c r="BQ84" s="10"/>
      <c r="BR84" s="10"/>
      <c r="BS84" s="10"/>
      <c r="BT84" s="10"/>
      <c r="BU84" s="10"/>
      <c r="BV84" s="10"/>
      <c r="BW84" s="10"/>
      <c r="BX84" s="10"/>
      <c r="BY84" s="10"/>
      <c r="BZ84" s="163"/>
      <c r="CA84" s="26" t="e">
        <f>VLOOKUP(B84,'[1]KH2025 IN'!$B$4:$X$243,23,0)</f>
        <v>#N/A</v>
      </c>
      <c r="CB84" s="26">
        <v>1</v>
      </c>
      <c r="CC84" s="26" t="e">
        <f>VLOOKUP(B84,'[2]10QH'!$B$15:$BZ$665,77,0)</f>
        <v>#REF!</v>
      </c>
    </row>
    <row r="85" spans="1:89" s="19" customFormat="1" x14ac:dyDescent="0.3">
      <c r="A85" s="10" t="s">
        <v>84</v>
      </c>
      <c r="B85" s="15" t="s">
        <v>85</v>
      </c>
      <c r="C85" s="16">
        <f t="shared" si="68"/>
        <v>0</v>
      </c>
      <c r="D85" s="10"/>
      <c r="E85" s="17">
        <f t="shared" ref="E85:E94" si="79">F85+U85+BG85</f>
        <v>0</v>
      </c>
      <c r="F85" s="17">
        <f t="shared" ref="F85:F94" si="80">G85+K85+L85+M85+R85+S85+T85</f>
        <v>0</v>
      </c>
      <c r="G85" s="17">
        <f t="shared" ref="G85:G94" si="81">H85+I85+J85</f>
        <v>0</v>
      </c>
      <c r="H85" s="10"/>
      <c r="I85" s="10"/>
      <c r="J85" s="10"/>
      <c r="K85" s="10"/>
      <c r="L85" s="10"/>
      <c r="M85" s="17">
        <f t="shared" ref="M85:M94" si="82">+N85+O85+P85</f>
        <v>0</v>
      </c>
      <c r="N85" s="10"/>
      <c r="O85" s="10"/>
      <c r="P85" s="10"/>
      <c r="Q85" s="10"/>
      <c r="R85" s="25"/>
      <c r="S85" s="10"/>
      <c r="T85" s="10"/>
      <c r="U85" s="7">
        <f t="shared" si="73"/>
        <v>0</v>
      </c>
      <c r="V85" s="10"/>
      <c r="W85" s="10"/>
      <c r="X85" s="10"/>
      <c r="Y85" s="10"/>
      <c r="Z85" s="10"/>
      <c r="AA85" s="10"/>
      <c r="AB85" s="10"/>
      <c r="AC85" s="10"/>
      <c r="AD85" s="17">
        <f t="shared" ref="AD85:AD94" si="83">SUM(AE85:AT85)</f>
        <v>0</v>
      </c>
      <c r="AE85" s="10"/>
      <c r="AF85" s="10"/>
      <c r="AG85" s="10"/>
      <c r="AH85" s="10"/>
      <c r="AI85" s="10"/>
      <c r="AJ85" s="10"/>
      <c r="AK85" s="10"/>
      <c r="AL85" s="10"/>
      <c r="AM85" s="10"/>
      <c r="AN85" s="10"/>
      <c r="AO85" s="18"/>
      <c r="AP85" s="10"/>
      <c r="AQ85" s="10"/>
      <c r="AR85" s="18"/>
      <c r="AS85" s="18"/>
      <c r="AT85" s="18"/>
      <c r="AU85" s="18"/>
      <c r="AV85" s="18"/>
      <c r="AW85" s="18"/>
      <c r="AX85" s="10"/>
      <c r="AY85" s="10"/>
      <c r="AZ85" s="10"/>
      <c r="BA85" s="18"/>
      <c r="BB85" s="18"/>
      <c r="BC85" s="18"/>
      <c r="BD85" s="10"/>
      <c r="BE85" s="18"/>
      <c r="BF85" s="18"/>
      <c r="BG85" s="17">
        <f t="shared" ref="BG85:BG94" si="84">BH85+BI85+BJ85</f>
        <v>0</v>
      </c>
      <c r="BH85" s="18"/>
      <c r="BI85" s="10"/>
      <c r="BJ85" s="10"/>
      <c r="BK85" s="18"/>
      <c r="BL85" s="10"/>
      <c r="BM85" s="18"/>
      <c r="BN85" s="10"/>
      <c r="BO85" s="3"/>
      <c r="BP85" s="10"/>
      <c r="BQ85" s="18"/>
      <c r="BR85" s="18"/>
      <c r="BS85" s="18"/>
      <c r="BT85" s="18"/>
      <c r="BU85" s="10"/>
      <c r="BV85" s="10"/>
      <c r="BW85" s="10"/>
      <c r="BX85" s="10"/>
      <c r="BY85" s="18"/>
      <c r="BZ85" s="162"/>
      <c r="CA85" s="26">
        <f>VLOOKUP(B85,'[1]KH2025 IN'!$B$4:$X$243,23,0)</f>
        <v>1</v>
      </c>
      <c r="CB85" s="26">
        <v>1</v>
      </c>
      <c r="CC85" s="26" t="e">
        <f>VLOOKUP(B85,'[2]10QH'!$B$15:$BZ$665,77,0)</f>
        <v>#REF!</v>
      </c>
    </row>
    <row r="86" spans="1:89" s="92" customFormat="1" ht="206.25" x14ac:dyDescent="0.3">
      <c r="A86" s="20">
        <f>A80+1</f>
        <v>38</v>
      </c>
      <c r="B86" s="21" t="s">
        <v>530</v>
      </c>
      <c r="C86" s="22">
        <f t="shared" si="68"/>
        <v>13.58</v>
      </c>
      <c r="D86" s="23"/>
      <c r="E86" s="17">
        <f t="shared" si="79"/>
        <v>13.58</v>
      </c>
      <c r="F86" s="17">
        <f t="shared" si="80"/>
        <v>13.58</v>
      </c>
      <c r="G86" s="17">
        <f t="shared" si="81"/>
        <v>0.06</v>
      </c>
      <c r="H86" s="24">
        <v>0.06</v>
      </c>
      <c r="I86" s="24"/>
      <c r="J86" s="24"/>
      <c r="K86" s="24">
        <f>2.81+6.35</f>
        <v>9.16</v>
      </c>
      <c r="L86" s="24">
        <f>2.08+2.28</f>
        <v>4.3599999999999994</v>
      </c>
      <c r="M86" s="17">
        <f t="shared" si="82"/>
        <v>0</v>
      </c>
      <c r="N86" s="24"/>
      <c r="O86" s="24"/>
      <c r="P86" s="24"/>
      <c r="Q86" s="24"/>
      <c r="R86" s="24"/>
      <c r="S86" s="24"/>
      <c r="T86" s="24"/>
      <c r="U86" s="7">
        <f t="shared" si="73"/>
        <v>0</v>
      </c>
      <c r="V86" s="24"/>
      <c r="W86" s="24"/>
      <c r="X86" s="24"/>
      <c r="Y86" s="24"/>
      <c r="Z86" s="24"/>
      <c r="AA86" s="24"/>
      <c r="AB86" s="24"/>
      <c r="AC86" s="24"/>
      <c r="AD86" s="17">
        <f t="shared" si="83"/>
        <v>0</v>
      </c>
      <c r="AE86" s="24"/>
      <c r="AF86" s="24"/>
      <c r="AG86" s="146"/>
      <c r="AH86" s="146"/>
      <c r="AI86" s="24"/>
      <c r="AJ86" s="20"/>
      <c r="AK86" s="24"/>
      <c r="AL86" s="20"/>
      <c r="AM86" s="20"/>
      <c r="AN86" s="20"/>
      <c r="AO86" s="18"/>
      <c r="AP86" s="20"/>
      <c r="AQ86" s="24"/>
      <c r="AR86" s="18"/>
      <c r="AS86" s="18"/>
      <c r="AT86" s="18"/>
      <c r="AU86" s="18"/>
      <c r="AV86" s="18"/>
      <c r="AW86" s="18"/>
      <c r="AX86" s="24"/>
      <c r="AY86" s="24"/>
      <c r="AZ86" s="24"/>
      <c r="BA86" s="18"/>
      <c r="BB86" s="18"/>
      <c r="BC86" s="18"/>
      <c r="BD86" s="24"/>
      <c r="BE86" s="18"/>
      <c r="BF86" s="18"/>
      <c r="BG86" s="17">
        <f t="shared" si="84"/>
        <v>0</v>
      </c>
      <c r="BH86" s="18"/>
      <c r="BI86" s="24"/>
      <c r="BJ86" s="24"/>
      <c r="BK86" s="18"/>
      <c r="BL86" s="20" t="s">
        <v>142</v>
      </c>
      <c r="BM86" s="18"/>
      <c r="BN86" s="20" t="s">
        <v>370</v>
      </c>
      <c r="BO86" s="3">
        <v>2025</v>
      </c>
      <c r="BP86" s="20" t="s">
        <v>531</v>
      </c>
      <c r="BQ86" s="18"/>
      <c r="BR86" s="18"/>
      <c r="BS86" s="18"/>
      <c r="BT86" s="18"/>
      <c r="BU86" s="23" t="s">
        <v>521</v>
      </c>
      <c r="BV86" s="20" t="s">
        <v>96</v>
      </c>
      <c r="BW86" s="146" t="s">
        <v>189</v>
      </c>
      <c r="BX86" s="146" t="s">
        <v>532</v>
      </c>
      <c r="BY86" s="93" t="s">
        <v>533</v>
      </c>
      <c r="CA86" s="26">
        <f>VLOOKUP(B86,'[1]KH2025 IN'!$B$4:$X$243,23,0)</f>
        <v>1</v>
      </c>
      <c r="CB86" s="26">
        <v>1</v>
      </c>
      <c r="CC86" s="26">
        <f>VLOOKUP(B86,'[2]10QH'!$B$15:$BZ$665,77,0)</f>
        <v>1</v>
      </c>
      <c r="CJ86" s="26">
        <v>1</v>
      </c>
      <c r="CK86" s="26">
        <f>VLOOKUP(B86,'[3]KH2025 IN'!$B$8:$X$241,23,0)</f>
        <v>1</v>
      </c>
    </row>
    <row r="87" spans="1:89" s="26" customFormat="1" ht="225" x14ac:dyDescent="0.3">
      <c r="A87" s="144">
        <f>A86+1</f>
        <v>39</v>
      </c>
      <c r="B87" s="145" t="s">
        <v>1035</v>
      </c>
      <c r="C87" s="16">
        <f>D87+E87</f>
        <v>10.48</v>
      </c>
      <c r="D87" s="23"/>
      <c r="E87" s="7">
        <f>F87+U87+BG87</f>
        <v>10.48</v>
      </c>
      <c r="F87" s="7">
        <f>G87+K87+L87+M87+R87+S87+T87</f>
        <v>9.5299999999999994</v>
      </c>
      <c r="G87" s="7">
        <f>H87+I87+J87</f>
        <v>0.27</v>
      </c>
      <c r="H87" s="7"/>
      <c r="I87" s="7">
        <v>0.27</v>
      </c>
      <c r="J87" s="7"/>
      <c r="K87" s="7">
        <v>6.76</v>
      </c>
      <c r="L87" s="7">
        <v>2.5</v>
      </c>
      <c r="M87" s="7">
        <f>+N87+O87+P87</f>
        <v>0</v>
      </c>
      <c r="N87" s="7"/>
      <c r="O87" s="7"/>
      <c r="P87" s="7"/>
      <c r="Q87" s="7"/>
      <c r="R87" s="7"/>
      <c r="S87" s="7"/>
      <c r="T87" s="7"/>
      <c r="U87" s="7">
        <f>V87+W87+X87+Y87+Z87+AA87+AB87+AC87+AD87+AU87+AV87+AW87+AX87+AY87+AZ87+BA87+BB87+BC87+BD87+BE87+BF87</f>
        <v>0.95000000000000018</v>
      </c>
      <c r="V87" s="7"/>
      <c r="W87" s="7"/>
      <c r="X87" s="7"/>
      <c r="Y87" s="7"/>
      <c r="Z87" s="7"/>
      <c r="AA87" s="7"/>
      <c r="AB87" s="7"/>
      <c r="AC87" s="7"/>
      <c r="AD87" s="7">
        <f>SUM(AE87:AT87)</f>
        <v>0.55000000000000004</v>
      </c>
      <c r="AE87" s="7">
        <v>0.55000000000000004</v>
      </c>
      <c r="AF87" s="7"/>
      <c r="AG87" s="7"/>
      <c r="AH87" s="7"/>
      <c r="AI87" s="7"/>
      <c r="AJ87" s="7"/>
      <c r="AK87" s="7"/>
      <c r="AL87" s="7"/>
      <c r="AM87" s="7"/>
      <c r="AN87" s="7"/>
      <c r="AO87" s="7"/>
      <c r="AP87" s="7"/>
      <c r="AQ87" s="7"/>
      <c r="AR87" s="7"/>
      <c r="AS87" s="7"/>
      <c r="AT87" s="7"/>
      <c r="AU87" s="7"/>
      <c r="AV87" s="7"/>
      <c r="AW87" s="7"/>
      <c r="AX87" s="7">
        <v>7.0000000000000007E-2</v>
      </c>
      <c r="AY87" s="7"/>
      <c r="AZ87" s="7"/>
      <c r="BA87" s="7"/>
      <c r="BB87" s="7"/>
      <c r="BC87" s="7"/>
      <c r="BD87" s="7">
        <v>0.33</v>
      </c>
      <c r="BE87" s="7"/>
      <c r="BF87" s="7"/>
      <c r="BG87" s="7">
        <f>BH87+BI87+BJ87</f>
        <v>0</v>
      </c>
      <c r="BH87" s="7"/>
      <c r="BI87" s="7"/>
      <c r="BJ87" s="7"/>
      <c r="BK87" s="28" t="s">
        <v>171</v>
      </c>
      <c r="BL87" s="20" t="s">
        <v>172</v>
      </c>
      <c r="BM87" s="3"/>
      <c r="BN87" s="20" t="s">
        <v>566</v>
      </c>
      <c r="BO87" s="3">
        <v>2025</v>
      </c>
      <c r="BP87" s="20" t="s">
        <v>1165</v>
      </c>
      <c r="BQ87" s="3"/>
      <c r="BR87" s="3"/>
      <c r="BS87" s="3"/>
      <c r="BT87" s="3"/>
      <c r="BU87" s="23" t="s">
        <v>503</v>
      </c>
      <c r="BV87" s="20"/>
      <c r="BW87" s="25"/>
      <c r="BX87" s="25"/>
      <c r="BY87" s="94" t="s">
        <v>1172</v>
      </c>
      <c r="CA87" s="26">
        <f>VLOOKUP(B86,'[1]KH2025 IN'!$B$4:$X$243,23,0)</f>
        <v>1</v>
      </c>
    </row>
    <row r="88" spans="1:89" s="26" customFormat="1" ht="225" x14ac:dyDescent="0.3">
      <c r="A88" s="144"/>
      <c r="B88" s="145"/>
      <c r="C88" s="16">
        <f>D88+E88</f>
        <v>2.0299999999999998</v>
      </c>
      <c r="D88" s="23">
        <v>0.02</v>
      </c>
      <c r="E88" s="7">
        <f>F88+U88+BG88</f>
        <v>2.0099999999999998</v>
      </c>
      <c r="F88" s="7">
        <f>G88+K88+L88+M88+R88+S88+T88</f>
        <v>1.98</v>
      </c>
      <c r="G88" s="7">
        <f>H88+I88+J88</f>
        <v>0</v>
      </c>
      <c r="H88" s="7"/>
      <c r="I88" s="7"/>
      <c r="J88" s="7"/>
      <c r="K88" s="7">
        <v>1.78</v>
      </c>
      <c r="L88" s="7">
        <v>0.2</v>
      </c>
      <c r="M88" s="7">
        <f>+N88+O88+P88</f>
        <v>0</v>
      </c>
      <c r="N88" s="7"/>
      <c r="O88" s="7"/>
      <c r="P88" s="7"/>
      <c r="Q88" s="7"/>
      <c r="R88" s="7"/>
      <c r="S88" s="7"/>
      <c r="T88" s="7"/>
      <c r="U88" s="7">
        <f>V88+W88+X88+Y88+Z88+AA88+AB88+AC88+AD88+AU88+AV88+AW88+AX88+AY88+AZ88+BA88+BB88+BC88+BD88+BE88+BF88</f>
        <v>0.03</v>
      </c>
      <c r="V88" s="7"/>
      <c r="W88" s="7"/>
      <c r="X88" s="7"/>
      <c r="Y88" s="7"/>
      <c r="Z88" s="7"/>
      <c r="AA88" s="7"/>
      <c r="AB88" s="7"/>
      <c r="AC88" s="7"/>
      <c r="AD88" s="7">
        <f>SUM(AE88:AT88)</f>
        <v>0</v>
      </c>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v>0.03</v>
      </c>
      <c r="BE88" s="7"/>
      <c r="BF88" s="7"/>
      <c r="BG88" s="7">
        <f>BH88+BI88+BJ88</f>
        <v>0</v>
      </c>
      <c r="BH88" s="7"/>
      <c r="BI88" s="7"/>
      <c r="BJ88" s="7"/>
      <c r="BK88" s="28" t="s">
        <v>171</v>
      </c>
      <c r="BL88" s="20" t="s">
        <v>779</v>
      </c>
      <c r="BM88" s="3"/>
      <c r="BN88" s="20" t="s">
        <v>566</v>
      </c>
      <c r="BO88" s="3">
        <v>2025</v>
      </c>
      <c r="BP88" s="20" t="s">
        <v>1165</v>
      </c>
      <c r="BQ88" s="3"/>
      <c r="BR88" s="3"/>
      <c r="BS88" s="3"/>
      <c r="BT88" s="3"/>
      <c r="BU88" s="23" t="s">
        <v>503</v>
      </c>
      <c r="BV88" s="20"/>
      <c r="BW88" s="25"/>
      <c r="BX88" s="25"/>
      <c r="BY88" s="94" t="s">
        <v>1172</v>
      </c>
      <c r="CA88" s="26">
        <f>VLOOKUP(B87,'[1]KH2025 IN'!$B$4:$X$243,23,0)</f>
        <v>1</v>
      </c>
      <c r="CB88" s="26">
        <v>1</v>
      </c>
      <c r="CC88" s="26" t="e">
        <f>VLOOKUP(B87,'[2]10QH'!$B$15:$BZ$665,77,0)</f>
        <v>#N/A</v>
      </c>
      <c r="CJ88" s="26">
        <v>1</v>
      </c>
      <c r="CK88" s="26">
        <f>VLOOKUP(B87,'[3]KH2025 IN'!$B$8:$X$241,23,0)</f>
        <v>1</v>
      </c>
    </row>
    <row r="89" spans="1:89" s="19" customFormat="1" x14ac:dyDescent="0.3">
      <c r="A89" s="10" t="s">
        <v>147</v>
      </c>
      <c r="B89" s="15" t="s">
        <v>148</v>
      </c>
      <c r="C89" s="16">
        <f t="shared" si="68"/>
        <v>0</v>
      </c>
      <c r="D89" s="24"/>
      <c r="E89" s="17">
        <f t="shared" si="79"/>
        <v>0</v>
      </c>
      <c r="F89" s="17">
        <f t="shared" si="80"/>
        <v>0</v>
      </c>
      <c r="G89" s="17">
        <f t="shared" si="81"/>
        <v>0</v>
      </c>
      <c r="H89" s="10"/>
      <c r="I89" s="10"/>
      <c r="J89" s="10"/>
      <c r="K89" s="10"/>
      <c r="L89" s="10"/>
      <c r="M89" s="17">
        <f t="shared" si="82"/>
        <v>0</v>
      </c>
      <c r="N89" s="10"/>
      <c r="O89" s="10"/>
      <c r="P89" s="10"/>
      <c r="Q89" s="10"/>
      <c r="R89" s="24"/>
      <c r="S89" s="10"/>
      <c r="T89" s="10"/>
      <c r="U89" s="7">
        <f t="shared" si="73"/>
        <v>0</v>
      </c>
      <c r="V89" s="10"/>
      <c r="W89" s="10"/>
      <c r="X89" s="10"/>
      <c r="Y89" s="10"/>
      <c r="Z89" s="10"/>
      <c r="AA89" s="10"/>
      <c r="AB89" s="10"/>
      <c r="AC89" s="10"/>
      <c r="AD89" s="17">
        <f t="shared" si="83"/>
        <v>0</v>
      </c>
      <c r="AE89" s="10"/>
      <c r="AF89" s="10"/>
      <c r="AG89" s="10"/>
      <c r="AH89" s="10"/>
      <c r="AI89" s="10"/>
      <c r="AJ89" s="10"/>
      <c r="AK89" s="10"/>
      <c r="AL89" s="10"/>
      <c r="AM89" s="10"/>
      <c r="AN89" s="10"/>
      <c r="AO89" s="18"/>
      <c r="AP89" s="10"/>
      <c r="AQ89" s="10"/>
      <c r="AR89" s="18"/>
      <c r="AS89" s="18"/>
      <c r="AT89" s="18"/>
      <c r="AU89" s="18"/>
      <c r="AV89" s="18"/>
      <c r="AW89" s="18"/>
      <c r="AX89" s="10"/>
      <c r="AY89" s="10"/>
      <c r="AZ89" s="10"/>
      <c r="BA89" s="18"/>
      <c r="BB89" s="18"/>
      <c r="BC89" s="18"/>
      <c r="BD89" s="10"/>
      <c r="BE89" s="18"/>
      <c r="BF89" s="18"/>
      <c r="BG89" s="17">
        <f t="shared" si="84"/>
        <v>0</v>
      </c>
      <c r="BH89" s="18"/>
      <c r="BI89" s="10"/>
      <c r="BJ89" s="10"/>
      <c r="BK89" s="18"/>
      <c r="BL89" s="10"/>
      <c r="BM89" s="18"/>
      <c r="BN89" s="25"/>
      <c r="BO89" s="18"/>
      <c r="BP89" s="10"/>
      <c r="BQ89" s="18"/>
      <c r="BR89" s="18"/>
      <c r="BS89" s="18"/>
      <c r="BT89" s="18"/>
      <c r="BU89" s="24"/>
      <c r="BV89" s="10"/>
      <c r="BW89" s="10"/>
      <c r="BX89" s="10"/>
      <c r="BY89" s="18"/>
      <c r="CA89" s="26" t="e">
        <f>VLOOKUP(B89,'[1]KH2025 IN'!$B$4:$X$243,23,0)</f>
        <v>#N/A</v>
      </c>
      <c r="CB89" s="26">
        <v>1</v>
      </c>
      <c r="CC89" s="26" t="e">
        <f>VLOOKUP(B89,'[2]10QH'!$B$15:$BZ$665,77,0)</f>
        <v>#REF!</v>
      </c>
    </row>
    <row r="90" spans="1:89" s="92" customFormat="1" ht="75" x14ac:dyDescent="0.3">
      <c r="A90" s="20">
        <f>A87+1</f>
        <v>40</v>
      </c>
      <c r="B90" s="21" t="s">
        <v>548</v>
      </c>
      <c r="C90" s="22">
        <f t="shared" si="68"/>
        <v>5</v>
      </c>
      <c r="D90" s="23"/>
      <c r="E90" s="17">
        <f t="shared" si="79"/>
        <v>5</v>
      </c>
      <c r="F90" s="17">
        <f t="shared" si="80"/>
        <v>5</v>
      </c>
      <c r="G90" s="17">
        <f t="shared" si="81"/>
        <v>0</v>
      </c>
      <c r="H90" s="25"/>
      <c r="I90" s="25"/>
      <c r="J90" s="25"/>
      <c r="K90" s="25">
        <v>5</v>
      </c>
      <c r="L90" s="25"/>
      <c r="M90" s="17">
        <f t="shared" si="82"/>
        <v>0</v>
      </c>
      <c r="N90" s="25"/>
      <c r="O90" s="25"/>
      <c r="P90" s="25"/>
      <c r="Q90" s="25"/>
      <c r="R90" s="25"/>
      <c r="S90" s="25"/>
      <c r="T90" s="25"/>
      <c r="U90" s="7">
        <f t="shared" si="73"/>
        <v>0</v>
      </c>
      <c r="V90" s="25"/>
      <c r="W90" s="25"/>
      <c r="X90" s="25"/>
      <c r="Y90" s="25"/>
      <c r="Z90" s="25"/>
      <c r="AA90" s="25"/>
      <c r="AB90" s="25"/>
      <c r="AC90" s="25"/>
      <c r="AD90" s="17">
        <f t="shared" si="83"/>
        <v>0</v>
      </c>
      <c r="AE90" s="25"/>
      <c r="AF90" s="25"/>
      <c r="AG90" s="25"/>
      <c r="AH90" s="25"/>
      <c r="AI90" s="25"/>
      <c r="AJ90" s="25"/>
      <c r="AK90" s="25"/>
      <c r="AL90" s="25"/>
      <c r="AM90" s="25"/>
      <c r="AN90" s="25"/>
      <c r="AO90" s="18"/>
      <c r="AP90" s="25"/>
      <c r="AQ90" s="25"/>
      <c r="AR90" s="18"/>
      <c r="AS90" s="18"/>
      <c r="AT90" s="18"/>
      <c r="AU90" s="18"/>
      <c r="AV90" s="18"/>
      <c r="AW90" s="18"/>
      <c r="AX90" s="25"/>
      <c r="AY90" s="25"/>
      <c r="AZ90" s="25"/>
      <c r="BA90" s="18"/>
      <c r="BB90" s="18"/>
      <c r="BC90" s="18"/>
      <c r="BD90" s="25"/>
      <c r="BE90" s="18"/>
      <c r="BF90" s="18"/>
      <c r="BG90" s="17">
        <f t="shared" si="84"/>
        <v>0</v>
      </c>
      <c r="BH90" s="18"/>
      <c r="BI90" s="25"/>
      <c r="BJ90" s="25"/>
      <c r="BK90" s="18"/>
      <c r="BL90" s="20" t="s">
        <v>87</v>
      </c>
      <c r="BM90" s="18"/>
      <c r="BN90" s="20" t="s">
        <v>370</v>
      </c>
      <c r="BO90" s="3">
        <v>2025</v>
      </c>
      <c r="BP90" s="20" t="s">
        <v>478</v>
      </c>
      <c r="BQ90" s="18"/>
      <c r="BR90" s="18"/>
      <c r="BS90" s="18"/>
      <c r="BT90" s="18"/>
      <c r="BU90" s="23" t="s">
        <v>222</v>
      </c>
      <c r="BV90" s="25">
        <v>2023.2023999999999</v>
      </c>
      <c r="BW90" s="25"/>
      <c r="BX90" s="25"/>
      <c r="BY90" s="93" t="s">
        <v>549</v>
      </c>
      <c r="CA90" s="26">
        <f>VLOOKUP(B90,'[1]KH2025 IN'!$B$4:$X$243,23,0)</f>
        <v>1</v>
      </c>
      <c r="CB90" s="26">
        <v>1</v>
      </c>
      <c r="CC90" s="26">
        <f>VLOOKUP(B90,'[2]10QH'!$B$15:$BZ$665,77,0)</f>
        <v>1</v>
      </c>
      <c r="CJ90" s="26">
        <v>1</v>
      </c>
      <c r="CK90" s="26">
        <f>VLOOKUP(B90,'[3]KH2025 IN'!$B$8:$X$241,23,0)</f>
        <v>1</v>
      </c>
    </row>
    <row r="91" spans="1:89" s="26" customFormat="1" ht="56.25" x14ac:dyDescent="0.3">
      <c r="A91" s="20">
        <f>A90+1</f>
        <v>41</v>
      </c>
      <c r="B91" s="21" t="s">
        <v>1043</v>
      </c>
      <c r="C91" s="22">
        <f t="shared" si="68"/>
        <v>0.05</v>
      </c>
      <c r="D91" s="23"/>
      <c r="E91" s="17">
        <f t="shared" si="79"/>
        <v>0.05</v>
      </c>
      <c r="F91" s="17">
        <f t="shared" si="80"/>
        <v>0.05</v>
      </c>
      <c r="G91" s="17">
        <f t="shared" si="81"/>
        <v>0</v>
      </c>
      <c r="H91" s="24"/>
      <c r="I91" s="24"/>
      <c r="J91" s="24"/>
      <c r="K91" s="24">
        <v>0.05</v>
      </c>
      <c r="L91" s="24"/>
      <c r="M91" s="17">
        <f t="shared" si="82"/>
        <v>0</v>
      </c>
      <c r="N91" s="24"/>
      <c r="O91" s="24"/>
      <c r="P91" s="24"/>
      <c r="Q91" s="24"/>
      <c r="R91" s="24"/>
      <c r="S91" s="24"/>
      <c r="T91" s="24"/>
      <c r="U91" s="7">
        <f t="shared" si="73"/>
        <v>0</v>
      </c>
      <c r="V91" s="24"/>
      <c r="W91" s="24"/>
      <c r="X91" s="24"/>
      <c r="Y91" s="24"/>
      <c r="Z91" s="24"/>
      <c r="AA91" s="24"/>
      <c r="AB91" s="24"/>
      <c r="AC91" s="24"/>
      <c r="AD91" s="17">
        <f t="shared" ref="AD91:AD93" si="85">SUM(AE91:AT91)</f>
        <v>0</v>
      </c>
      <c r="AE91" s="24"/>
      <c r="AF91" s="24"/>
      <c r="AG91" s="25"/>
      <c r="AH91" s="25"/>
      <c r="AI91" s="24"/>
      <c r="AJ91" s="20"/>
      <c r="AK91" s="24"/>
      <c r="AL91" s="20"/>
      <c r="AM91" s="20"/>
      <c r="AN91" s="20"/>
      <c r="AO91" s="3"/>
      <c r="AP91" s="20"/>
      <c r="AQ91" s="24"/>
      <c r="AR91" s="3"/>
      <c r="AS91" s="3"/>
      <c r="AT91" s="3"/>
      <c r="AU91" s="3"/>
      <c r="AV91" s="3"/>
      <c r="AW91" s="3"/>
      <c r="AX91" s="24"/>
      <c r="AY91" s="24"/>
      <c r="AZ91" s="24"/>
      <c r="BA91" s="3"/>
      <c r="BB91" s="3"/>
      <c r="BC91" s="3"/>
      <c r="BD91" s="24"/>
      <c r="BE91" s="3"/>
      <c r="BF91" s="3"/>
      <c r="BG91" s="17">
        <f t="shared" si="84"/>
        <v>0</v>
      </c>
      <c r="BH91" s="3"/>
      <c r="BI91" s="24"/>
      <c r="BJ91" s="24"/>
      <c r="BK91" s="3"/>
      <c r="BL91" s="20" t="s">
        <v>99</v>
      </c>
      <c r="BM91" s="3"/>
      <c r="BN91" s="20" t="s">
        <v>370</v>
      </c>
      <c r="BO91" s="3">
        <v>2025</v>
      </c>
      <c r="BP91" s="144" t="s">
        <v>100</v>
      </c>
      <c r="BQ91" s="3"/>
      <c r="BR91" s="3"/>
      <c r="BS91" s="3"/>
      <c r="BT91" s="3"/>
      <c r="BU91" s="23"/>
      <c r="BV91" s="20"/>
      <c r="BW91" s="25"/>
      <c r="BX91" s="25"/>
      <c r="BY91" s="97"/>
    </row>
    <row r="92" spans="1:89" s="26" customFormat="1" ht="37.5" x14ac:dyDescent="0.3">
      <c r="A92" s="20">
        <f t="shared" ref="A92:A93" si="86">A91+1</f>
        <v>42</v>
      </c>
      <c r="B92" s="21" t="s">
        <v>1044</v>
      </c>
      <c r="C92" s="22">
        <f t="shared" si="68"/>
        <v>0.05</v>
      </c>
      <c r="D92" s="23"/>
      <c r="E92" s="17">
        <f t="shared" si="79"/>
        <v>0.05</v>
      </c>
      <c r="F92" s="17">
        <f t="shared" si="80"/>
        <v>0.05</v>
      </c>
      <c r="G92" s="17">
        <f t="shared" si="81"/>
        <v>0</v>
      </c>
      <c r="H92" s="24"/>
      <c r="I92" s="24"/>
      <c r="J92" s="24"/>
      <c r="K92" s="24"/>
      <c r="L92" s="24">
        <v>0.05</v>
      </c>
      <c r="M92" s="17">
        <f t="shared" si="82"/>
        <v>0</v>
      </c>
      <c r="N92" s="24"/>
      <c r="O92" s="24"/>
      <c r="P92" s="24"/>
      <c r="Q92" s="24"/>
      <c r="R92" s="24"/>
      <c r="S92" s="24"/>
      <c r="T92" s="24"/>
      <c r="U92" s="7">
        <f t="shared" si="73"/>
        <v>0</v>
      </c>
      <c r="V92" s="24"/>
      <c r="W92" s="24"/>
      <c r="X92" s="24"/>
      <c r="Y92" s="24"/>
      <c r="Z92" s="24"/>
      <c r="AA92" s="24"/>
      <c r="AB92" s="24"/>
      <c r="AC92" s="24"/>
      <c r="AD92" s="17">
        <f t="shared" si="85"/>
        <v>0</v>
      </c>
      <c r="AE92" s="24"/>
      <c r="AF92" s="24"/>
      <c r="AG92" s="25"/>
      <c r="AH92" s="25"/>
      <c r="AI92" s="24"/>
      <c r="AJ92" s="20"/>
      <c r="AK92" s="24"/>
      <c r="AL92" s="20"/>
      <c r="AM92" s="20"/>
      <c r="AN92" s="20"/>
      <c r="AO92" s="3"/>
      <c r="AP92" s="20"/>
      <c r="AQ92" s="24"/>
      <c r="AR92" s="3"/>
      <c r="AS92" s="3"/>
      <c r="AT92" s="3"/>
      <c r="AU92" s="3"/>
      <c r="AV92" s="3"/>
      <c r="AW92" s="3"/>
      <c r="AX92" s="24"/>
      <c r="AY92" s="24"/>
      <c r="AZ92" s="24"/>
      <c r="BA92" s="3"/>
      <c r="BB92" s="3"/>
      <c r="BC92" s="3"/>
      <c r="BD92" s="24"/>
      <c r="BE92" s="3"/>
      <c r="BF92" s="3"/>
      <c r="BG92" s="17">
        <f t="shared" si="84"/>
        <v>0</v>
      </c>
      <c r="BH92" s="3"/>
      <c r="BI92" s="24"/>
      <c r="BJ92" s="24"/>
      <c r="BK92" s="3"/>
      <c r="BL92" s="20" t="s">
        <v>99</v>
      </c>
      <c r="BM92" s="3"/>
      <c r="BN92" s="20" t="s">
        <v>370</v>
      </c>
      <c r="BO92" s="3">
        <v>2025</v>
      </c>
      <c r="BP92" s="144"/>
      <c r="BQ92" s="3"/>
      <c r="BR92" s="3"/>
      <c r="BS92" s="3"/>
      <c r="BT92" s="3"/>
      <c r="BU92" s="23"/>
      <c r="BV92" s="20"/>
      <c r="BW92" s="25"/>
      <c r="BX92" s="25"/>
      <c r="BY92" s="97"/>
    </row>
    <row r="93" spans="1:89" s="26" customFormat="1" ht="37.5" x14ac:dyDescent="0.3">
      <c r="A93" s="20">
        <f t="shared" si="86"/>
        <v>43</v>
      </c>
      <c r="B93" s="21" t="s">
        <v>1045</v>
      </c>
      <c r="C93" s="22">
        <f t="shared" si="68"/>
        <v>0.05</v>
      </c>
      <c r="D93" s="23"/>
      <c r="E93" s="17">
        <f t="shared" si="79"/>
        <v>0.05</v>
      </c>
      <c r="F93" s="17">
        <f t="shared" si="80"/>
        <v>0.05</v>
      </c>
      <c r="G93" s="17">
        <f t="shared" si="81"/>
        <v>0</v>
      </c>
      <c r="H93" s="24"/>
      <c r="I93" s="24"/>
      <c r="J93" s="24"/>
      <c r="K93" s="24"/>
      <c r="L93" s="24">
        <v>0.05</v>
      </c>
      <c r="M93" s="17">
        <f t="shared" si="82"/>
        <v>0</v>
      </c>
      <c r="N93" s="24"/>
      <c r="O93" s="24"/>
      <c r="P93" s="24"/>
      <c r="Q93" s="24"/>
      <c r="R93" s="24"/>
      <c r="S93" s="24"/>
      <c r="T93" s="24"/>
      <c r="U93" s="7">
        <f t="shared" si="73"/>
        <v>0</v>
      </c>
      <c r="V93" s="24"/>
      <c r="W93" s="24"/>
      <c r="X93" s="24"/>
      <c r="Y93" s="24"/>
      <c r="Z93" s="24"/>
      <c r="AA93" s="24"/>
      <c r="AB93" s="24"/>
      <c r="AC93" s="24"/>
      <c r="AD93" s="17">
        <f t="shared" si="85"/>
        <v>0</v>
      </c>
      <c r="AE93" s="24"/>
      <c r="AF93" s="24"/>
      <c r="AG93" s="25"/>
      <c r="AH93" s="25"/>
      <c r="AI93" s="24"/>
      <c r="AJ93" s="20"/>
      <c r="AK93" s="24"/>
      <c r="AL93" s="20"/>
      <c r="AM93" s="20"/>
      <c r="AN93" s="20"/>
      <c r="AO93" s="3"/>
      <c r="AP93" s="20"/>
      <c r="AQ93" s="24"/>
      <c r="AR93" s="3"/>
      <c r="AS93" s="3"/>
      <c r="AT93" s="3"/>
      <c r="AU93" s="3"/>
      <c r="AV93" s="3"/>
      <c r="AW93" s="3"/>
      <c r="AX93" s="24"/>
      <c r="AY93" s="24"/>
      <c r="AZ93" s="24"/>
      <c r="BA93" s="3"/>
      <c r="BB93" s="3"/>
      <c r="BC93" s="3"/>
      <c r="BD93" s="24"/>
      <c r="BE93" s="3"/>
      <c r="BF93" s="3"/>
      <c r="BG93" s="17">
        <f t="shared" si="84"/>
        <v>0</v>
      </c>
      <c r="BH93" s="3"/>
      <c r="BI93" s="24"/>
      <c r="BJ93" s="24"/>
      <c r="BK93" s="3"/>
      <c r="BL93" s="20" t="s">
        <v>99</v>
      </c>
      <c r="BM93" s="3"/>
      <c r="BN93" s="20" t="s">
        <v>370</v>
      </c>
      <c r="BO93" s="3">
        <v>2025</v>
      </c>
      <c r="BP93" s="144"/>
      <c r="BQ93" s="3"/>
      <c r="BR93" s="3"/>
      <c r="BS93" s="3"/>
      <c r="BT93" s="3"/>
      <c r="BU93" s="23"/>
      <c r="BV93" s="20"/>
      <c r="BW93" s="25"/>
      <c r="BX93" s="25"/>
      <c r="BY93" s="97"/>
    </row>
    <row r="94" spans="1:89" s="19" customFormat="1" ht="37.5" x14ac:dyDescent="0.3">
      <c r="A94" s="10" t="s">
        <v>152</v>
      </c>
      <c r="B94" s="15" t="s">
        <v>153</v>
      </c>
      <c r="C94" s="16">
        <f t="shared" ref="C94:C118" si="87">D94+E94</f>
        <v>0</v>
      </c>
      <c r="D94" s="24"/>
      <c r="E94" s="17">
        <f t="shared" si="79"/>
        <v>0</v>
      </c>
      <c r="F94" s="17">
        <f t="shared" si="80"/>
        <v>0</v>
      </c>
      <c r="G94" s="17">
        <f t="shared" si="81"/>
        <v>0</v>
      </c>
      <c r="H94" s="10"/>
      <c r="I94" s="10"/>
      <c r="J94" s="10"/>
      <c r="K94" s="10"/>
      <c r="L94" s="10"/>
      <c r="M94" s="17">
        <f t="shared" si="82"/>
        <v>0</v>
      </c>
      <c r="N94" s="10"/>
      <c r="O94" s="10"/>
      <c r="P94" s="10"/>
      <c r="Q94" s="10"/>
      <c r="R94" s="25"/>
      <c r="S94" s="10"/>
      <c r="T94" s="10"/>
      <c r="U94" s="7">
        <f t="shared" ref="U94" si="88">V94+W94+X94+Y94+Z94+AA94+AB94+AC94+AD94+AU94+AV94+AW94+AX94+AY94+AZ94+BA94+BB94+BC94+BD94+BE94+BF94</f>
        <v>0</v>
      </c>
      <c r="V94" s="10"/>
      <c r="W94" s="10"/>
      <c r="X94" s="10"/>
      <c r="Y94" s="10"/>
      <c r="Z94" s="10"/>
      <c r="AA94" s="10"/>
      <c r="AB94" s="10"/>
      <c r="AC94" s="10"/>
      <c r="AD94" s="17">
        <f t="shared" si="83"/>
        <v>0</v>
      </c>
      <c r="AE94" s="10"/>
      <c r="AF94" s="10"/>
      <c r="AG94" s="143"/>
      <c r="AH94" s="143"/>
      <c r="AI94" s="10"/>
      <c r="AJ94" s="10"/>
      <c r="AK94" s="10"/>
      <c r="AL94" s="10"/>
      <c r="AM94" s="10"/>
      <c r="AN94" s="10"/>
      <c r="AO94" s="18"/>
      <c r="AP94" s="10"/>
      <c r="AQ94" s="10"/>
      <c r="AR94" s="18"/>
      <c r="AS94" s="18"/>
      <c r="AT94" s="18"/>
      <c r="AU94" s="18"/>
      <c r="AV94" s="18"/>
      <c r="AW94" s="18"/>
      <c r="AX94" s="10"/>
      <c r="AY94" s="10"/>
      <c r="AZ94" s="10"/>
      <c r="BA94" s="18"/>
      <c r="BB94" s="18"/>
      <c r="BC94" s="18"/>
      <c r="BD94" s="10"/>
      <c r="BE94" s="18"/>
      <c r="BF94" s="18"/>
      <c r="BG94" s="17">
        <f t="shared" si="84"/>
        <v>0</v>
      </c>
      <c r="BH94" s="18"/>
      <c r="BI94" s="10"/>
      <c r="BJ94" s="10"/>
      <c r="BK94" s="18"/>
      <c r="BL94" s="10"/>
      <c r="BM94" s="18"/>
      <c r="BN94" s="25"/>
      <c r="BO94" s="3"/>
      <c r="BP94" s="10"/>
      <c r="BQ94" s="18"/>
      <c r="BR94" s="18"/>
      <c r="BS94" s="18"/>
      <c r="BT94" s="18"/>
      <c r="BU94" s="24"/>
      <c r="BV94" s="10"/>
      <c r="BW94" s="143"/>
      <c r="BX94" s="143"/>
      <c r="BY94" s="18"/>
      <c r="CA94" s="26">
        <f>VLOOKUP(B94,'[1]KH2025 IN'!$B$4:$X$243,23,0)</f>
        <v>1</v>
      </c>
      <c r="CB94" s="26">
        <v>1</v>
      </c>
      <c r="CC94" s="26" t="e">
        <f>VLOOKUP(B94,'[2]10QH'!$B$15:$BZ$665,77,0)</f>
        <v>#REF!</v>
      </c>
    </row>
    <row r="95" spans="1:89" s="11" customFormat="1" x14ac:dyDescent="0.3">
      <c r="A95" s="62" t="s">
        <v>339</v>
      </c>
      <c r="B95" s="79" t="s">
        <v>65</v>
      </c>
      <c r="C95" s="6">
        <f t="shared" si="87"/>
        <v>0</v>
      </c>
      <c r="D95" s="6">
        <f t="shared" ref="D95:AI95" si="89">SUM(D96:D98)</f>
        <v>0</v>
      </c>
      <c r="E95" s="84">
        <f t="shared" si="89"/>
        <v>0</v>
      </c>
      <c r="F95" s="84">
        <f t="shared" si="89"/>
        <v>0</v>
      </c>
      <c r="G95" s="83">
        <f t="shared" si="89"/>
        <v>0</v>
      </c>
      <c r="H95" s="83">
        <f t="shared" si="89"/>
        <v>0</v>
      </c>
      <c r="I95" s="83">
        <f t="shared" si="89"/>
        <v>0</v>
      </c>
      <c r="J95" s="83">
        <f t="shared" si="89"/>
        <v>0</v>
      </c>
      <c r="K95" s="83">
        <f t="shared" si="89"/>
        <v>0</v>
      </c>
      <c r="L95" s="83">
        <f t="shared" si="89"/>
        <v>0</v>
      </c>
      <c r="M95" s="83">
        <f t="shared" si="89"/>
        <v>0</v>
      </c>
      <c r="N95" s="83">
        <f t="shared" si="89"/>
        <v>0</v>
      </c>
      <c r="O95" s="83">
        <f t="shared" si="89"/>
        <v>0</v>
      </c>
      <c r="P95" s="83">
        <f t="shared" si="89"/>
        <v>0</v>
      </c>
      <c r="Q95" s="83">
        <f t="shared" si="89"/>
        <v>0</v>
      </c>
      <c r="R95" s="83">
        <f t="shared" si="89"/>
        <v>0</v>
      </c>
      <c r="S95" s="83">
        <f t="shared" si="89"/>
        <v>0</v>
      </c>
      <c r="T95" s="83">
        <f t="shared" si="89"/>
        <v>0</v>
      </c>
      <c r="U95" s="84">
        <f t="shared" si="89"/>
        <v>0</v>
      </c>
      <c r="V95" s="83">
        <f t="shared" si="89"/>
        <v>0</v>
      </c>
      <c r="W95" s="83">
        <f t="shared" si="89"/>
        <v>0</v>
      </c>
      <c r="X95" s="83">
        <f t="shared" si="89"/>
        <v>0</v>
      </c>
      <c r="Y95" s="83">
        <f t="shared" si="89"/>
        <v>0</v>
      </c>
      <c r="Z95" s="83">
        <f t="shared" si="89"/>
        <v>0</v>
      </c>
      <c r="AA95" s="83">
        <f t="shared" si="89"/>
        <v>0</v>
      </c>
      <c r="AB95" s="83">
        <f t="shared" si="89"/>
        <v>0</v>
      </c>
      <c r="AC95" s="83">
        <f t="shared" si="89"/>
        <v>0</v>
      </c>
      <c r="AD95" s="83">
        <f t="shared" si="89"/>
        <v>0</v>
      </c>
      <c r="AE95" s="83">
        <f t="shared" si="89"/>
        <v>0</v>
      </c>
      <c r="AF95" s="83">
        <f t="shared" si="89"/>
        <v>0</v>
      </c>
      <c r="AG95" s="164">
        <f t="shared" si="89"/>
        <v>0</v>
      </c>
      <c r="AH95" s="164">
        <f t="shared" si="89"/>
        <v>0</v>
      </c>
      <c r="AI95" s="83">
        <f t="shared" si="89"/>
        <v>0</v>
      </c>
      <c r="AJ95" s="83">
        <f t="shared" ref="AJ95:BJ95" si="90">SUM(AJ96:AJ98)</f>
        <v>0</v>
      </c>
      <c r="AK95" s="83">
        <f t="shared" si="90"/>
        <v>0</v>
      </c>
      <c r="AL95" s="83">
        <f t="shared" si="90"/>
        <v>0</v>
      </c>
      <c r="AM95" s="83">
        <f t="shared" si="90"/>
        <v>0</v>
      </c>
      <c r="AN95" s="83">
        <f t="shared" si="90"/>
        <v>0</v>
      </c>
      <c r="AO95" s="83">
        <f t="shared" si="90"/>
        <v>0</v>
      </c>
      <c r="AP95" s="83">
        <f t="shared" si="90"/>
        <v>0</v>
      </c>
      <c r="AQ95" s="83">
        <f t="shared" si="90"/>
        <v>0</v>
      </c>
      <c r="AR95" s="83">
        <f t="shared" si="90"/>
        <v>0</v>
      </c>
      <c r="AS95" s="83">
        <f t="shared" si="90"/>
        <v>0</v>
      </c>
      <c r="AT95" s="83">
        <f t="shared" si="90"/>
        <v>0</v>
      </c>
      <c r="AU95" s="83">
        <f t="shared" si="90"/>
        <v>0</v>
      </c>
      <c r="AV95" s="83">
        <f t="shared" si="90"/>
        <v>0</v>
      </c>
      <c r="AW95" s="83">
        <f t="shared" si="90"/>
        <v>0</v>
      </c>
      <c r="AX95" s="83">
        <f t="shared" si="90"/>
        <v>0</v>
      </c>
      <c r="AY95" s="83">
        <f t="shared" si="90"/>
        <v>0</v>
      </c>
      <c r="AZ95" s="83">
        <f t="shared" si="90"/>
        <v>0</v>
      </c>
      <c r="BA95" s="83">
        <f t="shared" si="90"/>
        <v>0</v>
      </c>
      <c r="BB95" s="83">
        <f t="shared" si="90"/>
        <v>0</v>
      </c>
      <c r="BC95" s="83">
        <f t="shared" si="90"/>
        <v>0</v>
      </c>
      <c r="BD95" s="83">
        <f t="shared" si="90"/>
        <v>0</v>
      </c>
      <c r="BE95" s="83">
        <f t="shared" si="90"/>
        <v>0</v>
      </c>
      <c r="BF95" s="83">
        <f t="shared" si="90"/>
        <v>0</v>
      </c>
      <c r="BG95" s="84">
        <f t="shared" si="90"/>
        <v>0</v>
      </c>
      <c r="BH95" s="83">
        <f t="shared" si="90"/>
        <v>0</v>
      </c>
      <c r="BI95" s="83">
        <f t="shared" si="90"/>
        <v>0</v>
      </c>
      <c r="BJ95" s="83">
        <f t="shared" si="90"/>
        <v>0</v>
      </c>
      <c r="BK95" s="4"/>
      <c r="BL95" s="4"/>
      <c r="BM95" s="62"/>
      <c r="BN95" s="4"/>
      <c r="BO95" s="4"/>
      <c r="BP95" s="10"/>
      <c r="BQ95" s="10"/>
      <c r="BR95" s="10"/>
      <c r="BS95" s="10"/>
      <c r="BT95" s="10"/>
      <c r="BU95" s="10"/>
      <c r="BV95" s="10"/>
      <c r="BW95" s="143"/>
      <c r="BX95" s="143"/>
      <c r="BY95" s="10"/>
      <c r="CA95" s="26" t="e">
        <f>VLOOKUP(B95,'[1]KH2025 IN'!$B$4:$X$243,23,0)</f>
        <v>#N/A</v>
      </c>
      <c r="CB95" s="26">
        <v>1</v>
      </c>
      <c r="CC95" s="26" t="e">
        <f>VLOOKUP(B95,'[2]10QH'!$B$15:$BZ$665,77,0)</f>
        <v>#REF!</v>
      </c>
    </row>
    <row r="96" spans="1:89" s="19" customFormat="1" x14ac:dyDescent="0.3">
      <c r="A96" s="10" t="s">
        <v>84</v>
      </c>
      <c r="B96" s="15" t="s">
        <v>85</v>
      </c>
      <c r="C96" s="16">
        <f t="shared" si="87"/>
        <v>0</v>
      </c>
      <c r="D96" s="10"/>
      <c r="E96" s="17">
        <f>F96+U96+BG96</f>
        <v>0</v>
      </c>
      <c r="F96" s="17">
        <f>G96+K96+L96+M96+R96+S96+T96</f>
        <v>0</v>
      </c>
      <c r="G96" s="17">
        <f>H96+I96+J96</f>
        <v>0</v>
      </c>
      <c r="H96" s="10"/>
      <c r="I96" s="10"/>
      <c r="J96" s="10"/>
      <c r="K96" s="10"/>
      <c r="L96" s="10"/>
      <c r="M96" s="17">
        <f>+N96+O96+P96</f>
        <v>0</v>
      </c>
      <c r="N96" s="10"/>
      <c r="O96" s="10"/>
      <c r="P96" s="10"/>
      <c r="Q96" s="10"/>
      <c r="R96" s="10"/>
      <c r="S96" s="10"/>
      <c r="T96" s="10"/>
      <c r="U96" s="7">
        <f>V96+W96+X96+Y96+Z96+AA96+AB96+AC96+AD96+AU96+AV96+AW96+AX96+AY96+AZ96+BA96+BB96+BC96+BD96+BE96+BF96</f>
        <v>0</v>
      </c>
      <c r="V96" s="10"/>
      <c r="W96" s="10"/>
      <c r="X96" s="10"/>
      <c r="Y96" s="10"/>
      <c r="Z96" s="10"/>
      <c r="AA96" s="10"/>
      <c r="AB96" s="10"/>
      <c r="AC96" s="10"/>
      <c r="AD96" s="17">
        <f>SUM(AE96:AT96)</f>
        <v>0</v>
      </c>
      <c r="AE96" s="10"/>
      <c r="AF96" s="10"/>
      <c r="AG96" s="10"/>
      <c r="AH96" s="10"/>
      <c r="AI96" s="10"/>
      <c r="AJ96" s="10"/>
      <c r="AK96" s="10"/>
      <c r="AL96" s="10"/>
      <c r="AM96" s="10"/>
      <c r="AN96" s="10"/>
      <c r="AO96" s="18"/>
      <c r="AP96" s="10"/>
      <c r="AQ96" s="10"/>
      <c r="AR96" s="18"/>
      <c r="AS96" s="18"/>
      <c r="AT96" s="18"/>
      <c r="AU96" s="18"/>
      <c r="AV96" s="18"/>
      <c r="AW96" s="18"/>
      <c r="AX96" s="10"/>
      <c r="AY96" s="10"/>
      <c r="AZ96" s="10"/>
      <c r="BA96" s="18"/>
      <c r="BB96" s="18"/>
      <c r="BC96" s="18"/>
      <c r="BD96" s="10"/>
      <c r="BE96" s="18"/>
      <c r="BF96" s="18"/>
      <c r="BG96" s="17">
        <f>BH96+BI96+BJ96</f>
        <v>0</v>
      </c>
      <c r="BH96" s="18"/>
      <c r="BI96" s="10"/>
      <c r="BJ96" s="10"/>
      <c r="BK96" s="18"/>
      <c r="BL96" s="10"/>
      <c r="BM96" s="18"/>
      <c r="BN96" s="10"/>
      <c r="BO96" s="3"/>
      <c r="BP96" s="10"/>
      <c r="BQ96" s="18"/>
      <c r="BR96" s="18"/>
      <c r="BS96" s="18"/>
      <c r="BT96" s="18"/>
      <c r="BU96" s="10"/>
      <c r="BV96" s="10"/>
      <c r="BW96" s="10"/>
      <c r="BX96" s="10"/>
      <c r="BY96" s="18"/>
      <c r="CA96" s="26">
        <f>VLOOKUP(B96,'[1]KH2025 IN'!$B$4:$X$243,23,0)</f>
        <v>1</v>
      </c>
      <c r="CB96" s="26">
        <v>1</v>
      </c>
      <c r="CC96" s="26" t="e">
        <f>VLOOKUP(B96,'[2]10QH'!$B$15:$BZ$665,77,0)</f>
        <v>#REF!</v>
      </c>
    </row>
    <row r="97" spans="1:89" s="19" customFormat="1" x14ac:dyDescent="0.3">
      <c r="A97" s="10" t="s">
        <v>147</v>
      </c>
      <c r="B97" s="15" t="s">
        <v>148</v>
      </c>
      <c r="C97" s="16">
        <f t="shared" si="87"/>
        <v>0</v>
      </c>
      <c r="D97" s="24"/>
      <c r="E97" s="17">
        <f>F97+U97+BG97</f>
        <v>0</v>
      </c>
      <c r="F97" s="17">
        <f>G97+K97+L97+M97+R97+S97+T97</f>
        <v>0</v>
      </c>
      <c r="G97" s="17">
        <f>H97+I97+J97</f>
        <v>0</v>
      </c>
      <c r="H97" s="10"/>
      <c r="I97" s="10"/>
      <c r="J97" s="10"/>
      <c r="K97" s="10"/>
      <c r="L97" s="10"/>
      <c r="M97" s="17">
        <f>+N97+O97+P97</f>
        <v>0</v>
      </c>
      <c r="N97" s="10"/>
      <c r="O97" s="10"/>
      <c r="P97" s="10"/>
      <c r="Q97" s="10"/>
      <c r="R97" s="10"/>
      <c r="S97" s="10"/>
      <c r="T97" s="10"/>
      <c r="U97" s="7">
        <f>V97+W97+X97+Y97+Z97+AA97+AB97+AC97+AD97+AU97+AV97+AW97+AX97+AY97+AZ97+BA97+BB97+BC97+BD97+BE97+BF97</f>
        <v>0</v>
      </c>
      <c r="V97" s="10"/>
      <c r="W97" s="10"/>
      <c r="X97" s="10"/>
      <c r="Y97" s="10"/>
      <c r="Z97" s="10"/>
      <c r="AA97" s="10"/>
      <c r="AB97" s="10"/>
      <c r="AC97" s="10"/>
      <c r="AD97" s="17">
        <f>SUM(AE97:AT97)</f>
        <v>0</v>
      </c>
      <c r="AE97" s="10"/>
      <c r="AF97" s="10"/>
      <c r="AG97" s="10"/>
      <c r="AH97" s="10"/>
      <c r="AI97" s="10"/>
      <c r="AJ97" s="10"/>
      <c r="AK97" s="10"/>
      <c r="AL97" s="10"/>
      <c r="AM97" s="10"/>
      <c r="AN97" s="10"/>
      <c r="AO97" s="18"/>
      <c r="AP97" s="10"/>
      <c r="AQ97" s="10"/>
      <c r="AR97" s="18"/>
      <c r="AS97" s="18"/>
      <c r="AT97" s="18"/>
      <c r="AU97" s="18"/>
      <c r="AV97" s="18"/>
      <c r="AW97" s="18"/>
      <c r="AX97" s="10"/>
      <c r="AY97" s="10"/>
      <c r="AZ97" s="10"/>
      <c r="BA97" s="18"/>
      <c r="BB97" s="18"/>
      <c r="BC97" s="18"/>
      <c r="BD97" s="10"/>
      <c r="BE97" s="18"/>
      <c r="BF97" s="18"/>
      <c r="BG97" s="17">
        <f>BH97+BI97+BJ97</f>
        <v>0</v>
      </c>
      <c r="BH97" s="18"/>
      <c r="BI97" s="10"/>
      <c r="BJ97" s="10"/>
      <c r="BK97" s="18"/>
      <c r="BL97" s="10"/>
      <c r="BM97" s="18"/>
      <c r="BN97" s="25"/>
      <c r="BO97" s="18"/>
      <c r="BP97" s="10"/>
      <c r="BQ97" s="18"/>
      <c r="BR97" s="18"/>
      <c r="BS97" s="18"/>
      <c r="BT97" s="18"/>
      <c r="BU97" s="24"/>
      <c r="BV97" s="10"/>
      <c r="BW97" s="10"/>
      <c r="BX97" s="10"/>
      <c r="BY97" s="18"/>
      <c r="CA97" s="26" t="e">
        <f>VLOOKUP(B97,'[1]KH2025 IN'!$B$4:$X$243,23,0)</f>
        <v>#N/A</v>
      </c>
      <c r="CB97" s="26">
        <v>1</v>
      </c>
      <c r="CC97" s="26" t="e">
        <f>VLOOKUP(B97,'[2]10QH'!$B$15:$BZ$665,77,0)</f>
        <v>#REF!</v>
      </c>
    </row>
    <row r="98" spans="1:89" s="19" customFormat="1" ht="37.5" x14ac:dyDescent="0.3">
      <c r="A98" s="10" t="s">
        <v>152</v>
      </c>
      <c r="B98" s="15" t="s">
        <v>153</v>
      </c>
      <c r="C98" s="16">
        <f t="shared" si="87"/>
        <v>0</v>
      </c>
      <c r="D98" s="10"/>
      <c r="E98" s="17">
        <f>F98+U98+BG98</f>
        <v>0</v>
      </c>
      <c r="F98" s="17">
        <f>G98+K98+L98+M98+R98+S98+T98</f>
        <v>0</v>
      </c>
      <c r="G98" s="17">
        <f>H98+I98+J98</f>
        <v>0</v>
      </c>
      <c r="H98" s="10"/>
      <c r="I98" s="10"/>
      <c r="J98" s="10"/>
      <c r="K98" s="10"/>
      <c r="L98" s="10"/>
      <c r="M98" s="17">
        <f>+N98+O98+P98</f>
        <v>0</v>
      </c>
      <c r="N98" s="10"/>
      <c r="O98" s="10"/>
      <c r="P98" s="10"/>
      <c r="Q98" s="10"/>
      <c r="R98" s="24"/>
      <c r="S98" s="10"/>
      <c r="T98" s="10"/>
      <c r="U98" s="7">
        <f>V98+W98+X98+Y98+Z98+AA98+AB98+AC98+AD98+AU98+AV98+AW98+AX98+AY98+AZ98+BA98+BB98+BC98+BD98+BE98+BF98</f>
        <v>0</v>
      </c>
      <c r="V98" s="10"/>
      <c r="W98" s="10"/>
      <c r="X98" s="10"/>
      <c r="Y98" s="10"/>
      <c r="Z98" s="10"/>
      <c r="AA98" s="10"/>
      <c r="AB98" s="10"/>
      <c r="AC98" s="10"/>
      <c r="AD98" s="17">
        <f>SUM(AE98:AT98)</f>
        <v>0</v>
      </c>
      <c r="AE98" s="10"/>
      <c r="AF98" s="10"/>
      <c r="AG98" s="10"/>
      <c r="AH98" s="10"/>
      <c r="AI98" s="10"/>
      <c r="AJ98" s="10"/>
      <c r="AK98" s="10"/>
      <c r="AL98" s="10"/>
      <c r="AM98" s="10"/>
      <c r="AN98" s="10"/>
      <c r="AO98" s="18"/>
      <c r="AP98" s="10"/>
      <c r="AQ98" s="10"/>
      <c r="AR98" s="18"/>
      <c r="AS98" s="18"/>
      <c r="AT98" s="18"/>
      <c r="AU98" s="18"/>
      <c r="AV98" s="18"/>
      <c r="AW98" s="18"/>
      <c r="AX98" s="10"/>
      <c r="AY98" s="10"/>
      <c r="AZ98" s="10"/>
      <c r="BA98" s="18"/>
      <c r="BB98" s="18"/>
      <c r="BC98" s="18"/>
      <c r="BD98" s="10"/>
      <c r="BE98" s="18"/>
      <c r="BF98" s="18"/>
      <c r="BG98" s="17">
        <f>BH98+BI98+BJ98</f>
        <v>0</v>
      </c>
      <c r="BH98" s="18"/>
      <c r="BI98" s="10"/>
      <c r="BJ98" s="10"/>
      <c r="BK98" s="18"/>
      <c r="BL98" s="10"/>
      <c r="BM98" s="18"/>
      <c r="BN98" s="10"/>
      <c r="BO98" s="3"/>
      <c r="BP98" s="10"/>
      <c r="BQ98" s="18"/>
      <c r="BR98" s="18"/>
      <c r="BS98" s="18"/>
      <c r="BT98" s="18"/>
      <c r="BU98" s="10"/>
      <c r="BV98" s="10"/>
      <c r="BW98" s="10"/>
      <c r="BX98" s="10"/>
      <c r="BY98" s="18"/>
      <c r="CA98" s="26">
        <f>VLOOKUP(B98,'[1]KH2025 IN'!$B$4:$X$243,23,0)</f>
        <v>1</v>
      </c>
      <c r="CB98" s="26">
        <v>1</v>
      </c>
      <c r="CC98" s="26" t="e">
        <f>VLOOKUP(B98,'[2]10QH'!$B$15:$BZ$665,77,0)</f>
        <v>#REF!</v>
      </c>
    </row>
    <row r="99" spans="1:89" s="11" customFormat="1" x14ac:dyDescent="0.3">
      <c r="A99" s="62" t="s">
        <v>339</v>
      </c>
      <c r="B99" s="79" t="s">
        <v>66</v>
      </c>
      <c r="C99" s="6">
        <f t="shared" ref="C99:AH99" si="91">SUM(C100:C102)</f>
        <v>0</v>
      </c>
      <c r="D99" s="6">
        <f t="shared" si="91"/>
        <v>0</v>
      </c>
      <c r="E99" s="6">
        <f t="shared" si="91"/>
        <v>0</v>
      </c>
      <c r="F99" s="6">
        <f t="shared" si="91"/>
        <v>0</v>
      </c>
      <c r="G99" s="6">
        <f t="shared" si="91"/>
        <v>0</v>
      </c>
      <c r="H99" s="6">
        <f t="shared" si="91"/>
        <v>0</v>
      </c>
      <c r="I99" s="6">
        <f t="shared" si="91"/>
        <v>0</v>
      </c>
      <c r="J99" s="6">
        <f t="shared" si="91"/>
        <v>0</v>
      </c>
      <c r="K99" s="6">
        <f t="shared" si="91"/>
        <v>0</v>
      </c>
      <c r="L99" s="6">
        <f t="shared" si="91"/>
        <v>0</v>
      </c>
      <c r="M99" s="6">
        <f t="shared" si="91"/>
        <v>0</v>
      </c>
      <c r="N99" s="6">
        <f t="shared" si="91"/>
        <v>0</v>
      </c>
      <c r="O99" s="6">
        <f t="shared" si="91"/>
        <v>0</v>
      </c>
      <c r="P99" s="6">
        <f t="shared" si="91"/>
        <v>0</v>
      </c>
      <c r="Q99" s="6">
        <f t="shared" si="91"/>
        <v>0</v>
      </c>
      <c r="R99" s="6">
        <f t="shared" si="91"/>
        <v>0</v>
      </c>
      <c r="S99" s="6">
        <f t="shared" si="91"/>
        <v>0</v>
      </c>
      <c r="T99" s="6">
        <f t="shared" si="91"/>
        <v>0</v>
      </c>
      <c r="U99" s="6">
        <f t="shared" si="91"/>
        <v>0</v>
      </c>
      <c r="V99" s="6">
        <f t="shared" si="91"/>
        <v>0</v>
      </c>
      <c r="W99" s="6">
        <f t="shared" si="91"/>
        <v>0</v>
      </c>
      <c r="X99" s="6">
        <f t="shared" si="91"/>
        <v>0</v>
      </c>
      <c r="Y99" s="6">
        <f t="shared" si="91"/>
        <v>0</v>
      </c>
      <c r="Z99" s="6">
        <f t="shared" si="91"/>
        <v>0</v>
      </c>
      <c r="AA99" s="6">
        <f t="shared" si="91"/>
        <v>0</v>
      </c>
      <c r="AB99" s="6">
        <f t="shared" si="91"/>
        <v>0</v>
      </c>
      <c r="AC99" s="6">
        <f t="shared" si="91"/>
        <v>0</v>
      </c>
      <c r="AD99" s="6">
        <f t="shared" si="91"/>
        <v>0</v>
      </c>
      <c r="AE99" s="6">
        <f t="shared" si="91"/>
        <v>0</v>
      </c>
      <c r="AF99" s="6">
        <f t="shared" si="91"/>
        <v>0</v>
      </c>
      <c r="AG99" s="6">
        <f t="shared" si="91"/>
        <v>0</v>
      </c>
      <c r="AH99" s="6">
        <f t="shared" si="91"/>
        <v>0</v>
      </c>
      <c r="AI99" s="6">
        <f t="shared" ref="AI99:BJ99" si="92">SUM(AI100:AI102)</f>
        <v>0</v>
      </c>
      <c r="AJ99" s="6">
        <f t="shared" si="92"/>
        <v>0</v>
      </c>
      <c r="AK99" s="6">
        <f t="shared" si="92"/>
        <v>0</v>
      </c>
      <c r="AL99" s="6">
        <f t="shared" si="92"/>
        <v>0</v>
      </c>
      <c r="AM99" s="6">
        <f t="shared" si="92"/>
        <v>0</v>
      </c>
      <c r="AN99" s="6">
        <f t="shared" si="92"/>
        <v>0</v>
      </c>
      <c r="AO99" s="6">
        <f t="shared" si="92"/>
        <v>0</v>
      </c>
      <c r="AP99" s="6">
        <f t="shared" si="92"/>
        <v>0</v>
      </c>
      <c r="AQ99" s="6">
        <f t="shared" si="92"/>
        <v>0</v>
      </c>
      <c r="AR99" s="6">
        <f t="shared" si="92"/>
        <v>0</v>
      </c>
      <c r="AS99" s="6">
        <f t="shared" si="92"/>
        <v>0</v>
      </c>
      <c r="AT99" s="6">
        <f t="shared" si="92"/>
        <v>0</v>
      </c>
      <c r="AU99" s="6">
        <f t="shared" si="92"/>
        <v>0</v>
      </c>
      <c r="AV99" s="6">
        <f t="shared" si="92"/>
        <v>0</v>
      </c>
      <c r="AW99" s="6">
        <f t="shared" si="92"/>
        <v>0</v>
      </c>
      <c r="AX99" s="6">
        <f t="shared" si="92"/>
        <v>0</v>
      </c>
      <c r="AY99" s="6">
        <f t="shared" si="92"/>
        <v>0</v>
      </c>
      <c r="AZ99" s="6">
        <f t="shared" si="92"/>
        <v>0</v>
      </c>
      <c r="BA99" s="6">
        <f t="shared" si="92"/>
        <v>0</v>
      </c>
      <c r="BB99" s="6">
        <f t="shared" si="92"/>
        <v>0</v>
      </c>
      <c r="BC99" s="6">
        <f t="shared" si="92"/>
        <v>0</v>
      </c>
      <c r="BD99" s="6">
        <f t="shared" si="92"/>
        <v>0</v>
      </c>
      <c r="BE99" s="6">
        <f t="shared" si="92"/>
        <v>0</v>
      </c>
      <c r="BF99" s="6">
        <f t="shared" si="92"/>
        <v>0</v>
      </c>
      <c r="BG99" s="6">
        <f t="shared" si="92"/>
        <v>0</v>
      </c>
      <c r="BH99" s="6">
        <f t="shared" si="92"/>
        <v>0</v>
      </c>
      <c r="BI99" s="6">
        <f t="shared" si="92"/>
        <v>0</v>
      </c>
      <c r="BJ99" s="6">
        <f t="shared" si="92"/>
        <v>0</v>
      </c>
      <c r="BK99" s="4"/>
      <c r="BL99" s="4"/>
      <c r="BM99" s="62"/>
      <c r="BN99" s="4"/>
      <c r="BO99" s="4"/>
      <c r="BP99" s="10"/>
      <c r="BQ99" s="10"/>
      <c r="BR99" s="10"/>
      <c r="BS99" s="10"/>
      <c r="BT99" s="10"/>
      <c r="BU99" s="10"/>
      <c r="BV99" s="10"/>
      <c r="BW99" s="10"/>
      <c r="BX99" s="10"/>
      <c r="BY99" s="10"/>
      <c r="CA99" s="26" t="e">
        <f>VLOOKUP(B99,'[1]KH2025 IN'!$B$4:$X$243,23,0)</f>
        <v>#N/A</v>
      </c>
      <c r="CB99" s="26">
        <v>1</v>
      </c>
      <c r="CC99" s="26" t="e">
        <f>VLOOKUP(B99,'[2]10QH'!$B$15:$BZ$665,77,0)</f>
        <v>#REF!</v>
      </c>
    </row>
    <row r="100" spans="1:89" s="19" customFormat="1" x14ac:dyDescent="0.3">
      <c r="A100" s="10" t="s">
        <v>84</v>
      </c>
      <c r="B100" s="15" t="s">
        <v>85</v>
      </c>
      <c r="C100" s="16">
        <f t="shared" si="87"/>
        <v>0</v>
      </c>
      <c r="D100" s="10"/>
      <c r="E100" s="17">
        <f>F100+U100+BG100</f>
        <v>0</v>
      </c>
      <c r="F100" s="17">
        <f>G100+K100+L100+M100+R100+S100+T100</f>
        <v>0</v>
      </c>
      <c r="G100" s="17">
        <f>H100+I100+J100</f>
        <v>0</v>
      </c>
      <c r="H100" s="10"/>
      <c r="I100" s="10"/>
      <c r="J100" s="10"/>
      <c r="K100" s="10"/>
      <c r="L100" s="10"/>
      <c r="M100" s="17">
        <f>+N100+O100+P100</f>
        <v>0</v>
      </c>
      <c r="N100" s="10"/>
      <c r="O100" s="10"/>
      <c r="P100" s="10"/>
      <c r="Q100" s="10"/>
      <c r="R100" s="10"/>
      <c r="S100" s="10"/>
      <c r="T100" s="10"/>
      <c r="U100" s="7">
        <f t="shared" ref="U100:U118" si="93">V100+W100+X100+Y100+Z100+AA100+AB100+AC100+AD100+AU100+AV100+AW100+AX100+AY100+AZ100+BA100+BB100+BC100+BD100+BE100+BF100</f>
        <v>0</v>
      </c>
      <c r="V100" s="10"/>
      <c r="W100" s="10"/>
      <c r="X100" s="10"/>
      <c r="Y100" s="10"/>
      <c r="Z100" s="10"/>
      <c r="AA100" s="10"/>
      <c r="AB100" s="10"/>
      <c r="AC100" s="10"/>
      <c r="AD100" s="17">
        <f>SUM(AE100:AT100)</f>
        <v>0</v>
      </c>
      <c r="AE100" s="10"/>
      <c r="AF100" s="10"/>
      <c r="AG100" s="10"/>
      <c r="AH100" s="10"/>
      <c r="AI100" s="10"/>
      <c r="AJ100" s="10"/>
      <c r="AK100" s="10"/>
      <c r="AL100" s="10"/>
      <c r="AM100" s="10"/>
      <c r="AN100" s="10"/>
      <c r="AO100" s="18"/>
      <c r="AP100" s="10"/>
      <c r="AQ100" s="10"/>
      <c r="AR100" s="18"/>
      <c r="AS100" s="18"/>
      <c r="AT100" s="18"/>
      <c r="AU100" s="18"/>
      <c r="AV100" s="18"/>
      <c r="AW100" s="18"/>
      <c r="AX100" s="10"/>
      <c r="AY100" s="10"/>
      <c r="AZ100" s="10"/>
      <c r="BA100" s="18"/>
      <c r="BB100" s="18"/>
      <c r="BC100" s="18"/>
      <c r="BD100" s="10"/>
      <c r="BE100" s="18"/>
      <c r="BF100" s="18"/>
      <c r="BG100" s="17">
        <f>BH100+BI100+BJ100</f>
        <v>0</v>
      </c>
      <c r="BH100" s="18"/>
      <c r="BI100" s="10"/>
      <c r="BJ100" s="10"/>
      <c r="BK100" s="18"/>
      <c r="BL100" s="10"/>
      <c r="BM100" s="18"/>
      <c r="BN100" s="10"/>
      <c r="BO100" s="3"/>
      <c r="BP100" s="10"/>
      <c r="BQ100" s="18"/>
      <c r="BR100" s="18"/>
      <c r="BS100" s="18"/>
      <c r="BT100" s="18"/>
      <c r="BU100" s="10"/>
      <c r="BV100" s="10"/>
      <c r="BW100" s="10"/>
      <c r="BX100" s="10"/>
      <c r="BY100" s="18"/>
      <c r="CA100" s="26">
        <f>VLOOKUP(B100,'[1]KH2025 IN'!$B$4:$X$243,23,0)</f>
        <v>1</v>
      </c>
      <c r="CB100" s="26">
        <v>1</v>
      </c>
      <c r="CC100" s="26" t="e">
        <f>VLOOKUP(B100,'[2]10QH'!$B$15:$BZ$665,77,0)</f>
        <v>#REF!</v>
      </c>
    </row>
    <row r="101" spans="1:89" s="19" customFormat="1" x14ac:dyDescent="0.3">
      <c r="A101" s="10" t="s">
        <v>147</v>
      </c>
      <c r="B101" s="15" t="s">
        <v>148</v>
      </c>
      <c r="C101" s="16">
        <f t="shared" si="87"/>
        <v>0</v>
      </c>
      <c r="D101" s="10"/>
      <c r="E101" s="17">
        <f>F101+U101+BG101</f>
        <v>0</v>
      </c>
      <c r="F101" s="17">
        <f>G101+K101+L101+M101+R101+S101+T101</f>
        <v>0</v>
      </c>
      <c r="G101" s="17">
        <f>H101+I101+J101</f>
        <v>0</v>
      </c>
      <c r="H101" s="10"/>
      <c r="I101" s="10"/>
      <c r="J101" s="10"/>
      <c r="K101" s="10"/>
      <c r="L101" s="10"/>
      <c r="M101" s="17">
        <f>+N101+O101+P101</f>
        <v>0</v>
      </c>
      <c r="N101" s="10"/>
      <c r="O101" s="10"/>
      <c r="P101" s="10"/>
      <c r="Q101" s="10"/>
      <c r="R101" s="59"/>
      <c r="S101" s="10"/>
      <c r="T101" s="10"/>
      <c r="U101" s="7">
        <f t="shared" si="93"/>
        <v>0</v>
      </c>
      <c r="V101" s="10"/>
      <c r="W101" s="10"/>
      <c r="X101" s="10"/>
      <c r="Y101" s="10"/>
      <c r="Z101" s="10"/>
      <c r="AA101" s="10"/>
      <c r="AB101" s="10"/>
      <c r="AC101" s="10"/>
      <c r="AD101" s="17">
        <f>SUM(AE101:AT101)</f>
        <v>0</v>
      </c>
      <c r="AE101" s="10"/>
      <c r="AF101" s="10"/>
      <c r="AG101" s="10"/>
      <c r="AH101" s="10"/>
      <c r="AI101" s="10"/>
      <c r="AJ101" s="10"/>
      <c r="AK101" s="10"/>
      <c r="AL101" s="10"/>
      <c r="AM101" s="10"/>
      <c r="AN101" s="10"/>
      <c r="AO101" s="18"/>
      <c r="AP101" s="10"/>
      <c r="AQ101" s="10"/>
      <c r="AR101" s="18"/>
      <c r="AS101" s="18"/>
      <c r="AT101" s="18"/>
      <c r="AU101" s="18"/>
      <c r="AV101" s="18"/>
      <c r="AW101" s="18"/>
      <c r="AX101" s="10"/>
      <c r="AY101" s="10"/>
      <c r="AZ101" s="10"/>
      <c r="BA101" s="18"/>
      <c r="BB101" s="18"/>
      <c r="BC101" s="18"/>
      <c r="BD101" s="10"/>
      <c r="BE101" s="18"/>
      <c r="BF101" s="18"/>
      <c r="BG101" s="17">
        <f>BH101+BI101+BJ101</f>
        <v>0</v>
      </c>
      <c r="BH101" s="18"/>
      <c r="BI101" s="10"/>
      <c r="BJ101" s="10"/>
      <c r="BK101" s="18"/>
      <c r="BL101" s="10"/>
      <c r="BM101" s="18"/>
      <c r="BN101" s="10"/>
      <c r="BO101" s="18"/>
      <c r="BP101" s="10"/>
      <c r="BQ101" s="18"/>
      <c r="BR101" s="18"/>
      <c r="BS101" s="18"/>
      <c r="BT101" s="18"/>
      <c r="BU101" s="10"/>
      <c r="BV101" s="10"/>
      <c r="BW101" s="10"/>
      <c r="BX101" s="10"/>
      <c r="BY101" s="18"/>
      <c r="CA101" s="26" t="e">
        <f>VLOOKUP(B101,'[1]KH2025 IN'!$B$4:$X$243,23,0)</f>
        <v>#N/A</v>
      </c>
      <c r="CB101" s="26">
        <v>1</v>
      </c>
      <c r="CC101" s="26" t="e">
        <f>VLOOKUP(B101,'[2]10QH'!$B$15:$BZ$665,77,0)</f>
        <v>#REF!</v>
      </c>
    </row>
    <row r="102" spans="1:89" s="19" customFormat="1" ht="37.5" x14ac:dyDescent="0.3">
      <c r="A102" s="10" t="s">
        <v>152</v>
      </c>
      <c r="B102" s="15" t="s">
        <v>153</v>
      </c>
      <c r="C102" s="16">
        <f t="shared" si="87"/>
        <v>0</v>
      </c>
      <c r="D102" s="10"/>
      <c r="E102" s="17">
        <f>F102+U102+BG102</f>
        <v>0</v>
      </c>
      <c r="F102" s="17">
        <f>G102+K102+L102+M102+R102+S102+T102</f>
        <v>0</v>
      </c>
      <c r="G102" s="17">
        <f>H102+I102+J102</f>
        <v>0</v>
      </c>
      <c r="H102" s="10"/>
      <c r="I102" s="10"/>
      <c r="J102" s="10"/>
      <c r="K102" s="10"/>
      <c r="L102" s="10"/>
      <c r="M102" s="17">
        <f>+N102+O102+P102</f>
        <v>0</v>
      </c>
      <c r="N102" s="10"/>
      <c r="O102" s="10"/>
      <c r="P102" s="10"/>
      <c r="Q102" s="10"/>
      <c r="R102" s="10"/>
      <c r="S102" s="10"/>
      <c r="T102" s="10"/>
      <c r="U102" s="7">
        <f t="shared" si="93"/>
        <v>0</v>
      </c>
      <c r="V102" s="10"/>
      <c r="W102" s="10"/>
      <c r="X102" s="10"/>
      <c r="Y102" s="10"/>
      <c r="Z102" s="10"/>
      <c r="AA102" s="10"/>
      <c r="AB102" s="10"/>
      <c r="AC102" s="10"/>
      <c r="AD102" s="17">
        <f>SUM(AE102:AT102)</f>
        <v>0</v>
      </c>
      <c r="AE102" s="10"/>
      <c r="AF102" s="10"/>
      <c r="AG102" s="10"/>
      <c r="AH102" s="10"/>
      <c r="AI102" s="10"/>
      <c r="AJ102" s="10"/>
      <c r="AK102" s="10"/>
      <c r="AL102" s="10"/>
      <c r="AM102" s="10"/>
      <c r="AN102" s="10"/>
      <c r="AO102" s="18"/>
      <c r="AP102" s="10"/>
      <c r="AQ102" s="10"/>
      <c r="AR102" s="18"/>
      <c r="AS102" s="18"/>
      <c r="AT102" s="18"/>
      <c r="AU102" s="18"/>
      <c r="AV102" s="18"/>
      <c r="AW102" s="18"/>
      <c r="AX102" s="10"/>
      <c r="AY102" s="10"/>
      <c r="AZ102" s="10"/>
      <c r="BA102" s="18"/>
      <c r="BB102" s="18"/>
      <c r="BC102" s="18"/>
      <c r="BD102" s="10"/>
      <c r="BE102" s="18"/>
      <c r="BF102" s="18"/>
      <c r="BG102" s="17">
        <f>BH102+BI102+BJ102</f>
        <v>0</v>
      </c>
      <c r="BH102" s="18"/>
      <c r="BI102" s="10"/>
      <c r="BJ102" s="10"/>
      <c r="BK102" s="18"/>
      <c r="BL102" s="10"/>
      <c r="BM102" s="18"/>
      <c r="BN102" s="10"/>
      <c r="BO102" s="3"/>
      <c r="BP102" s="10"/>
      <c r="BQ102" s="18"/>
      <c r="BR102" s="18"/>
      <c r="BS102" s="18"/>
      <c r="BT102" s="18"/>
      <c r="BU102" s="10"/>
      <c r="BV102" s="10"/>
      <c r="BW102" s="10"/>
      <c r="BX102" s="10"/>
      <c r="BY102" s="18"/>
      <c r="CA102" s="26">
        <f>VLOOKUP(B102,'[1]KH2025 IN'!$B$4:$X$243,23,0)</f>
        <v>1</v>
      </c>
      <c r="CB102" s="26">
        <v>1</v>
      </c>
      <c r="CC102" s="26" t="e">
        <f>VLOOKUP(B102,'[2]10QH'!$B$15:$BZ$665,77,0)</f>
        <v>#REF!</v>
      </c>
    </row>
    <row r="103" spans="1:89" s="11" customFormat="1" ht="19.5" x14ac:dyDescent="0.3">
      <c r="A103" s="4" t="s">
        <v>339</v>
      </c>
      <c r="B103" s="79" t="s">
        <v>67</v>
      </c>
      <c r="C103" s="6">
        <f t="shared" si="87"/>
        <v>0.29000000000000004</v>
      </c>
      <c r="D103" s="6">
        <f t="shared" ref="D103:T103" si="94">SUM(D104:D110)</f>
        <v>0</v>
      </c>
      <c r="E103" s="6">
        <f t="shared" si="94"/>
        <v>0.29000000000000004</v>
      </c>
      <c r="F103" s="6">
        <f t="shared" si="94"/>
        <v>0.29000000000000004</v>
      </c>
      <c r="G103" s="6">
        <f t="shared" si="94"/>
        <v>0</v>
      </c>
      <c r="H103" s="64">
        <f t="shared" si="94"/>
        <v>0</v>
      </c>
      <c r="I103" s="64">
        <f t="shared" si="94"/>
        <v>0</v>
      </c>
      <c r="J103" s="64">
        <f t="shared" si="94"/>
        <v>0</v>
      </c>
      <c r="K103" s="83">
        <f t="shared" si="94"/>
        <v>0.2</v>
      </c>
      <c r="L103" s="6">
        <f t="shared" si="94"/>
        <v>0.09</v>
      </c>
      <c r="M103" s="64">
        <f t="shared" si="94"/>
        <v>0</v>
      </c>
      <c r="N103" s="6">
        <f t="shared" si="94"/>
        <v>0</v>
      </c>
      <c r="O103" s="6">
        <f t="shared" si="94"/>
        <v>0</v>
      </c>
      <c r="P103" s="6">
        <f t="shared" si="94"/>
        <v>0</v>
      </c>
      <c r="Q103" s="64">
        <f t="shared" si="94"/>
        <v>0</v>
      </c>
      <c r="R103" s="64">
        <f t="shared" si="94"/>
        <v>0</v>
      </c>
      <c r="S103" s="64">
        <f t="shared" si="94"/>
        <v>0</v>
      </c>
      <c r="T103" s="64">
        <f t="shared" si="94"/>
        <v>0</v>
      </c>
      <c r="U103" s="6">
        <f t="shared" si="93"/>
        <v>0</v>
      </c>
      <c r="V103" s="64">
        <f t="shared" ref="V103:BJ103" si="95">SUM(V104:V110)</f>
        <v>0</v>
      </c>
      <c r="W103" s="64">
        <f t="shared" si="95"/>
        <v>0</v>
      </c>
      <c r="X103" s="64">
        <f t="shared" si="95"/>
        <v>0</v>
      </c>
      <c r="Y103" s="64">
        <f t="shared" si="95"/>
        <v>0</v>
      </c>
      <c r="Z103" s="64">
        <f t="shared" si="95"/>
        <v>0</v>
      </c>
      <c r="AA103" s="64">
        <f t="shared" si="95"/>
        <v>0</v>
      </c>
      <c r="AB103" s="64">
        <f t="shared" si="95"/>
        <v>0</v>
      </c>
      <c r="AC103" s="64">
        <f t="shared" si="95"/>
        <v>0</v>
      </c>
      <c r="AD103" s="64">
        <f t="shared" si="95"/>
        <v>0</v>
      </c>
      <c r="AE103" s="64">
        <f t="shared" si="95"/>
        <v>0</v>
      </c>
      <c r="AF103" s="64">
        <f t="shared" si="95"/>
        <v>0</v>
      </c>
      <c r="AG103" s="64">
        <f t="shared" si="95"/>
        <v>0</v>
      </c>
      <c r="AH103" s="64">
        <f t="shared" si="95"/>
        <v>0</v>
      </c>
      <c r="AI103" s="64">
        <f t="shared" si="95"/>
        <v>0</v>
      </c>
      <c r="AJ103" s="64">
        <f t="shared" si="95"/>
        <v>0</v>
      </c>
      <c r="AK103" s="64">
        <f t="shared" si="95"/>
        <v>0</v>
      </c>
      <c r="AL103" s="64">
        <f t="shared" si="95"/>
        <v>0</v>
      </c>
      <c r="AM103" s="64">
        <f t="shared" si="95"/>
        <v>0</v>
      </c>
      <c r="AN103" s="64">
        <f t="shared" si="95"/>
        <v>0</v>
      </c>
      <c r="AO103" s="64">
        <f t="shared" si="95"/>
        <v>0</v>
      </c>
      <c r="AP103" s="64">
        <f t="shared" si="95"/>
        <v>0</v>
      </c>
      <c r="AQ103" s="64">
        <f t="shared" si="95"/>
        <v>0</v>
      </c>
      <c r="AR103" s="64">
        <f t="shared" si="95"/>
        <v>0</v>
      </c>
      <c r="AS103" s="64">
        <f t="shared" si="95"/>
        <v>0</v>
      </c>
      <c r="AT103" s="64">
        <f t="shared" si="95"/>
        <v>0</v>
      </c>
      <c r="AU103" s="64">
        <f t="shared" si="95"/>
        <v>0</v>
      </c>
      <c r="AV103" s="64">
        <f t="shared" si="95"/>
        <v>0</v>
      </c>
      <c r="AW103" s="64">
        <f t="shared" si="95"/>
        <v>0</v>
      </c>
      <c r="AX103" s="64">
        <f t="shared" si="95"/>
        <v>0</v>
      </c>
      <c r="AY103" s="64">
        <f t="shared" si="95"/>
        <v>0</v>
      </c>
      <c r="AZ103" s="64">
        <f t="shared" si="95"/>
        <v>0</v>
      </c>
      <c r="BA103" s="64">
        <f t="shared" si="95"/>
        <v>0</v>
      </c>
      <c r="BB103" s="64">
        <f t="shared" si="95"/>
        <v>0</v>
      </c>
      <c r="BC103" s="64">
        <f t="shared" si="95"/>
        <v>0</v>
      </c>
      <c r="BD103" s="64">
        <f t="shared" si="95"/>
        <v>0</v>
      </c>
      <c r="BE103" s="64">
        <f t="shared" si="95"/>
        <v>0</v>
      </c>
      <c r="BF103" s="64">
        <f t="shared" si="95"/>
        <v>0</v>
      </c>
      <c r="BG103" s="6">
        <f t="shared" si="95"/>
        <v>0</v>
      </c>
      <c r="BH103" s="64">
        <f t="shared" si="95"/>
        <v>0</v>
      </c>
      <c r="BI103" s="64">
        <f t="shared" si="95"/>
        <v>0</v>
      </c>
      <c r="BJ103" s="64">
        <f t="shared" si="95"/>
        <v>0</v>
      </c>
      <c r="BK103" s="4"/>
      <c r="BL103" s="4"/>
      <c r="BM103" s="62"/>
      <c r="BN103" s="4"/>
      <c r="BO103" s="4"/>
      <c r="BP103" s="10"/>
      <c r="BQ103" s="10"/>
      <c r="BR103" s="10"/>
      <c r="BS103" s="10"/>
      <c r="BT103" s="10"/>
      <c r="BU103" s="10"/>
      <c r="BV103" s="10"/>
      <c r="BW103" s="10"/>
      <c r="BX103" s="10"/>
      <c r="BY103" s="10"/>
      <c r="CA103" s="26" t="e">
        <f>VLOOKUP(B103,'[1]KH2025 IN'!$B$4:$X$243,23,0)</f>
        <v>#N/A</v>
      </c>
      <c r="CB103" s="26">
        <v>1</v>
      </c>
      <c r="CC103" s="26" t="e">
        <f>VLOOKUP(B103,'[2]10QH'!$B$15:$BZ$665,77,0)</f>
        <v>#REF!</v>
      </c>
    </row>
    <row r="104" spans="1:89" s="19" customFormat="1" x14ac:dyDescent="0.3">
      <c r="A104" s="10" t="s">
        <v>84</v>
      </c>
      <c r="B104" s="15" t="s">
        <v>85</v>
      </c>
      <c r="C104" s="16">
        <f t="shared" si="87"/>
        <v>0</v>
      </c>
      <c r="D104" s="10"/>
      <c r="E104" s="17">
        <f t="shared" ref="E104:E110" si="96">F104+U104+BG104</f>
        <v>0</v>
      </c>
      <c r="F104" s="17">
        <f t="shared" ref="F104:F110" si="97">G104+K104+L104+M104+R104+S104+T104</f>
        <v>0</v>
      </c>
      <c r="G104" s="17">
        <f t="shared" ref="G104:G110" si="98">H104+I104+J104</f>
        <v>0</v>
      </c>
      <c r="H104" s="10"/>
      <c r="I104" s="10"/>
      <c r="J104" s="10"/>
      <c r="K104" s="10"/>
      <c r="L104" s="10"/>
      <c r="M104" s="17">
        <f t="shared" ref="M104:M110" si="99">+N104+O104+P104</f>
        <v>0</v>
      </c>
      <c r="N104" s="10"/>
      <c r="O104" s="10"/>
      <c r="P104" s="10"/>
      <c r="Q104" s="10"/>
      <c r="R104" s="10"/>
      <c r="S104" s="10"/>
      <c r="T104" s="10"/>
      <c r="U104" s="7">
        <f t="shared" si="93"/>
        <v>0</v>
      </c>
      <c r="V104" s="10"/>
      <c r="W104" s="10"/>
      <c r="X104" s="10"/>
      <c r="Y104" s="10"/>
      <c r="Z104" s="10"/>
      <c r="AA104" s="10"/>
      <c r="AB104" s="10"/>
      <c r="AC104" s="10"/>
      <c r="AD104" s="17">
        <f t="shared" ref="AD104:AD110" si="100">SUM(AE104:AT104)</f>
        <v>0</v>
      </c>
      <c r="AE104" s="10"/>
      <c r="AF104" s="10"/>
      <c r="AG104" s="10"/>
      <c r="AH104" s="10"/>
      <c r="AI104" s="10"/>
      <c r="AJ104" s="10"/>
      <c r="AK104" s="10"/>
      <c r="AL104" s="10"/>
      <c r="AM104" s="10"/>
      <c r="AN104" s="10"/>
      <c r="AO104" s="18"/>
      <c r="AP104" s="10"/>
      <c r="AQ104" s="10"/>
      <c r="AR104" s="18"/>
      <c r="AS104" s="18"/>
      <c r="AT104" s="18"/>
      <c r="AU104" s="18"/>
      <c r="AV104" s="18"/>
      <c r="AW104" s="18"/>
      <c r="AX104" s="10"/>
      <c r="AY104" s="10"/>
      <c r="AZ104" s="10"/>
      <c r="BA104" s="18"/>
      <c r="BB104" s="18"/>
      <c r="BC104" s="18"/>
      <c r="BD104" s="10"/>
      <c r="BE104" s="18"/>
      <c r="BF104" s="18"/>
      <c r="BG104" s="17">
        <f t="shared" ref="BG104:BG110" si="101">BH104+BI104+BJ104</f>
        <v>0</v>
      </c>
      <c r="BH104" s="18"/>
      <c r="BI104" s="10"/>
      <c r="BJ104" s="10"/>
      <c r="BK104" s="18"/>
      <c r="BL104" s="10"/>
      <c r="BM104" s="18"/>
      <c r="BN104" s="10"/>
      <c r="BO104" s="3"/>
      <c r="BP104" s="10"/>
      <c r="BQ104" s="18"/>
      <c r="BR104" s="18"/>
      <c r="BS104" s="18"/>
      <c r="BT104" s="18"/>
      <c r="BU104" s="10"/>
      <c r="BV104" s="10"/>
      <c r="BW104" s="10"/>
      <c r="BX104" s="10"/>
      <c r="BY104" s="18"/>
      <c r="CA104" s="26">
        <f>VLOOKUP(B104,'[1]KH2025 IN'!$B$4:$X$243,23,0)</f>
        <v>1</v>
      </c>
      <c r="CB104" s="26">
        <v>1</v>
      </c>
      <c r="CC104" s="26" t="e">
        <f>VLOOKUP(B104,'[2]10QH'!$B$15:$BZ$665,77,0)</f>
        <v>#REF!</v>
      </c>
    </row>
    <row r="105" spans="1:89" s="92" customFormat="1" ht="56.25" x14ac:dyDescent="0.3">
      <c r="A105" s="20">
        <f>A93+1</f>
        <v>44</v>
      </c>
      <c r="B105" s="21" t="s">
        <v>600</v>
      </c>
      <c r="C105" s="22">
        <f t="shared" si="87"/>
        <v>0.03</v>
      </c>
      <c r="D105" s="23"/>
      <c r="E105" s="17">
        <f t="shared" si="96"/>
        <v>0.03</v>
      </c>
      <c r="F105" s="17">
        <f t="shared" si="97"/>
        <v>0.03</v>
      </c>
      <c r="G105" s="17">
        <f t="shared" si="98"/>
        <v>0</v>
      </c>
      <c r="H105" s="24"/>
      <c r="I105" s="24"/>
      <c r="J105" s="24"/>
      <c r="K105" s="24"/>
      <c r="L105" s="24">
        <v>0.03</v>
      </c>
      <c r="M105" s="17">
        <f t="shared" si="99"/>
        <v>0</v>
      </c>
      <c r="N105" s="24"/>
      <c r="O105" s="24"/>
      <c r="P105" s="24"/>
      <c r="Q105" s="24"/>
      <c r="R105" s="24"/>
      <c r="S105" s="24"/>
      <c r="T105" s="24"/>
      <c r="U105" s="7">
        <f t="shared" si="93"/>
        <v>0</v>
      </c>
      <c r="V105" s="24"/>
      <c r="W105" s="24"/>
      <c r="X105" s="24"/>
      <c r="Y105" s="24"/>
      <c r="Z105" s="24"/>
      <c r="AA105" s="24"/>
      <c r="AB105" s="24"/>
      <c r="AC105" s="24"/>
      <c r="AD105" s="17">
        <f t="shared" si="100"/>
        <v>0</v>
      </c>
      <c r="AE105" s="24"/>
      <c r="AF105" s="24"/>
      <c r="AG105" s="25"/>
      <c r="AH105" s="25"/>
      <c r="AI105" s="24"/>
      <c r="AJ105" s="20"/>
      <c r="AK105" s="24"/>
      <c r="AL105" s="20"/>
      <c r="AM105" s="20"/>
      <c r="AN105" s="20"/>
      <c r="AO105" s="18"/>
      <c r="AP105" s="20"/>
      <c r="AQ105" s="24"/>
      <c r="AR105" s="18"/>
      <c r="AS105" s="18"/>
      <c r="AT105" s="18"/>
      <c r="AU105" s="18"/>
      <c r="AV105" s="18"/>
      <c r="AW105" s="18"/>
      <c r="AX105" s="24"/>
      <c r="AY105" s="24"/>
      <c r="AZ105" s="24"/>
      <c r="BA105" s="18"/>
      <c r="BB105" s="18"/>
      <c r="BC105" s="18"/>
      <c r="BD105" s="24"/>
      <c r="BE105" s="18"/>
      <c r="BF105" s="18"/>
      <c r="BG105" s="17">
        <f t="shared" si="101"/>
        <v>0</v>
      </c>
      <c r="BH105" s="18"/>
      <c r="BI105" s="24"/>
      <c r="BJ105" s="24"/>
      <c r="BK105" s="18"/>
      <c r="BL105" s="20" t="s">
        <v>142</v>
      </c>
      <c r="BM105" s="18"/>
      <c r="BN105" s="20" t="s">
        <v>580</v>
      </c>
      <c r="BO105" s="3">
        <v>2025</v>
      </c>
      <c r="BP105" s="20" t="s">
        <v>478</v>
      </c>
      <c r="BQ105" s="18"/>
      <c r="BR105" s="18"/>
      <c r="BS105" s="18"/>
      <c r="BT105" s="18"/>
      <c r="BU105" s="23" t="s">
        <v>90</v>
      </c>
      <c r="BV105" s="20">
        <v>2023.2023999999999</v>
      </c>
      <c r="BW105" s="25" t="s">
        <v>601</v>
      </c>
      <c r="BX105" s="25" t="s">
        <v>602</v>
      </c>
      <c r="BY105" s="20" t="s">
        <v>603</v>
      </c>
      <c r="CA105" s="26">
        <f>VLOOKUP(B105,'[1]KH2025 IN'!$B$4:$X$243,23,0)</f>
        <v>1</v>
      </c>
      <c r="CB105" s="26">
        <v>1</v>
      </c>
      <c r="CC105" s="26">
        <f>VLOOKUP(B105,'[2]10QH'!$B$15:$BZ$665,77,0)</f>
        <v>1</v>
      </c>
      <c r="CJ105" s="26">
        <v>1</v>
      </c>
      <c r="CK105" s="26">
        <f>VLOOKUP(B105,'[3]KH2025 IN'!$B$8:$X$241,23,0)</f>
        <v>1</v>
      </c>
    </row>
    <row r="106" spans="1:89" s="26" customFormat="1" ht="56.25" x14ac:dyDescent="0.3">
      <c r="A106" s="20">
        <f>A105+1</f>
        <v>45</v>
      </c>
      <c r="B106" s="21" t="s">
        <v>1024</v>
      </c>
      <c r="C106" s="22">
        <f t="shared" si="87"/>
        <v>0.06</v>
      </c>
      <c r="D106" s="23"/>
      <c r="E106" s="17">
        <f t="shared" si="96"/>
        <v>0.06</v>
      </c>
      <c r="F106" s="17">
        <f t="shared" si="97"/>
        <v>0.06</v>
      </c>
      <c r="G106" s="17">
        <f t="shared" si="98"/>
        <v>0</v>
      </c>
      <c r="H106" s="24"/>
      <c r="I106" s="24"/>
      <c r="J106" s="24"/>
      <c r="K106" s="23"/>
      <c r="L106" s="23">
        <v>0.06</v>
      </c>
      <c r="M106" s="17">
        <f t="shared" si="99"/>
        <v>0</v>
      </c>
      <c r="N106" s="24"/>
      <c r="O106" s="24"/>
      <c r="P106" s="24"/>
      <c r="Q106" s="24"/>
      <c r="R106" s="10"/>
      <c r="S106" s="24"/>
      <c r="T106" s="24"/>
      <c r="U106" s="7">
        <f t="shared" si="93"/>
        <v>0</v>
      </c>
      <c r="V106" s="24"/>
      <c r="W106" s="24"/>
      <c r="X106" s="24"/>
      <c r="Y106" s="24"/>
      <c r="Z106" s="24"/>
      <c r="AA106" s="24"/>
      <c r="AB106" s="24"/>
      <c r="AC106" s="24"/>
      <c r="AD106" s="17">
        <f t="shared" si="100"/>
        <v>0</v>
      </c>
      <c r="AE106" s="24"/>
      <c r="AF106" s="24"/>
      <c r="AG106" s="25"/>
      <c r="AH106" s="25"/>
      <c r="AI106" s="24"/>
      <c r="AJ106" s="20"/>
      <c r="AK106" s="24"/>
      <c r="AL106" s="20"/>
      <c r="AM106" s="20"/>
      <c r="AN106" s="20"/>
      <c r="AO106" s="18"/>
      <c r="AP106" s="20"/>
      <c r="AQ106" s="24"/>
      <c r="AR106" s="3"/>
      <c r="AS106" s="3"/>
      <c r="AT106" s="3"/>
      <c r="AU106" s="3"/>
      <c r="AV106" s="3"/>
      <c r="AW106" s="3"/>
      <c r="AX106" s="24"/>
      <c r="AY106" s="24"/>
      <c r="AZ106" s="24"/>
      <c r="BA106" s="3"/>
      <c r="BB106" s="3"/>
      <c r="BC106" s="3"/>
      <c r="BD106" s="24"/>
      <c r="BE106" s="3"/>
      <c r="BF106" s="3"/>
      <c r="BG106" s="17">
        <f t="shared" si="101"/>
        <v>0</v>
      </c>
      <c r="BH106" s="3"/>
      <c r="BI106" s="24"/>
      <c r="BJ106" s="24"/>
      <c r="BK106" s="3"/>
      <c r="BL106" s="20" t="s">
        <v>112</v>
      </c>
      <c r="BM106" s="3"/>
      <c r="BN106" s="20" t="s">
        <v>580</v>
      </c>
      <c r="BO106" s="3">
        <v>2025</v>
      </c>
      <c r="BP106" s="20" t="s">
        <v>478</v>
      </c>
      <c r="BQ106" s="3"/>
      <c r="BR106" s="3"/>
      <c r="BS106" s="3"/>
      <c r="BT106" s="3"/>
      <c r="BU106" s="23" t="s">
        <v>90</v>
      </c>
      <c r="BV106" s="20"/>
      <c r="BW106" s="25"/>
      <c r="BX106" s="25"/>
      <c r="BY106" s="94" t="s">
        <v>596</v>
      </c>
      <c r="CA106" s="26">
        <f>VLOOKUP(B106,'[1]KH2025 IN'!$B$4:$X$243,23,0)</f>
        <v>1</v>
      </c>
      <c r="CB106" s="26">
        <v>1</v>
      </c>
      <c r="CC106" s="26" t="e">
        <f>VLOOKUP(B106,'[2]10QH'!$B$15:$BZ$665,77,0)</f>
        <v>#N/A</v>
      </c>
      <c r="CJ106" s="26">
        <v>1</v>
      </c>
      <c r="CK106" s="26">
        <f>VLOOKUP(B106,'[3]KH2025 IN'!$B$8:$X$241,23,0)</f>
        <v>1</v>
      </c>
    </row>
    <row r="107" spans="1:89" s="26" customFormat="1" ht="56.25" x14ac:dyDescent="0.3">
      <c r="A107" s="20">
        <f t="shared" ref="A107:A108" si="102">A106+1</f>
        <v>46</v>
      </c>
      <c r="B107" s="21" t="s">
        <v>1025</v>
      </c>
      <c r="C107" s="22">
        <f t="shared" si="87"/>
        <v>0.1</v>
      </c>
      <c r="D107" s="23"/>
      <c r="E107" s="17">
        <f t="shared" si="96"/>
        <v>0.1</v>
      </c>
      <c r="F107" s="17">
        <f t="shared" si="97"/>
        <v>0.1</v>
      </c>
      <c r="G107" s="17">
        <f t="shared" si="98"/>
        <v>0</v>
      </c>
      <c r="H107" s="24"/>
      <c r="I107" s="24"/>
      <c r="J107" s="24"/>
      <c r="K107" s="23">
        <v>0.1</v>
      </c>
      <c r="L107" s="24"/>
      <c r="M107" s="17">
        <f t="shared" si="99"/>
        <v>0</v>
      </c>
      <c r="N107" s="24"/>
      <c r="O107" s="24"/>
      <c r="P107" s="24"/>
      <c r="Q107" s="24"/>
      <c r="R107" s="24"/>
      <c r="S107" s="24"/>
      <c r="T107" s="24"/>
      <c r="U107" s="7">
        <f t="shared" si="93"/>
        <v>0</v>
      </c>
      <c r="V107" s="24"/>
      <c r="W107" s="24"/>
      <c r="X107" s="24"/>
      <c r="Y107" s="24"/>
      <c r="Z107" s="24"/>
      <c r="AA107" s="24"/>
      <c r="AB107" s="24"/>
      <c r="AC107" s="24"/>
      <c r="AD107" s="17">
        <f t="shared" si="100"/>
        <v>0</v>
      </c>
      <c r="AE107" s="24"/>
      <c r="AF107" s="24"/>
      <c r="AG107" s="25"/>
      <c r="AH107" s="25"/>
      <c r="AI107" s="24"/>
      <c r="AJ107" s="20"/>
      <c r="AK107" s="24"/>
      <c r="AL107" s="20"/>
      <c r="AM107" s="20"/>
      <c r="AN107" s="20"/>
      <c r="AO107" s="3"/>
      <c r="AP107" s="20"/>
      <c r="AQ107" s="24"/>
      <c r="AR107" s="3"/>
      <c r="AS107" s="3"/>
      <c r="AT107" s="3"/>
      <c r="AU107" s="3"/>
      <c r="AV107" s="3"/>
      <c r="AW107" s="3"/>
      <c r="AX107" s="24"/>
      <c r="AY107" s="24"/>
      <c r="AZ107" s="24"/>
      <c r="BA107" s="3"/>
      <c r="BB107" s="3"/>
      <c r="BC107" s="3"/>
      <c r="BD107" s="24"/>
      <c r="BE107" s="3"/>
      <c r="BF107" s="3"/>
      <c r="BG107" s="17">
        <f t="shared" si="101"/>
        <v>0</v>
      </c>
      <c r="BH107" s="3"/>
      <c r="BI107" s="24"/>
      <c r="BJ107" s="24"/>
      <c r="BK107" s="3"/>
      <c r="BL107" s="20" t="s">
        <v>142</v>
      </c>
      <c r="BM107" s="3"/>
      <c r="BN107" s="20" t="s">
        <v>580</v>
      </c>
      <c r="BO107" s="3">
        <v>2025</v>
      </c>
      <c r="BP107" s="20" t="s">
        <v>478</v>
      </c>
      <c r="BQ107" s="3"/>
      <c r="BR107" s="3"/>
      <c r="BS107" s="3"/>
      <c r="BT107" s="3"/>
      <c r="BU107" s="23" t="s">
        <v>95</v>
      </c>
      <c r="BV107" s="20"/>
      <c r="BW107" s="25"/>
      <c r="BX107" s="25"/>
      <c r="BY107" s="97"/>
      <c r="CA107" s="26">
        <f>VLOOKUP(B107,'[1]KH2025 IN'!$B$4:$X$243,23,0)</f>
        <v>1</v>
      </c>
      <c r="CB107" s="26">
        <v>1</v>
      </c>
      <c r="CC107" s="26" t="e">
        <f>VLOOKUP(B107,'[2]10QH'!$B$15:$BZ$665,77,0)</f>
        <v>#N/A</v>
      </c>
      <c r="CJ107" s="26">
        <v>1</v>
      </c>
      <c r="CK107" s="26">
        <f>VLOOKUP(B107,'[3]KH2025 IN'!$B$8:$X$241,23,0)</f>
        <v>1</v>
      </c>
    </row>
    <row r="108" spans="1:89" s="26" customFormat="1" ht="56.25" x14ac:dyDescent="0.3">
      <c r="A108" s="20">
        <f t="shared" si="102"/>
        <v>47</v>
      </c>
      <c r="B108" s="21" t="s">
        <v>1026</v>
      </c>
      <c r="C108" s="22">
        <f t="shared" si="87"/>
        <v>0.1</v>
      </c>
      <c r="D108" s="23"/>
      <c r="E108" s="17">
        <f t="shared" si="96"/>
        <v>0.1</v>
      </c>
      <c r="F108" s="17">
        <f t="shared" si="97"/>
        <v>0.1</v>
      </c>
      <c r="G108" s="17">
        <f t="shared" si="98"/>
        <v>0</v>
      </c>
      <c r="H108" s="24"/>
      <c r="I108" s="24"/>
      <c r="J108" s="24"/>
      <c r="K108" s="23">
        <v>0.1</v>
      </c>
      <c r="L108" s="24"/>
      <c r="M108" s="17">
        <f t="shared" si="99"/>
        <v>0</v>
      </c>
      <c r="N108" s="24"/>
      <c r="O108" s="24"/>
      <c r="P108" s="24"/>
      <c r="Q108" s="24"/>
      <c r="R108" s="24"/>
      <c r="S108" s="24"/>
      <c r="T108" s="24"/>
      <c r="U108" s="7">
        <f t="shared" si="93"/>
        <v>0</v>
      </c>
      <c r="V108" s="24"/>
      <c r="W108" s="24"/>
      <c r="X108" s="24"/>
      <c r="Y108" s="24"/>
      <c r="Z108" s="24"/>
      <c r="AA108" s="24"/>
      <c r="AB108" s="24"/>
      <c r="AC108" s="24"/>
      <c r="AD108" s="17">
        <f t="shared" si="100"/>
        <v>0</v>
      </c>
      <c r="AE108" s="24"/>
      <c r="AF108" s="24"/>
      <c r="AG108" s="25"/>
      <c r="AH108" s="25"/>
      <c r="AI108" s="24"/>
      <c r="AJ108" s="20"/>
      <c r="AK108" s="24"/>
      <c r="AL108" s="20"/>
      <c r="AM108" s="20"/>
      <c r="AN108" s="20"/>
      <c r="AO108" s="3"/>
      <c r="AP108" s="20"/>
      <c r="AQ108" s="24"/>
      <c r="AR108" s="3"/>
      <c r="AS108" s="3"/>
      <c r="AT108" s="3"/>
      <c r="AU108" s="3"/>
      <c r="AV108" s="3"/>
      <c r="AW108" s="3"/>
      <c r="AX108" s="24"/>
      <c r="AY108" s="24"/>
      <c r="AZ108" s="24"/>
      <c r="BA108" s="3"/>
      <c r="BB108" s="3"/>
      <c r="BC108" s="3"/>
      <c r="BD108" s="24"/>
      <c r="BE108" s="3"/>
      <c r="BF108" s="3"/>
      <c r="BG108" s="17">
        <f t="shared" si="101"/>
        <v>0</v>
      </c>
      <c r="BH108" s="3"/>
      <c r="BI108" s="24"/>
      <c r="BJ108" s="24"/>
      <c r="BK108" s="3"/>
      <c r="BL108" s="20" t="s">
        <v>142</v>
      </c>
      <c r="BM108" s="3"/>
      <c r="BN108" s="20" t="s">
        <v>580</v>
      </c>
      <c r="BO108" s="3">
        <v>2025</v>
      </c>
      <c r="BP108" s="20" t="s">
        <v>478</v>
      </c>
      <c r="BQ108" s="3"/>
      <c r="BR108" s="3"/>
      <c r="BS108" s="3"/>
      <c r="BT108" s="3"/>
      <c r="BU108" s="23" t="s">
        <v>95</v>
      </c>
      <c r="BV108" s="20"/>
      <c r="BW108" s="25"/>
      <c r="BX108" s="25"/>
      <c r="BY108" s="97"/>
      <c r="CA108" s="26">
        <f>VLOOKUP(B108,'[1]KH2025 IN'!$B$4:$X$243,23,0)</f>
        <v>1</v>
      </c>
      <c r="CB108" s="26">
        <v>1</v>
      </c>
      <c r="CC108" s="26" t="e">
        <f>VLOOKUP(B108,'[2]10QH'!$B$15:$BZ$665,77,0)</f>
        <v>#N/A</v>
      </c>
      <c r="CJ108" s="26">
        <v>1</v>
      </c>
      <c r="CK108" s="26">
        <f>VLOOKUP(B108,'[3]KH2025 IN'!$B$8:$X$241,23,0)</f>
        <v>1</v>
      </c>
    </row>
    <row r="109" spans="1:89" s="19" customFormat="1" x14ac:dyDescent="0.3">
      <c r="A109" s="10" t="s">
        <v>147</v>
      </c>
      <c r="B109" s="15" t="s">
        <v>148</v>
      </c>
      <c r="C109" s="16">
        <f t="shared" si="87"/>
        <v>0</v>
      </c>
      <c r="D109" s="24"/>
      <c r="E109" s="17">
        <f t="shared" si="96"/>
        <v>0</v>
      </c>
      <c r="F109" s="17">
        <f t="shared" si="97"/>
        <v>0</v>
      </c>
      <c r="G109" s="17">
        <f t="shared" si="98"/>
        <v>0</v>
      </c>
      <c r="H109" s="10"/>
      <c r="I109" s="10"/>
      <c r="J109" s="10"/>
      <c r="K109" s="10"/>
      <c r="L109" s="10"/>
      <c r="M109" s="17">
        <f t="shared" si="99"/>
        <v>0</v>
      </c>
      <c r="N109" s="10"/>
      <c r="O109" s="10"/>
      <c r="P109" s="10"/>
      <c r="Q109" s="10"/>
      <c r="R109" s="24"/>
      <c r="S109" s="10"/>
      <c r="T109" s="10"/>
      <c r="U109" s="7">
        <f t="shared" si="93"/>
        <v>0</v>
      </c>
      <c r="V109" s="10"/>
      <c r="W109" s="10"/>
      <c r="X109" s="10"/>
      <c r="Y109" s="10"/>
      <c r="Z109" s="10"/>
      <c r="AA109" s="10"/>
      <c r="AB109" s="10"/>
      <c r="AC109" s="10"/>
      <c r="AD109" s="17">
        <f t="shared" si="100"/>
        <v>0</v>
      </c>
      <c r="AE109" s="10"/>
      <c r="AF109" s="10"/>
      <c r="AG109" s="143"/>
      <c r="AH109" s="143"/>
      <c r="AI109" s="10"/>
      <c r="AJ109" s="10"/>
      <c r="AK109" s="10"/>
      <c r="AL109" s="10"/>
      <c r="AM109" s="10"/>
      <c r="AN109" s="10"/>
      <c r="AO109" s="18"/>
      <c r="AP109" s="10"/>
      <c r="AQ109" s="10"/>
      <c r="AR109" s="18"/>
      <c r="AS109" s="18"/>
      <c r="AT109" s="18"/>
      <c r="AU109" s="18"/>
      <c r="AV109" s="18"/>
      <c r="AW109" s="18"/>
      <c r="AX109" s="10"/>
      <c r="AY109" s="10"/>
      <c r="AZ109" s="10"/>
      <c r="BA109" s="18"/>
      <c r="BB109" s="18"/>
      <c r="BC109" s="18"/>
      <c r="BD109" s="10"/>
      <c r="BE109" s="18"/>
      <c r="BF109" s="18"/>
      <c r="BG109" s="17">
        <f t="shared" si="101"/>
        <v>0</v>
      </c>
      <c r="BH109" s="18"/>
      <c r="BI109" s="10"/>
      <c r="BJ109" s="10"/>
      <c r="BK109" s="18"/>
      <c r="BL109" s="25"/>
      <c r="BM109" s="18"/>
      <c r="BN109" s="25"/>
      <c r="BO109" s="18"/>
      <c r="BP109" s="10"/>
      <c r="BQ109" s="18"/>
      <c r="BR109" s="18"/>
      <c r="BS109" s="18"/>
      <c r="BT109" s="18"/>
      <c r="BU109" s="24"/>
      <c r="BV109" s="10"/>
      <c r="BW109" s="143"/>
      <c r="BX109" s="143"/>
      <c r="BY109" s="18"/>
      <c r="CA109" s="26" t="e">
        <f>VLOOKUP(B109,'[1]KH2025 IN'!$B$4:$X$243,23,0)</f>
        <v>#N/A</v>
      </c>
      <c r="CB109" s="26">
        <v>1</v>
      </c>
      <c r="CC109" s="26" t="e">
        <f>VLOOKUP(B109,'[2]10QH'!$B$15:$BZ$665,77,0)</f>
        <v>#REF!</v>
      </c>
    </row>
    <row r="110" spans="1:89" ht="37.5" x14ac:dyDescent="0.3">
      <c r="A110" s="10" t="s">
        <v>152</v>
      </c>
      <c r="B110" s="15" t="s">
        <v>153</v>
      </c>
      <c r="C110" s="16">
        <f t="shared" si="87"/>
        <v>0</v>
      </c>
      <c r="D110" s="10"/>
      <c r="E110" s="17">
        <f t="shared" si="96"/>
        <v>0</v>
      </c>
      <c r="F110" s="17">
        <f t="shared" si="97"/>
        <v>0</v>
      </c>
      <c r="G110" s="17">
        <f t="shared" si="98"/>
        <v>0</v>
      </c>
      <c r="H110" s="10"/>
      <c r="I110" s="10"/>
      <c r="J110" s="10"/>
      <c r="K110" s="10"/>
      <c r="L110" s="10"/>
      <c r="M110" s="17">
        <f t="shared" si="99"/>
        <v>0</v>
      </c>
      <c r="N110" s="10"/>
      <c r="O110" s="10"/>
      <c r="P110" s="10"/>
      <c r="Q110" s="10"/>
      <c r="R110" s="10"/>
      <c r="S110" s="10"/>
      <c r="T110" s="10"/>
      <c r="U110" s="7">
        <f t="shared" si="93"/>
        <v>0</v>
      </c>
      <c r="V110" s="10"/>
      <c r="W110" s="10"/>
      <c r="X110" s="10"/>
      <c r="Y110" s="10"/>
      <c r="Z110" s="10"/>
      <c r="AA110" s="10"/>
      <c r="AB110" s="10"/>
      <c r="AC110" s="10"/>
      <c r="AD110" s="17">
        <f t="shared" si="100"/>
        <v>0</v>
      </c>
      <c r="AE110" s="10"/>
      <c r="AF110" s="10"/>
      <c r="AG110" s="10"/>
      <c r="AH110" s="10"/>
      <c r="AI110" s="10"/>
      <c r="AJ110" s="10"/>
      <c r="AK110" s="10"/>
      <c r="AL110" s="10"/>
      <c r="AM110" s="10"/>
      <c r="AN110" s="10"/>
      <c r="AO110" s="25"/>
      <c r="AP110" s="10"/>
      <c r="AQ110" s="10"/>
      <c r="AR110" s="25"/>
      <c r="AS110" s="25"/>
      <c r="AT110" s="25"/>
      <c r="AU110" s="25"/>
      <c r="AV110" s="25"/>
      <c r="AW110" s="25"/>
      <c r="AX110" s="10"/>
      <c r="AY110" s="10"/>
      <c r="AZ110" s="10"/>
      <c r="BA110" s="25"/>
      <c r="BB110" s="25"/>
      <c r="BC110" s="25"/>
      <c r="BD110" s="10"/>
      <c r="BE110" s="25"/>
      <c r="BF110" s="25"/>
      <c r="BG110" s="17">
        <f t="shared" si="101"/>
        <v>0</v>
      </c>
      <c r="BH110" s="25"/>
      <c r="BI110" s="10"/>
      <c r="BJ110" s="10"/>
      <c r="BK110" s="25"/>
      <c r="BL110" s="10"/>
      <c r="BM110" s="25"/>
      <c r="BN110" s="10"/>
      <c r="BO110" s="3"/>
      <c r="BP110" s="10"/>
      <c r="BQ110" s="25"/>
      <c r="BR110" s="25"/>
      <c r="BS110" s="25"/>
      <c r="BT110" s="25"/>
      <c r="BU110" s="10"/>
      <c r="BV110" s="10"/>
      <c r="BW110" s="10"/>
      <c r="BX110" s="10"/>
      <c r="BY110" s="25"/>
      <c r="CA110" s="26">
        <f>VLOOKUP(B110,'[1]KH2025 IN'!$B$4:$X$243,23,0)</f>
        <v>1</v>
      </c>
      <c r="CB110" s="26">
        <v>1</v>
      </c>
      <c r="CC110" s="26" t="e">
        <f>VLOOKUP(B110,'[2]10QH'!$B$15:$BZ$665,77,0)</f>
        <v>#REF!</v>
      </c>
    </row>
    <row r="111" spans="1:89" s="11" customFormat="1" ht="19.5" x14ac:dyDescent="0.3">
      <c r="A111" s="62" t="s">
        <v>339</v>
      </c>
      <c r="B111" s="79" t="s">
        <v>68</v>
      </c>
      <c r="C111" s="6">
        <f t="shared" si="87"/>
        <v>0.2</v>
      </c>
      <c r="D111" s="6">
        <f t="shared" ref="D111:T111" si="103">SUM(D112:D115)</f>
        <v>0</v>
      </c>
      <c r="E111" s="6">
        <f t="shared" si="103"/>
        <v>0.2</v>
      </c>
      <c r="F111" s="6">
        <f t="shared" si="103"/>
        <v>0.2</v>
      </c>
      <c r="G111" s="6">
        <f t="shared" si="103"/>
        <v>0</v>
      </c>
      <c r="H111" s="64">
        <f t="shared" si="103"/>
        <v>0</v>
      </c>
      <c r="I111" s="64">
        <f t="shared" si="103"/>
        <v>0</v>
      </c>
      <c r="J111" s="64">
        <f t="shared" si="103"/>
        <v>0</v>
      </c>
      <c r="K111" s="83">
        <f t="shared" si="103"/>
        <v>0.2</v>
      </c>
      <c r="L111" s="6">
        <f t="shared" si="103"/>
        <v>0</v>
      </c>
      <c r="M111" s="64">
        <f t="shared" si="103"/>
        <v>0</v>
      </c>
      <c r="N111" s="6">
        <f t="shared" si="103"/>
        <v>0</v>
      </c>
      <c r="O111" s="6">
        <f t="shared" si="103"/>
        <v>0</v>
      </c>
      <c r="P111" s="6">
        <f t="shared" si="103"/>
        <v>0</v>
      </c>
      <c r="Q111" s="64">
        <f t="shared" si="103"/>
        <v>0</v>
      </c>
      <c r="R111" s="64">
        <f t="shared" si="103"/>
        <v>0</v>
      </c>
      <c r="S111" s="64">
        <f t="shared" si="103"/>
        <v>0</v>
      </c>
      <c r="T111" s="64">
        <f t="shared" si="103"/>
        <v>0</v>
      </c>
      <c r="U111" s="6">
        <f t="shared" si="93"/>
        <v>0</v>
      </c>
      <c r="V111" s="64">
        <f t="shared" ref="V111:BJ111" si="104">SUM(V112:V115)</f>
        <v>0</v>
      </c>
      <c r="W111" s="64">
        <f t="shared" si="104"/>
        <v>0</v>
      </c>
      <c r="X111" s="64">
        <f t="shared" si="104"/>
        <v>0</v>
      </c>
      <c r="Y111" s="64">
        <f t="shared" si="104"/>
        <v>0</v>
      </c>
      <c r="Z111" s="64">
        <f t="shared" si="104"/>
        <v>0</v>
      </c>
      <c r="AA111" s="64">
        <f t="shared" si="104"/>
        <v>0</v>
      </c>
      <c r="AB111" s="64">
        <f t="shared" si="104"/>
        <v>0</v>
      </c>
      <c r="AC111" s="64">
        <f t="shared" si="104"/>
        <v>0</v>
      </c>
      <c r="AD111" s="64">
        <f t="shared" si="104"/>
        <v>0</v>
      </c>
      <c r="AE111" s="64">
        <f t="shared" si="104"/>
        <v>0</v>
      </c>
      <c r="AF111" s="64">
        <f t="shared" si="104"/>
        <v>0</v>
      </c>
      <c r="AG111" s="64">
        <f t="shared" si="104"/>
        <v>0</v>
      </c>
      <c r="AH111" s="64">
        <f t="shared" si="104"/>
        <v>0</v>
      </c>
      <c r="AI111" s="64">
        <f t="shared" si="104"/>
        <v>0</v>
      </c>
      <c r="AJ111" s="64">
        <f t="shared" si="104"/>
        <v>0</v>
      </c>
      <c r="AK111" s="64">
        <f t="shared" si="104"/>
        <v>0</v>
      </c>
      <c r="AL111" s="64">
        <f t="shared" si="104"/>
        <v>0</v>
      </c>
      <c r="AM111" s="64">
        <f t="shared" si="104"/>
        <v>0</v>
      </c>
      <c r="AN111" s="64">
        <f t="shared" si="104"/>
        <v>0</v>
      </c>
      <c r="AO111" s="64">
        <f t="shared" si="104"/>
        <v>0</v>
      </c>
      <c r="AP111" s="64">
        <f t="shared" si="104"/>
        <v>0</v>
      </c>
      <c r="AQ111" s="64">
        <f t="shared" si="104"/>
        <v>0</v>
      </c>
      <c r="AR111" s="64">
        <f t="shared" si="104"/>
        <v>0</v>
      </c>
      <c r="AS111" s="64">
        <f t="shared" si="104"/>
        <v>0</v>
      </c>
      <c r="AT111" s="64">
        <f t="shared" si="104"/>
        <v>0</v>
      </c>
      <c r="AU111" s="64">
        <f t="shared" si="104"/>
        <v>0</v>
      </c>
      <c r="AV111" s="64">
        <f t="shared" si="104"/>
        <v>0</v>
      </c>
      <c r="AW111" s="64">
        <f t="shared" si="104"/>
        <v>0</v>
      </c>
      <c r="AX111" s="64">
        <f t="shared" si="104"/>
        <v>0</v>
      </c>
      <c r="AY111" s="64">
        <f t="shared" si="104"/>
        <v>0</v>
      </c>
      <c r="AZ111" s="64">
        <f t="shared" si="104"/>
        <v>0</v>
      </c>
      <c r="BA111" s="64">
        <f t="shared" si="104"/>
        <v>0</v>
      </c>
      <c r="BB111" s="64">
        <f t="shared" si="104"/>
        <v>0</v>
      </c>
      <c r="BC111" s="64">
        <f t="shared" si="104"/>
        <v>0</v>
      </c>
      <c r="BD111" s="64">
        <f t="shared" si="104"/>
        <v>0</v>
      </c>
      <c r="BE111" s="64">
        <f t="shared" si="104"/>
        <v>0</v>
      </c>
      <c r="BF111" s="64">
        <f t="shared" si="104"/>
        <v>0</v>
      </c>
      <c r="BG111" s="6">
        <f t="shared" si="104"/>
        <v>0</v>
      </c>
      <c r="BH111" s="64">
        <f t="shared" si="104"/>
        <v>0</v>
      </c>
      <c r="BI111" s="64">
        <f t="shared" si="104"/>
        <v>0</v>
      </c>
      <c r="BJ111" s="64">
        <f t="shared" si="104"/>
        <v>0</v>
      </c>
      <c r="BK111" s="4"/>
      <c r="BL111" s="4"/>
      <c r="BM111" s="62"/>
      <c r="BN111" s="4"/>
      <c r="BO111" s="4"/>
      <c r="BP111" s="10"/>
      <c r="BQ111" s="10"/>
      <c r="BR111" s="10"/>
      <c r="BS111" s="10"/>
      <c r="BT111" s="10"/>
      <c r="BU111" s="10"/>
      <c r="BV111" s="10"/>
      <c r="BW111" s="10"/>
      <c r="BX111" s="10"/>
      <c r="BY111" s="10"/>
      <c r="CA111" s="26" t="e">
        <f>VLOOKUP(B111,'[1]KH2025 IN'!$B$4:$X$243,23,0)</f>
        <v>#N/A</v>
      </c>
      <c r="CB111" s="26">
        <v>1</v>
      </c>
      <c r="CC111" s="26" t="e">
        <f>VLOOKUP(B111,'[2]10QH'!$B$15:$BZ$665,77,0)</f>
        <v>#REF!</v>
      </c>
    </row>
    <row r="112" spans="1:89" x14ac:dyDescent="0.3">
      <c r="A112" s="10" t="s">
        <v>84</v>
      </c>
      <c r="B112" s="15" t="s">
        <v>85</v>
      </c>
      <c r="C112" s="16">
        <f t="shared" si="87"/>
        <v>0</v>
      </c>
      <c r="D112" s="10"/>
      <c r="E112" s="17">
        <f t="shared" ref="E112:E115" si="105">F112+U112+BG112</f>
        <v>0</v>
      </c>
      <c r="F112" s="17">
        <f t="shared" ref="F112:F115" si="106">G112+K112+L112+M112+R112+S112+T112</f>
        <v>0</v>
      </c>
      <c r="G112" s="17">
        <f t="shared" ref="G112:G115" si="107">H112+I112+J112</f>
        <v>0</v>
      </c>
      <c r="H112" s="10"/>
      <c r="I112" s="10"/>
      <c r="J112" s="10"/>
      <c r="K112" s="10"/>
      <c r="L112" s="10"/>
      <c r="M112" s="17">
        <f t="shared" ref="M112:M115" si="108">+N112+O112+P112</f>
        <v>0</v>
      </c>
      <c r="N112" s="10"/>
      <c r="O112" s="10"/>
      <c r="P112" s="10"/>
      <c r="Q112" s="10"/>
      <c r="R112" s="25"/>
      <c r="S112" s="10"/>
      <c r="T112" s="10"/>
      <c r="U112" s="7">
        <f t="shared" si="93"/>
        <v>0</v>
      </c>
      <c r="V112" s="10"/>
      <c r="W112" s="10"/>
      <c r="X112" s="10"/>
      <c r="Y112" s="10"/>
      <c r="Z112" s="10"/>
      <c r="AA112" s="10"/>
      <c r="AB112" s="10"/>
      <c r="AC112" s="10"/>
      <c r="AD112" s="17">
        <f t="shared" ref="AD112:AD115" si="109">SUM(AE112:AT112)</f>
        <v>0</v>
      </c>
      <c r="AE112" s="10"/>
      <c r="AF112" s="10"/>
      <c r="AG112" s="10"/>
      <c r="AH112" s="10"/>
      <c r="AI112" s="10"/>
      <c r="AJ112" s="10"/>
      <c r="AK112" s="10"/>
      <c r="AL112" s="10"/>
      <c r="AM112" s="10"/>
      <c r="AN112" s="10"/>
      <c r="AO112" s="25"/>
      <c r="AP112" s="10"/>
      <c r="AQ112" s="10"/>
      <c r="AR112" s="25"/>
      <c r="AS112" s="25"/>
      <c r="AT112" s="25"/>
      <c r="AU112" s="25"/>
      <c r="AV112" s="25"/>
      <c r="AW112" s="25"/>
      <c r="AX112" s="10"/>
      <c r="AY112" s="10"/>
      <c r="AZ112" s="10"/>
      <c r="BA112" s="25"/>
      <c r="BB112" s="25"/>
      <c r="BC112" s="25"/>
      <c r="BD112" s="10"/>
      <c r="BE112" s="25"/>
      <c r="BF112" s="25"/>
      <c r="BG112" s="17">
        <f t="shared" ref="BG112:BG115" si="110">BH112+BI112+BJ112</f>
        <v>0</v>
      </c>
      <c r="BH112" s="25"/>
      <c r="BI112" s="10"/>
      <c r="BJ112" s="10"/>
      <c r="BK112" s="25"/>
      <c r="BL112" s="10"/>
      <c r="BM112" s="25"/>
      <c r="BN112" s="10"/>
      <c r="BO112" s="3"/>
      <c r="BP112" s="10"/>
      <c r="BQ112" s="25"/>
      <c r="BR112" s="25"/>
      <c r="BS112" s="25"/>
      <c r="BT112" s="25"/>
      <c r="BU112" s="10"/>
      <c r="BV112" s="10"/>
      <c r="BW112" s="10"/>
      <c r="BX112" s="10"/>
      <c r="BY112" s="25"/>
      <c r="CA112" s="26">
        <f>VLOOKUP(B112,'[1]KH2025 IN'!$B$4:$X$243,23,0)</f>
        <v>1</v>
      </c>
      <c r="CB112" s="26">
        <v>1</v>
      </c>
      <c r="CC112" s="26" t="e">
        <f>VLOOKUP(B112,'[2]10QH'!$B$15:$BZ$665,77,0)</f>
        <v>#REF!</v>
      </c>
    </row>
    <row r="113" spans="1:89" s="19" customFormat="1" x14ac:dyDescent="0.3">
      <c r="A113" s="10" t="s">
        <v>147</v>
      </c>
      <c r="B113" s="15" t="s">
        <v>148</v>
      </c>
      <c r="C113" s="16">
        <f t="shared" si="87"/>
        <v>0</v>
      </c>
      <c r="D113" s="24"/>
      <c r="E113" s="17">
        <f t="shared" si="105"/>
        <v>0</v>
      </c>
      <c r="F113" s="17">
        <f t="shared" si="106"/>
        <v>0</v>
      </c>
      <c r="G113" s="17">
        <f t="shared" si="107"/>
        <v>0</v>
      </c>
      <c r="H113" s="10"/>
      <c r="I113" s="10"/>
      <c r="J113" s="10"/>
      <c r="K113" s="10"/>
      <c r="L113" s="10"/>
      <c r="M113" s="17">
        <f t="shared" si="108"/>
        <v>0</v>
      </c>
      <c r="N113" s="10"/>
      <c r="O113" s="10"/>
      <c r="P113" s="10"/>
      <c r="Q113" s="10"/>
      <c r="R113" s="24"/>
      <c r="S113" s="10"/>
      <c r="T113" s="10"/>
      <c r="U113" s="7">
        <f t="shared" si="93"/>
        <v>0</v>
      </c>
      <c r="V113" s="10"/>
      <c r="W113" s="10"/>
      <c r="X113" s="10"/>
      <c r="Y113" s="10"/>
      <c r="Z113" s="10"/>
      <c r="AA113" s="10"/>
      <c r="AB113" s="10"/>
      <c r="AC113" s="10"/>
      <c r="AD113" s="17">
        <f t="shared" si="109"/>
        <v>0</v>
      </c>
      <c r="AE113" s="10"/>
      <c r="AF113" s="10"/>
      <c r="AG113" s="10"/>
      <c r="AH113" s="10"/>
      <c r="AI113" s="10"/>
      <c r="AJ113" s="10"/>
      <c r="AK113" s="10"/>
      <c r="AL113" s="10"/>
      <c r="AM113" s="10"/>
      <c r="AN113" s="10"/>
      <c r="AO113" s="18"/>
      <c r="AP113" s="10"/>
      <c r="AQ113" s="10"/>
      <c r="AR113" s="18"/>
      <c r="AS113" s="18"/>
      <c r="AT113" s="18"/>
      <c r="AU113" s="18"/>
      <c r="AV113" s="18"/>
      <c r="AW113" s="18"/>
      <c r="AX113" s="10"/>
      <c r="AY113" s="10"/>
      <c r="AZ113" s="10"/>
      <c r="BA113" s="18"/>
      <c r="BB113" s="18"/>
      <c r="BC113" s="18"/>
      <c r="BD113" s="10"/>
      <c r="BE113" s="18"/>
      <c r="BF113" s="18"/>
      <c r="BG113" s="17">
        <f t="shared" si="110"/>
        <v>0</v>
      </c>
      <c r="BH113" s="18"/>
      <c r="BI113" s="10"/>
      <c r="BJ113" s="10"/>
      <c r="BK113" s="18"/>
      <c r="BL113" s="10"/>
      <c r="BM113" s="18"/>
      <c r="BN113" s="25"/>
      <c r="BO113" s="18"/>
      <c r="BP113" s="10"/>
      <c r="BQ113" s="18"/>
      <c r="BR113" s="18"/>
      <c r="BS113" s="18"/>
      <c r="BT113" s="18"/>
      <c r="BU113" s="24"/>
      <c r="BV113" s="10"/>
      <c r="BW113" s="10"/>
      <c r="BX113" s="10"/>
      <c r="BY113" s="18"/>
      <c r="CA113" s="26" t="e">
        <f>VLOOKUP(B113,'[1]KH2025 IN'!$B$4:$X$243,23,0)</f>
        <v>#N/A</v>
      </c>
      <c r="CB113" s="26">
        <v>1</v>
      </c>
      <c r="CC113" s="26" t="e">
        <f>VLOOKUP(B113,'[2]10QH'!$B$15:$BZ$665,77,0)</f>
        <v>#REF!</v>
      </c>
    </row>
    <row r="114" spans="1:89" s="26" customFormat="1" ht="75" x14ac:dyDescent="0.3">
      <c r="A114" s="20">
        <f>A108+1</f>
        <v>48</v>
      </c>
      <c r="B114" s="21" t="s">
        <v>1040</v>
      </c>
      <c r="C114" s="22">
        <f t="shared" ref="C114" si="111">D114+E114</f>
        <v>0.2</v>
      </c>
      <c r="D114" s="23"/>
      <c r="E114" s="17">
        <f t="shared" ref="E114" si="112">F114+U114+BG114</f>
        <v>0.2</v>
      </c>
      <c r="F114" s="17">
        <f t="shared" ref="F114" si="113">G114+K114+L114+M114+R114+S114+T114</f>
        <v>0.2</v>
      </c>
      <c r="G114" s="17">
        <f t="shared" ref="G114" si="114">H114+I114+J114</f>
        <v>0</v>
      </c>
      <c r="H114" s="24"/>
      <c r="I114" s="24"/>
      <c r="J114" s="24"/>
      <c r="K114" s="24">
        <v>0.2</v>
      </c>
      <c r="L114" s="24"/>
      <c r="M114" s="17">
        <f t="shared" ref="M114" si="115">+N114+O114+P114</f>
        <v>0</v>
      </c>
      <c r="N114" s="24"/>
      <c r="O114" s="24"/>
      <c r="P114" s="24"/>
      <c r="Q114" s="24"/>
      <c r="R114" s="24"/>
      <c r="S114" s="24"/>
      <c r="T114" s="24"/>
      <c r="U114" s="7">
        <f t="shared" ref="U114" si="116">V114+W114+X114+Y114+Z114+AA114+AB114+AC114+AD114+AU114+AV114+AW114+AX114+AY114+AZ114+BA114+BB114+BC114+BD114+BE114+BF114</f>
        <v>0</v>
      </c>
      <c r="V114" s="24"/>
      <c r="W114" s="24"/>
      <c r="X114" s="24"/>
      <c r="Y114" s="24"/>
      <c r="Z114" s="24"/>
      <c r="AA114" s="24"/>
      <c r="AB114" s="24"/>
      <c r="AC114" s="24"/>
      <c r="AD114" s="17">
        <f t="shared" ref="AD114" si="117">SUM(AE114:AT114)</f>
        <v>0</v>
      </c>
      <c r="AE114" s="24"/>
      <c r="AF114" s="24"/>
      <c r="AG114" s="25"/>
      <c r="AH114" s="25"/>
      <c r="AI114" s="24"/>
      <c r="AJ114" s="20"/>
      <c r="AK114" s="24"/>
      <c r="AL114" s="20"/>
      <c r="AM114" s="20"/>
      <c r="AN114" s="20"/>
      <c r="AO114" s="3"/>
      <c r="AP114" s="20"/>
      <c r="AQ114" s="24"/>
      <c r="AR114" s="3"/>
      <c r="AS114" s="3"/>
      <c r="AT114" s="3"/>
      <c r="AU114" s="3"/>
      <c r="AV114" s="3"/>
      <c r="AW114" s="3"/>
      <c r="AX114" s="24"/>
      <c r="AY114" s="24"/>
      <c r="AZ114" s="24"/>
      <c r="BA114" s="3"/>
      <c r="BB114" s="3"/>
      <c r="BC114" s="3"/>
      <c r="BD114" s="24"/>
      <c r="BE114" s="3"/>
      <c r="BF114" s="3"/>
      <c r="BG114" s="17">
        <f t="shared" ref="BG114" si="118">BH114+BI114+BJ114</f>
        <v>0</v>
      </c>
      <c r="BH114" s="3"/>
      <c r="BI114" s="24"/>
      <c r="BJ114" s="24"/>
      <c r="BK114" s="3"/>
      <c r="BL114" s="20" t="s">
        <v>198</v>
      </c>
      <c r="BM114" s="3"/>
      <c r="BN114" s="20" t="s">
        <v>621</v>
      </c>
      <c r="BO114" s="3">
        <v>2025</v>
      </c>
      <c r="BP114" s="20" t="s">
        <v>468</v>
      </c>
      <c r="BQ114" s="3"/>
      <c r="BR114" s="3"/>
      <c r="BS114" s="3"/>
      <c r="BT114" s="3"/>
      <c r="BU114" s="23"/>
      <c r="BV114" s="20"/>
      <c r="BW114" s="25"/>
      <c r="BX114" s="25"/>
      <c r="BY114" s="97"/>
    </row>
    <row r="115" spans="1:89" s="19" customFormat="1" ht="37.5" x14ac:dyDescent="0.3">
      <c r="A115" s="10" t="s">
        <v>152</v>
      </c>
      <c r="B115" s="15" t="s">
        <v>153</v>
      </c>
      <c r="C115" s="16">
        <f t="shared" si="87"/>
        <v>0</v>
      </c>
      <c r="D115" s="10"/>
      <c r="E115" s="17">
        <f t="shared" si="105"/>
        <v>0</v>
      </c>
      <c r="F115" s="17">
        <f t="shared" si="106"/>
        <v>0</v>
      </c>
      <c r="G115" s="17">
        <f t="shared" si="107"/>
        <v>0</v>
      </c>
      <c r="H115" s="10"/>
      <c r="I115" s="10"/>
      <c r="J115" s="10"/>
      <c r="K115" s="10"/>
      <c r="L115" s="10"/>
      <c r="M115" s="17">
        <f t="shared" si="108"/>
        <v>0</v>
      </c>
      <c r="N115" s="10"/>
      <c r="O115" s="10"/>
      <c r="P115" s="10"/>
      <c r="Q115" s="10"/>
      <c r="R115" s="24"/>
      <c r="S115" s="10"/>
      <c r="T115" s="10"/>
      <c r="U115" s="7">
        <f t="shared" si="93"/>
        <v>0</v>
      </c>
      <c r="V115" s="10"/>
      <c r="W115" s="10"/>
      <c r="X115" s="10"/>
      <c r="Y115" s="10"/>
      <c r="Z115" s="10"/>
      <c r="AA115" s="10"/>
      <c r="AB115" s="10"/>
      <c r="AC115" s="10"/>
      <c r="AD115" s="17">
        <f t="shared" si="109"/>
        <v>0</v>
      </c>
      <c r="AE115" s="10"/>
      <c r="AF115" s="10"/>
      <c r="AG115" s="10"/>
      <c r="AH115" s="10"/>
      <c r="AI115" s="10"/>
      <c r="AJ115" s="10"/>
      <c r="AK115" s="10"/>
      <c r="AL115" s="10"/>
      <c r="AM115" s="10"/>
      <c r="AN115" s="10"/>
      <c r="AO115" s="18"/>
      <c r="AP115" s="10"/>
      <c r="AQ115" s="10"/>
      <c r="AR115" s="18"/>
      <c r="AS115" s="18"/>
      <c r="AT115" s="18"/>
      <c r="AU115" s="18"/>
      <c r="AV115" s="18"/>
      <c r="AW115" s="18"/>
      <c r="AX115" s="10"/>
      <c r="AY115" s="10"/>
      <c r="AZ115" s="10"/>
      <c r="BA115" s="18"/>
      <c r="BB115" s="18"/>
      <c r="BC115" s="18"/>
      <c r="BD115" s="10"/>
      <c r="BE115" s="18"/>
      <c r="BF115" s="18"/>
      <c r="BG115" s="17">
        <f t="shared" si="110"/>
        <v>0</v>
      </c>
      <c r="BH115" s="18"/>
      <c r="BI115" s="10"/>
      <c r="BJ115" s="10"/>
      <c r="BK115" s="18"/>
      <c r="BL115" s="10"/>
      <c r="BM115" s="18"/>
      <c r="BN115" s="10"/>
      <c r="BO115" s="3"/>
      <c r="BP115" s="10"/>
      <c r="BQ115" s="18"/>
      <c r="BR115" s="18"/>
      <c r="BS115" s="18"/>
      <c r="BT115" s="18"/>
      <c r="BU115" s="10"/>
      <c r="BV115" s="10"/>
      <c r="BW115" s="10"/>
      <c r="BX115" s="10"/>
      <c r="BY115" s="18"/>
      <c r="CA115" s="26">
        <f>VLOOKUP(B115,'[1]KH2025 IN'!$B$4:$X$243,23,0)</f>
        <v>1</v>
      </c>
      <c r="CB115" s="26">
        <v>1</v>
      </c>
      <c r="CC115" s="26" t="e">
        <f>VLOOKUP(B115,'[2]10QH'!$B$15:$BZ$665,77,0)</f>
        <v>#REF!</v>
      </c>
    </row>
    <row r="116" spans="1:89" s="11" customFormat="1" x14ac:dyDescent="0.3">
      <c r="A116" s="62" t="s">
        <v>339</v>
      </c>
      <c r="B116" s="79" t="s">
        <v>69</v>
      </c>
      <c r="C116" s="6">
        <f t="shared" si="87"/>
        <v>3.4</v>
      </c>
      <c r="D116" s="6">
        <f>SUM(D119:D119)</f>
        <v>0</v>
      </c>
      <c r="E116" s="6">
        <f>SUM(E117:E120)</f>
        <v>3.4</v>
      </c>
      <c r="F116" s="6">
        <f t="shared" ref="F116:BK116" si="119">SUM(F117:F120)</f>
        <v>3.4</v>
      </c>
      <c r="G116" s="6">
        <f t="shared" si="119"/>
        <v>0</v>
      </c>
      <c r="H116" s="6">
        <f t="shared" si="119"/>
        <v>0</v>
      </c>
      <c r="I116" s="6">
        <f t="shared" si="119"/>
        <v>0</v>
      </c>
      <c r="J116" s="6">
        <f t="shared" si="119"/>
        <v>0</v>
      </c>
      <c r="K116" s="6">
        <f t="shared" si="119"/>
        <v>2</v>
      </c>
      <c r="L116" s="6">
        <f t="shared" si="119"/>
        <v>0</v>
      </c>
      <c r="M116" s="6">
        <f t="shared" si="119"/>
        <v>1.4</v>
      </c>
      <c r="N116" s="6">
        <f t="shared" si="119"/>
        <v>1.4</v>
      </c>
      <c r="O116" s="6">
        <f t="shared" si="119"/>
        <v>0</v>
      </c>
      <c r="P116" s="6">
        <f t="shared" si="119"/>
        <v>0</v>
      </c>
      <c r="Q116" s="6">
        <f t="shared" si="119"/>
        <v>0</v>
      </c>
      <c r="R116" s="6">
        <f t="shared" si="119"/>
        <v>0</v>
      </c>
      <c r="S116" s="6">
        <f t="shared" si="119"/>
        <v>0</v>
      </c>
      <c r="T116" s="6">
        <f t="shared" si="119"/>
        <v>0</v>
      </c>
      <c r="U116" s="6">
        <f t="shared" si="119"/>
        <v>0</v>
      </c>
      <c r="V116" s="6">
        <f t="shared" si="119"/>
        <v>0</v>
      </c>
      <c r="W116" s="6">
        <f t="shared" si="119"/>
        <v>0</v>
      </c>
      <c r="X116" s="6">
        <f t="shared" si="119"/>
        <v>0</v>
      </c>
      <c r="Y116" s="6">
        <f t="shared" si="119"/>
        <v>0</v>
      </c>
      <c r="Z116" s="6">
        <f t="shared" si="119"/>
        <v>0</v>
      </c>
      <c r="AA116" s="6">
        <f t="shared" si="119"/>
        <v>0</v>
      </c>
      <c r="AB116" s="6">
        <f t="shared" si="119"/>
        <v>0</v>
      </c>
      <c r="AC116" s="6">
        <f t="shared" si="119"/>
        <v>0</v>
      </c>
      <c r="AD116" s="6">
        <f t="shared" si="119"/>
        <v>0</v>
      </c>
      <c r="AE116" s="6">
        <f t="shared" si="119"/>
        <v>0</v>
      </c>
      <c r="AF116" s="6">
        <f t="shared" si="119"/>
        <v>0</v>
      </c>
      <c r="AG116" s="6">
        <f t="shared" si="119"/>
        <v>0</v>
      </c>
      <c r="AH116" s="6">
        <f t="shared" si="119"/>
        <v>0</v>
      </c>
      <c r="AI116" s="6">
        <f t="shared" si="119"/>
        <v>0</v>
      </c>
      <c r="AJ116" s="6">
        <f t="shared" si="119"/>
        <v>0</v>
      </c>
      <c r="AK116" s="6">
        <f t="shared" si="119"/>
        <v>0</v>
      </c>
      <c r="AL116" s="6">
        <f t="shared" si="119"/>
        <v>0</v>
      </c>
      <c r="AM116" s="6">
        <f t="shared" si="119"/>
        <v>0</v>
      </c>
      <c r="AN116" s="6">
        <f t="shared" si="119"/>
        <v>0</v>
      </c>
      <c r="AO116" s="6">
        <f t="shared" si="119"/>
        <v>0</v>
      </c>
      <c r="AP116" s="6">
        <f t="shared" si="119"/>
        <v>0</v>
      </c>
      <c r="AQ116" s="6">
        <f t="shared" si="119"/>
        <v>0</v>
      </c>
      <c r="AR116" s="6">
        <f t="shared" si="119"/>
        <v>0</v>
      </c>
      <c r="AS116" s="6">
        <f t="shared" si="119"/>
        <v>0</v>
      </c>
      <c r="AT116" s="6">
        <f t="shared" si="119"/>
        <v>0</v>
      </c>
      <c r="AU116" s="6">
        <f t="shared" si="119"/>
        <v>0</v>
      </c>
      <c r="AV116" s="6">
        <f t="shared" si="119"/>
        <v>0</v>
      </c>
      <c r="AW116" s="6">
        <f t="shared" si="119"/>
        <v>0</v>
      </c>
      <c r="AX116" s="6">
        <f t="shared" si="119"/>
        <v>0</v>
      </c>
      <c r="AY116" s="6">
        <f t="shared" si="119"/>
        <v>0</v>
      </c>
      <c r="AZ116" s="6">
        <f t="shared" si="119"/>
        <v>0</v>
      </c>
      <c r="BA116" s="6">
        <f t="shared" si="119"/>
        <v>0</v>
      </c>
      <c r="BB116" s="6">
        <f t="shared" si="119"/>
        <v>0</v>
      </c>
      <c r="BC116" s="6">
        <f t="shared" si="119"/>
        <v>0</v>
      </c>
      <c r="BD116" s="6">
        <f t="shared" si="119"/>
        <v>0</v>
      </c>
      <c r="BE116" s="6">
        <f t="shared" si="119"/>
        <v>0</v>
      </c>
      <c r="BF116" s="6">
        <f t="shared" si="119"/>
        <v>0</v>
      </c>
      <c r="BG116" s="6">
        <f t="shared" ref="BG116" si="120">SUM(BG117:BG120)</f>
        <v>0</v>
      </c>
      <c r="BH116" s="6">
        <f t="shared" ref="BH116" si="121">SUM(BH117:BH120)</f>
        <v>0</v>
      </c>
      <c r="BI116" s="6">
        <f t="shared" ref="BI116" si="122">SUM(BI117:BI120)</f>
        <v>0</v>
      </c>
      <c r="BJ116" s="6">
        <f t="shared" ref="BJ116" si="123">SUM(BJ117:BJ120)</f>
        <v>0</v>
      </c>
      <c r="BK116" s="6">
        <f t="shared" si="119"/>
        <v>0</v>
      </c>
      <c r="BL116" s="6"/>
      <c r="BM116" s="4"/>
      <c r="BN116" s="4"/>
      <c r="BO116" s="4"/>
      <c r="BP116" s="10"/>
      <c r="BQ116" s="10"/>
      <c r="BR116" s="10"/>
      <c r="BS116" s="10"/>
      <c r="BT116" s="10"/>
      <c r="BU116" s="10"/>
      <c r="BV116" s="10"/>
      <c r="BW116" s="10"/>
      <c r="BX116" s="10"/>
      <c r="BY116" s="10"/>
      <c r="CA116" s="26" t="e">
        <f>VLOOKUP(B116,'[1]KH2025 IN'!$B$4:$X$243,23,0)</f>
        <v>#N/A</v>
      </c>
      <c r="CB116" s="26">
        <v>1</v>
      </c>
      <c r="CC116" s="26" t="e">
        <f>VLOOKUP(B116,'[2]10QH'!$B$15:$BZ$665,77,0)</f>
        <v>#REF!</v>
      </c>
    </row>
    <row r="117" spans="1:89" s="19" customFormat="1" x14ac:dyDescent="0.3">
      <c r="A117" s="10" t="s">
        <v>84</v>
      </c>
      <c r="B117" s="15" t="s">
        <v>85</v>
      </c>
      <c r="C117" s="16">
        <f t="shared" si="87"/>
        <v>0</v>
      </c>
      <c r="D117" s="10"/>
      <c r="E117" s="17">
        <f t="shared" ref="E117:E120" si="124">F117+U117+BG117</f>
        <v>0</v>
      </c>
      <c r="F117" s="17">
        <f t="shared" ref="F117:F120" si="125">G117+K117+L117+M117+R117+S117+T117</f>
        <v>0</v>
      </c>
      <c r="G117" s="17">
        <f t="shared" ref="G117:G120" si="126">H117+I117+J117</f>
        <v>0</v>
      </c>
      <c r="H117" s="10"/>
      <c r="I117" s="10"/>
      <c r="J117" s="10"/>
      <c r="K117" s="10"/>
      <c r="L117" s="10"/>
      <c r="M117" s="17">
        <f t="shared" ref="M117:M120" si="127">+N117+O117+P117</f>
        <v>0</v>
      </c>
      <c r="N117" s="10"/>
      <c r="O117" s="10"/>
      <c r="P117" s="10"/>
      <c r="Q117" s="10"/>
      <c r="R117" s="10"/>
      <c r="S117" s="10"/>
      <c r="T117" s="10"/>
      <c r="U117" s="7">
        <f t="shared" si="93"/>
        <v>0</v>
      </c>
      <c r="V117" s="10"/>
      <c r="W117" s="10"/>
      <c r="X117" s="10"/>
      <c r="Y117" s="10"/>
      <c r="Z117" s="10"/>
      <c r="AA117" s="10"/>
      <c r="AB117" s="10"/>
      <c r="AC117" s="10"/>
      <c r="AD117" s="17">
        <f t="shared" ref="AD117:AD119" si="128">SUM(AE117:AT117)</f>
        <v>0</v>
      </c>
      <c r="AE117" s="10"/>
      <c r="AF117" s="10"/>
      <c r="AG117" s="10"/>
      <c r="AH117" s="10"/>
      <c r="AI117" s="10"/>
      <c r="AJ117" s="10"/>
      <c r="AK117" s="10"/>
      <c r="AL117" s="10"/>
      <c r="AM117" s="10"/>
      <c r="AN117" s="10"/>
      <c r="AO117" s="18"/>
      <c r="AP117" s="10"/>
      <c r="AQ117" s="10"/>
      <c r="AR117" s="18"/>
      <c r="AS117" s="18"/>
      <c r="AT117" s="18"/>
      <c r="AU117" s="18"/>
      <c r="AV117" s="18"/>
      <c r="AW117" s="18"/>
      <c r="AX117" s="10"/>
      <c r="AY117" s="10"/>
      <c r="AZ117" s="10"/>
      <c r="BA117" s="18"/>
      <c r="BB117" s="18"/>
      <c r="BC117" s="18"/>
      <c r="BD117" s="10"/>
      <c r="BE117" s="18"/>
      <c r="BF117" s="18"/>
      <c r="BG117" s="17">
        <f t="shared" ref="BG117:BG120" si="129">BH117+BI117+BJ117</f>
        <v>0</v>
      </c>
      <c r="BH117" s="18"/>
      <c r="BI117" s="10"/>
      <c r="BJ117" s="10"/>
      <c r="BK117" s="18"/>
      <c r="BL117" s="10"/>
      <c r="BM117" s="18"/>
      <c r="BN117" s="10"/>
      <c r="BO117" s="3"/>
      <c r="BP117" s="10"/>
      <c r="BQ117" s="18"/>
      <c r="BR117" s="18"/>
      <c r="BS117" s="18"/>
      <c r="BT117" s="18"/>
      <c r="BU117" s="10"/>
      <c r="BV117" s="10"/>
      <c r="BW117" s="10"/>
      <c r="BX117" s="10"/>
      <c r="BY117" s="18"/>
      <c r="CA117" s="26">
        <f>VLOOKUP(B117,'[1]KH2025 IN'!$B$4:$X$243,23,0)</f>
        <v>1</v>
      </c>
      <c r="CB117" s="26">
        <v>1</v>
      </c>
      <c r="CC117" s="26" t="e">
        <f>VLOOKUP(B117,'[2]10QH'!$B$15:$BZ$665,77,0)</f>
        <v>#REF!</v>
      </c>
    </row>
    <row r="118" spans="1:89" s="26" customFormat="1" ht="131.25" x14ac:dyDescent="0.3">
      <c r="A118" s="20">
        <f>A114+1</f>
        <v>49</v>
      </c>
      <c r="B118" s="21" t="s">
        <v>1034</v>
      </c>
      <c r="C118" s="22">
        <f t="shared" si="87"/>
        <v>1.4</v>
      </c>
      <c r="D118" s="23"/>
      <c r="E118" s="17">
        <f t="shared" si="124"/>
        <v>1.4</v>
      </c>
      <c r="F118" s="17">
        <f t="shared" si="125"/>
        <v>1.4</v>
      </c>
      <c r="G118" s="17">
        <f t="shared" si="126"/>
        <v>0</v>
      </c>
      <c r="H118" s="24"/>
      <c r="I118" s="24"/>
      <c r="J118" s="24"/>
      <c r="K118" s="24"/>
      <c r="L118" s="24"/>
      <c r="M118" s="17">
        <f t="shared" si="127"/>
        <v>1.4</v>
      </c>
      <c r="N118" s="7">
        <v>1.4</v>
      </c>
      <c r="O118" s="24"/>
      <c r="P118" s="24"/>
      <c r="Q118" s="24"/>
      <c r="R118" s="24"/>
      <c r="S118" s="24"/>
      <c r="T118" s="24"/>
      <c r="U118" s="7">
        <f t="shared" si="93"/>
        <v>0</v>
      </c>
      <c r="V118" s="24"/>
      <c r="W118" s="24"/>
      <c r="X118" s="24"/>
      <c r="Y118" s="24"/>
      <c r="Z118" s="24"/>
      <c r="AA118" s="24"/>
      <c r="AB118" s="24"/>
      <c r="AC118" s="24"/>
      <c r="AD118" s="17">
        <f t="shared" ref="AD118" si="130">SUM(AE118:AT118)</f>
        <v>0</v>
      </c>
      <c r="AE118" s="24"/>
      <c r="AF118" s="24"/>
      <c r="AG118" s="25"/>
      <c r="AH118" s="25"/>
      <c r="AI118" s="24"/>
      <c r="AJ118" s="20"/>
      <c r="AK118" s="24"/>
      <c r="AL118" s="20"/>
      <c r="AM118" s="20"/>
      <c r="AN118" s="20"/>
      <c r="AO118" s="3"/>
      <c r="AP118" s="20"/>
      <c r="AQ118" s="24"/>
      <c r="AR118" s="3"/>
      <c r="AS118" s="3"/>
      <c r="AT118" s="3"/>
      <c r="AU118" s="3"/>
      <c r="AV118" s="3"/>
      <c r="AW118" s="3"/>
      <c r="AX118" s="24"/>
      <c r="AY118" s="24"/>
      <c r="AZ118" s="24"/>
      <c r="BA118" s="3"/>
      <c r="BB118" s="3"/>
      <c r="BC118" s="3"/>
      <c r="BD118" s="24"/>
      <c r="BE118" s="3"/>
      <c r="BF118" s="3"/>
      <c r="BG118" s="17">
        <f t="shared" si="129"/>
        <v>0</v>
      </c>
      <c r="BH118" s="3"/>
      <c r="BI118" s="24"/>
      <c r="BJ118" s="24"/>
      <c r="BK118" s="3"/>
      <c r="BL118" s="20" t="s">
        <v>87</v>
      </c>
      <c r="BM118" s="3"/>
      <c r="BN118" s="20" t="s">
        <v>638</v>
      </c>
      <c r="BO118" s="3">
        <v>2025</v>
      </c>
      <c r="BP118" s="20" t="s">
        <v>1164</v>
      </c>
      <c r="BQ118" s="3"/>
      <c r="BR118" s="3"/>
      <c r="BS118" s="3"/>
      <c r="BT118" s="3"/>
      <c r="BU118" s="23" t="s">
        <v>838</v>
      </c>
      <c r="BV118" s="20"/>
      <c r="BW118" s="25"/>
      <c r="BX118" s="25"/>
      <c r="BY118" s="94" t="s">
        <v>1171</v>
      </c>
      <c r="CA118" s="26">
        <f>VLOOKUP(B118,'[1]KH2025 IN'!$B$4:$X$243,23,0)</f>
        <v>1</v>
      </c>
      <c r="CB118" s="26">
        <v>1</v>
      </c>
      <c r="CC118" s="26" t="e">
        <f>VLOOKUP(B118,'[2]10QH'!$B$15:$BZ$665,77,0)</f>
        <v>#N/A</v>
      </c>
      <c r="CJ118" s="26">
        <v>1</v>
      </c>
      <c r="CK118" s="26">
        <f>VLOOKUP(B118,'[3]KH2025 IN'!$B$8:$X$241,23,0)</f>
        <v>1</v>
      </c>
    </row>
    <row r="119" spans="1:89" s="19" customFormat="1" x14ac:dyDescent="0.3">
      <c r="A119" s="10" t="s">
        <v>147</v>
      </c>
      <c r="B119" s="15" t="s">
        <v>148</v>
      </c>
      <c r="C119" s="16">
        <f t="shared" ref="C119:C142" si="131">D119+E119</f>
        <v>0</v>
      </c>
      <c r="D119" s="24"/>
      <c r="E119" s="17">
        <f t="shared" si="124"/>
        <v>0</v>
      </c>
      <c r="F119" s="17">
        <f t="shared" si="125"/>
        <v>0</v>
      </c>
      <c r="G119" s="17">
        <f t="shared" si="126"/>
        <v>0</v>
      </c>
      <c r="H119" s="10"/>
      <c r="I119" s="10"/>
      <c r="J119" s="10"/>
      <c r="K119" s="10"/>
      <c r="L119" s="10"/>
      <c r="M119" s="17">
        <f t="shared" si="127"/>
        <v>0</v>
      </c>
      <c r="N119" s="10"/>
      <c r="O119" s="10"/>
      <c r="P119" s="10"/>
      <c r="Q119" s="10"/>
      <c r="R119" s="24"/>
      <c r="S119" s="10"/>
      <c r="T119" s="10"/>
      <c r="U119" s="7">
        <f t="shared" ref="U119:U120" si="132">V119+W119+X119+Y119+Z119+AA119+AB119+AC119+AD119+AU119+AV119+AW119+AX119+AY119+AZ119+BA119+BB119+BC119+BD119+BE119+BF119</f>
        <v>0</v>
      </c>
      <c r="V119" s="10"/>
      <c r="W119" s="10"/>
      <c r="X119" s="10"/>
      <c r="Y119" s="10"/>
      <c r="Z119" s="10"/>
      <c r="AA119" s="10"/>
      <c r="AB119" s="10"/>
      <c r="AC119" s="10"/>
      <c r="AD119" s="17">
        <f t="shared" si="128"/>
        <v>0</v>
      </c>
      <c r="AE119" s="10"/>
      <c r="AF119" s="10"/>
      <c r="AG119" s="10"/>
      <c r="AH119" s="10"/>
      <c r="AI119" s="10"/>
      <c r="AJ119" s="10"/>
      <c r="AK119" s="10"/>
      <c r="AL119" s="10"/>
      <c r="AM119" s="10"/>
      <c r="AN119" s="10"/>
      <c r="AO119" s="18"/>
      <c r="AP119" s="10"/>
      <c r="AQ119" s="10"/>
      <c r="AR119" s="18"/>
      <c r="AS119" s="18"/>
      <c r="AT119" s="18"/>
      <c r="AU119" s="18"/>
      <c r="AV119" s="18"/>
      <c r="AW119" s="18"/>
      <c r="AX119" s="10"/>
      <c r="AY119" s="10"/>
      <c r="AZ119" s="10"/>
      <c r="BA119" s="18"/>
      <c r="BB119" s="18"/>
      <c r="BC119" s="18"/>
      <c r="BD119" s="10"/>
      <c r="BE119" s="18"/>
      <c r="BF119" s="18"/>
      <c r="BG119" s="17">
        <f t="shared" si="129"/>
        <v>0</v>
      </c>
      <c r="BH119" s="18"/>
      <c r="BI119" s="10"/>
      <c r="BJ119" s="10"/>
      <c r="BK119" s="18"/>
      <c r="BL119" s="10"/>
      <c r="BM119" s="18"/>
      <c r="BN119" s="25"/>
      <c r="BO119" s="18"/>
      <c r="BP119" s="10"/>
      <c r="BQ119" s="18"/>
      <c r="BR119" s="18"/>
      <c r="BS119" s="18"/>
      <c r="BT119" s="18"/>
      <c r="BU119" s="24"/>
      <c r="BV119" s="10"/>
      <c r="BW119" s="10"/>
      <c r="BX119" s="10"/>
      <c r="BY119" s="18"/>
      <c r="CA119" s="26" t="e">
        <f>VLOOKUP(B119,'[1]KH2025 IN'!$B$4:$X$243,23,0)</f>
        <v>#N/A</v>
      </c>
      <c r="CB119" s="26">
        <v>1</v>
      </c>
      <c r="CC119" s="26" t="e">
        <f>VLOOKUP(B119,'[2]10QH'!$B$15:$BZ$665,77,0)</f>
        <v>#REF!</v>
      </c>
    </row>
    <row r="120" spans="1:89" s="26" customFormat="1" ht="75" x14ac:dyDescent="0.3">
      <c r="A120" s="20">
        <f>A118+1</f>
        <v>50</v>
      </c>
      <c r="B120" s="21" t="s">
        <v>1046</v>
      </c>
      <c r="C120" s="22">
        <f t="shared" si="131"/>
        <v>2</v>
      </c>
      <c r="D120" s="23"/>
      <c r="E120" s="17">
        <f t="shared" si="124"/>
        <v>2</v>
      </c>
      <c r="F120" s="17">
        <f t="shared" si="125"/>
        <v>2</v>
      </c>
      <c r="G120" s="17">
        <f t="shared" si="126"/>
        <v>0</v>
      </c>
      <c r="H120" s="24"/>
      <c r="I120" s="24"/>
      <c r="J120" s="24"/>
      <c r="K120" s="24">
        <v>2</v>
      </c>
      <c r="L120" s="24"/>
      <c r="M120" s="17">
        <f t="shared" si="127"/>
        <v>0</v>
      </c>
      <c r="N120" s="24"/>
      <c r="O120" s="24"/>
      <c r="P120" s="24"/>
      <c r="Q120" s="24"/>
      <c r="R120" s="24"/>
      <c r="S120" s="24"/>
      <c r="T120" s="24"/>
      <c r="U120" s="7">
        <f t="shared" si="132"/>
        <v>0</v>
      </c>
      <c r="V120" s="24"/>
      <c r="W120" s="24"/>
      <c r="X120" s="24"/>
      <c r="Y120" s="24"/>
      <c r="Z120" s="24"/>
      <c r="AA120" s="24"/>
      <c r="AB120" s="24"/>
      <c r="AC120" s="24"/>
      <c r="AD120" s="17">
        <f t="shared" ref="AD120" si="133">SUM(AE120:AT120)</f>
        <v>0</v>
      </c>
      <c r="AE120" s="24"/>
      <c r="AF120" s="24"/>
      <c r="AG120" s="25"/>
      <c r="AH120" s="25"/>
      <c r="AI120" s="24"/>
      <c r="AJ120" s="20"/>
      <c r="AK120" s="24"/>
      <c r="AL120" s="20"/>
      <c r="AM120" s="20"/>
      <c r="AN120" s="20"/>
      <c r="AO120" s="3"/>
      <c r="AP120" s="20"/>
      <c r="AQ120" s="24"/>
      <c r="AR120" s="3"/>
      <c r="AS120" s="3"/>
      <c r="AT120" s="3"/>
      <c r="AU120" s="3"/>
      <c r="AV120" s="3"/>
      <c r="AW120" s="3"/>
      <c r="AX120" s="24"/>
      <c r="AY120" s="24"/>
      <c r="AZ120" s="24"/>
      <c r="BA120" s="3"/>
      <c r="BB120" s="3"/>
      <c r="BC120" s="3"/>
      <c r="BD120" s="24"/>
      <c r="BE120" s="3"/>
      <c r="BF120" s="3"/>
      <c r="BG120" s="17">
        <f t="shared" si="129"/>
        <v>0</v>
      </c>
      <c r="BH120" s="3"/>
      <c r="BI120" s="24"/>
      <c r="BJ120" s="24"/>
      <c r="BK120" s="3"/>
      <c r="BL120" s="20" t="s">
        <v>105</v>
      </c>
      <c r="BM120" s="3"/>
      <c r="BN120" s="20" t="s">
        <v>638</v>
      </c>
      <c r="BO120" s="3">
        <v>2025</v>
      </c>
      <c r="BP120" s="20" t="s">
        <v>468</v>
      </c>
      <c r="BQ120" s="3"/>
      <c r="BR120" s="3"/>
      <c r="BS120" s="3"/>
      <c r="BT120" s="3"/>
      <c r="BU120" s="23"/>
      <c r="BV120" s="20"/>
      <c r="BW120" s="25"/>
      <c r="BX120" s="25"/>
      <c r="BY120" s="97"/>
    </row>
    <row r="121" spans="1:89" s="11" customFormat="1" x14ac:dyDescent="0.3">
      <c r="A121" s="62" t="s">
        <v>339</v>
      </c>
      <c r="B121" s="79" t="s">
        <v>70</v>
      </c>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4"/>
      <c r="BL121" s="4"/>
      <c r="BM121" s="62"/>
      <c r="BN121" s="4"/>
      <c r="BO121" s="4"/>
      <c r="BP121" s="10"/>
      <c r="BQ121" s="10"/>
      <c r="BR121" s="10"/>
      <c r="BS121" s="10"/>
      <c r="BT121" s="10"/>
      <c r="BU121" s="10"/>
      <c r="BV121" s="10"/>
      <c r="BW121" s="10"/>
      <c r="BX121" s="10"/>
      <c r="BY121" s="10"/>
      <c r="CA121" s="26" t="e">
        <f>VLOOKUP(B121,'[1]KH2025 IN'!$B$4:$X$243,23,0)</f>
        <v>#N/A</v>
      </c>
      <c r="CB121" s="26">
        <v>1</v>
      </c>
      <c r="CC121" s="26" t="e">
        <f>VLOOKUP(B121,'[2]10QH'!$B$15:$BZ$665,77,0)</f>
        <v>#REF!</v>
      </c>
    </row>
    <row r="122" spans="1:89" s="11" customFormat="1" ht="19.5" x14ac:dyDescent="0.3">
      <c r="A122" s="62" t="s">
        <v>339</v>
      </c>
      <c r="B122" s="5" t="s">
        <v>72</v>
      </c>
      <c r="C122" s="6">
        <f t="shared" si="131"/>
        <v>0</v>
      </c>
      <c r="D122" s="6">
        <f t="shared" ref="D122:T122" si="134">SUM(D123:D123)</f>
        <v>0</v>
      </c>
      <c r="E122" s="6">
        <f t="shared" si="134"/>
        <v>0</v>
      </c>
      <c r="F122" s="6">
        <f t="shared" si="134"/>
        <v>0</v>
      </c>
      <c r="G122" s="6">
        <f t="shared" si="134"/>
        <v>0</v>
      </c>
      <c r="H122" s="64">
        <f t="shared" si="134"/>
        <v>0</v>
      </c>
      <c r="I122" s="64">
        <f t="shared" si="134"/>
        <v>0</v>
      </c>
      <c r="J122" s="64">
        <f t="shared" si="134"/>
        <v>0</v>
      </c>
      <c r="K122" s="83">
        <f t="shared" si="134"/>
        <v>0</v>
      </c>
      <c r="L122" s="6">
        <f t="shared" si="134"/>
        <v>0</v>
      </c>
      <c r="M122" s="64">
        <f t="shared" si="134"/>
        <v>0</v>
      </c>
      <c r="N122" s="6">
        <f t="shared" si="134"/>
        <v>0</v>
      </c>
      <c r="O122" s="6">
        <f t="shared" si="134"/>
        <v>0</v>
      </c>
      <c r="P122" s="6">
        <f t="shared" si="134"/>
        <v>0</v>
      </c>
      <c r="Q122" s="64">
        <f t="shared" si="134"/>
        <v>0</v>
      </c>
      <c r="R122" s="64">
        <f t="shared" si="134"/>
        <v>0</v>
      </c>
      <c r="S122" s="64">
        <f t="shared" si="134"/>
        <v>0</v>
      </c>
      <c r="T122" s="64">
        <f t="shared" si="134"/>
        <v>0</v>
      </c>
      <c r="U122" s="6">
        <f t="shared" ref="U122:U144" si="135">V122+W122+X122+Y122+Z122+AA122+AB122+AC122+AD122+AU122+AV122+AW122+AX122+AY122+AZ122+BA122+BB122+BC122+BD122+BE122+BF122</f>
        <v>0</v>
      </c>
      <c r="V122" s="64">
        <f t="shared" ref="V122:BJ122" si="136">SUM(V123:V123)</f>
        <v>0</v>
      </c>
      <c r="W122" s="64">
        <f t="shared" si="136"/>
        <v>0</v>
      </c>
      <c r="X122" s="64">
        <f t="shared" si="136"/>
        <v>0</v>
      </c>
      <c r="Y122" s="64">
        <f t="shared" si="136"/>
        <v>0</v>
      </c>
      <c r="Z122" s="64">
        <f t="shared" si="136"/>
        <v>0</v>
      </c>
      <c r="AA122" s="64">
        <f t="shared" si="136"/>
        <v>0</v>
      </c>
      <c r="AB122" s="64">
        <f t="shared" si="136"/>
        <v>0</v>
      </c>
      <c r="AC122" s="64">
        <f t="shared" si="136"/>
        <v>0</v>
      </c>
      <c r="AD122" s="64">
        <f t="shared" si="136"/>
        <v>0</v>
      </c>
      <c r="AE122" s="64">
        <f t="shared" si="136"/>
        <v>0</v>
      </c>
      <c r="AF122" s="64">
        <f t="shared" si="136"/>
        <v>0</v>
      </c>
      <c r="AG122" s="64">
        <f t="shared" si="136"/>
        <v>0</v>
      </c>
      <c r="AH122" s="64">
        <f t="shared" si="136"/>
        <v>0</v>
      </c>
      <c r="AI122" s="64">
        <f t="shared" si="136"/>
        <v>0</v>
      </c>
      <c r="AJ122" s="64">
        <f t="shared" si="136"/>
        <v>0</v>
      </c>
      <c r="AK122" s="64">
        <f t="shared" si="136"/>
        <v>0</v>
      </c>
      <c r="AL122" s="64">
        <f t="shared" si="136"/>
        <v>0</v>
      </c>
      <c r="AM122" s="64">
        <f t="shared" si="136"/>
        <v>0</v>
      </c>
      <c r="AN122" s="64">
        <f t="shared" si="136"/>
        <v>0</v>
      </c>
      <c r="AO122" s="64">
        <f t="shared" si="136"/>
        <v>0</v>
      </c>
      <c r="AP122" s="64">
        <f t="shared" si="136"/>
        <v>0</v>
      </c>
      <c r="AQ122" s="64">
        <f t="shared" si="136"/>
        <v>0</v>
      </c>
      <c r="AR122" s="64">
        <f t="shared" si="136"/>
        <v>0</v>
      </c>
      <c r="AS122" s="64">
        <f t="shared" si="136"/>
        <v>0</v>
      </c>
      <c r="AT122" s="64">
        <f t="shared" si="136"/>
        <v>0</v>
      </c>
      <c r="AU122" s="64">
        <f t="shared" si="136"/>
        <v>0</v>
      </c>
      <c r="AV122" s="64">
        <f t="shared" si="136"/>
        <v>0</v>
      </c>
      <c r="AW122" s="64">
        <f t="shared" si="136"/>
        <v>0</v>
      </c>
      <c r="AX122" s="64">
        <f t="shared" si="136"/>
        <v>0</v>
      </c>
      <c r="AY122" s="64">
        <f t="shared" si="136"/>
        <v>0</v>
      </c>
      <c r="AZ122" s="64">
        <f t="shared" si="136"/>
        <v>0</v>
      </c>
      <c r="BA122" s="64">
        <f t="shared" si="136"/>
        <v>0</v>
      </c>
      <c r="BB122" s="64">
        <f t="shared" si="136"/>
        <v>0</v>
      </c>
      <c r="BC122" s="64">
        <f t="shared" si="136"/>
        <v>0</v>
      </c>
      <c r="BD122" s="64">
        <f t="shared" si="136"/>
        <v>0</v>
      </c>
      <c r="BE122" s="64">
        <f t="shared" si="136"/>
        <v>0</v>
      </c>
      <c r="BF122" s="64">
        <f t="shared" si="136"/>
        <v>0</v>
      </c>
      <c r="BG122" s="6">
        <f t="shared" si="136"/>
        <v>0</v>
      </c>
      <c r="BH122" s="64">
        <f t="shared" si="136"/>
        <v>0</v>
      </c>
      <c r="BI122" s="64">
        <f t="shared" si="136"/>
        <v>0</v>
      </c>
      <c r="BJ122" s="64">
        <f t="shared" si="136"/>
        <v>0</v>
      </c>
      <c r="BK122" s="4"/>
      <c r="BL122" s="4"/>
      <c r="BM122" s="62"/>
      <c r="BN122" s="4"/>
      <c r="BO122" s="4"/>
      <c r="BP122" s="10"/>
      <c r="BQ122" s="10"/>
      <c r="BR122" s="10"/>
      <c r="BS122" s="10"/>
      <c r="BT122" s="10"/>
      <c r="BU122" s="10"/>
      <c r="BV122" s="10"/>
      <c r="BW122" s="10"/>
      <c r="BX122" s="10"/>
      <c r="BY122" s="10"/>
      <c r="CA122" s="26" t="e">
        <f>VLOOKUP(B122,'[1]KH2025 IN'!$B$4:$X$243,23,0)</f>
        <v>#N/A</v>
      </c>
      <c r="CB122" s="26">
        <v>1</v>
      </c>
      <c r="CC122" s="26" t="e">
        <f>VLOOKUP(B122,'[2]10QH'!$B$15:$BZ$665,77,0)</f>
        <v>#REF!</v>
      </c>
    </row>
    <row r="123" spans="1:89" s="19" customFormat="1" x14ac:dyDescent="0.3">
      <c r="A123" s="10" t="s">
        <v>84</v>
      </c>
      <c r="B123" s="15" t="s">
        <v>85</v>
      </c>
      <c r="C123" s="16">
        <f t="shared" si="131"/>
        <v>0</v>
      </c>
      <c r="D123" s="10"/>
      <c r="E123" s="17">
        <f>F123+U123+BG123</f>
        <v>0</v>
      </c>
      <c r="F123" s="17">
        <f>G123+K123+L123+M123+R123+S123+T123</f>
        <v>0</v>
      </c>
      <c r="G123" s="17">
        <f>H123+I123+J123</f>
        <v>0</v>
      </c>
      <c r="H123" s="10"/>
      <c r="I123" s="10"/>
      <c r="J123" s="10"/>
      <c r="K123" s="10"/>
      <c r="L123" s="10"/>
      <c r="M123" s="17">
        <f>+N123+O123+P123</f>
        <v>0</v>
      </c>
      <c r="N123" s="10"/>
      <c r="O123" s="10"/>
      <c r="P123" s="10"/>
      <c r="Q123" s="10"/>
      <c r="R123" s="25"/>
      <c r="S123" s="10"/>
      <c r="T123" s="10"/>
      <c r="U123" s="7">
        <f t="shared" si="135"/>
        <v>0</v>
      </c>
      <c r="V123" s="10"/>
      <c r="W123" s="10"/>
      <c r="X123" s="10"/>
      <c r="Y123" s="10"/>
      <c r="Z123" s="10"/>
      <c r="AA123" s="10"/>
      <c r="AB123" s="10"/>
      <c r="AC123" s="10"/>
      <c r="AD123" s="17">
        <f>SUM(AE123:AT123)</f>
        <v>0</v>
      </c>
      <c r="AE123" s="10"/>
      <c r="AF123" s="10"/>
      <c r="AG123" s="10"/>
      <c r="AH123" s="10"/>
      <c r="AI123" s="10"/>
      <c r="AJ123" s="10"/>
      <c r="AK123" s="10"/>
      <c r="AL123" s="10"/>
      <c r="AM123" s="10"/>
      <c r="AN123" s="10"/>
      <c r="AO123" s="18"/>
      <c r="AP123" s="10"/>
      <c r="AQ123" s="10"/>
      <c r="AR123" s="18"/>
      <c r="AS123" s="18"/>
      <c r="AT123" s="18"/>
      <c r="AU123" s="18"/>
      <c r="AV123" s="18"/>
      <c r="AW123" s="18"/>
      <c r="AX123" s="10"/>
      <c r="AY123" s="10"/>
      <c r="AZ123" s="10"/>
      <c r="BA123" s="18"/>
      <c r="BB123" s="18"/>
      <c r="BC123" s="18"/>
      <c r="BD123" s="10"/>
      <c r="BE123" s="18"/>
      <c r="BF123" s="18"/>
      <c r="BG123" s="17">
        <f>BH123+BI123+BJ123</f>
        <v>0</v>
      </c>
      <c r="BH123" s="18"/>
      <c r="BI123" s="10"/>
      <c r="BJ123" s="10"/>
      <c r="BK123" s="18"/>
      <c r="BL123" s="10"/>
      <c r="BM123" s="18"/>
      <c r="BN123" s="10"/>
      <c r="BO123" s="3"/>
      <c r="BP123" s="10"/>
      <c r="BQ123" s="18"/>
      <c r="BR123" s="18"/>
      <c r="BS123" s="18"/>
      <c r="BT123" s="18"/>
      <c r="BU123" s="10"/>
      <c r="BV123" s="10"/>
      <c r="BW123" s="10"/>
      <c r="BX123" s="10"/>
      <c r="BY123" s="18"/>
      <c r="CA123" s="26">
        <f>VLOOKUP(B123,'[1]KH2025 IN'!$B$4:$X$243,23,0)</f>
        <v>1</v>
      </c>
      <c r="CB123" s="26">
        <v>1</v>
      </c>
      <c r="CC123" s="26" t="e">
        <f>VLOOKUP(B123,'[2]10QH'!$B$15:$BZ$665,77,0)</f>
        <v>#REF!</v>
      </c>
    </row>
    <row r="124" spans="1:89" s="11" customFormat="1" ht="19.5" x14ac:dyDescent="0.3">
      <c r="A124" s="62" t="s">
        <v>339</v>
      </c>
      <c r="B124" s="5" t="s">
        <v>73</v>
      </c>
      <c r="C124" s="6">
        <f t="shared" si="131"/>
        <v>4.99</v>
      </c>
      <c r="D124" s="6">
        <f t="shared" ref="D124:T124" si="137">SUM(D125:D125)</f>
        <v>0</v>
      </c>
      <c r="E124" s="6">
        <f t="shared" si="137"/>
        <v>4.99</v>
      </c>
      <c r="F124" s="6">
        <f t="shared" si="137"/>
        <v>4.99</v>
      </c>
      <c r="G124" s="6">
        <f t="shared" si="137"/>
        <v>0</v>
      </c>
      <c r="H124" s="64">
        <f t="shared" si="137"/>
        <v>0</v>
      </c>
      <c r="I124" s="64">
        <f t="shared" si="137"/>
        <v>0</v>
      </c>
      <c r="J124" s="64">
        <f t="shared" si="137"/>
        <v>0</v>
      </c>
      <c r="K124" s="83">
        <f t="shared" si="137"/>
        <v>3</v>
      </c>
      <c r="L124" s="6">
        <f t="shared" si="137"/>
        <v>1.99</v>
      </c>
      <c r="M124" s="64">
        <f t="shared" si="137"/>
        <v>0</v>
      </c>
      <c r="N124" s="6">
        <f t="shared" si="137"/>
        <v>0</v>
      </c>
      <c r="O124" s="6">
        <f t="shared" si="137"/>
        <v>0</v>
      </c>
      <c r="P124" s="6">
        <f t="shared" si="137"/>
        <v>0</v>
      </c>
      <c r="Q124" s="64">
        <f t="shared" si="137"/>
        <v>0</v>
      </c>
      <c r="R124" s="64">
        <f t="shared" si="137"/>
        <v>0</v>
      </c>
      <c r="S124" s="64">
        <f t="shared" si="137"/>
        <v>0</v>
      </c>
      <c r="T124" s="64">
        <f t="shared" si="137"/>
        <v>0</v>
      </c>
      <c r="U124" s="6">
        <f t="shared" si="135"/>
        <v>0</v>
      </c>
      <c r="V124" s="64">
        <f t="shared" ref="V124:BJ124" si="138">SUM(V125:V125)</f>
        <v>0</v>
      </c>
      <c r="W124" s="64">
        <f t="shared" si="138"/>
        <v>0</v>
      </c>
      <c r="X124" s="64">
        <f t="shared" si="138"/>
        <v>0</v>
      </c>
      <c r="Y124" s="64">
        <f t="shared" si="138"/>
        <v>0</v>
      </c>
      <c r="Z124" s="64">
        <f t="shared" si="138"/>
        <v>0</v>
      </c>
      <c r="AA124" s="64">
        <f t="shared" si="138"/>
        <v>0</v>
      </c>
      <c r="AB124" s="64">
        <f t="shared" si="138"/>
        <v>0</v>
      </c>
      <c r="AC124" s="64">
        <f t="shared" si="138"/>
        <v>0</v>
      </c>
      <c r="AD124" s="64">
        <f t="shared" si="138"/>
        <v>0</v>
      </c>
      <c r="AE124" s="64">
        <f t="shared" si="138"/>
        <v>0</v>
      </c>
      <c r="AF124" s="64">
        <f t="shared" si="138"/>
        <v>0</v>
      </c>
      <c r="AG124" s="64">
        <f t="shared" si="138"/>
        <v>0</v>
      </c>
      <c r="AH124" s="64">
        <f t="shared" si="138"/>
        <v>0</v>
      </c>
      <c r="AI124" s="64">
        <f t="shared" si="138"/>
        <v>0</v>
      </c>
      <c r="AJ124" s="64">
        <f t="shared" si="138"/>
        <v>0</v>
      </c>
      <c r="AK124" s="64">
        <f t="shared" si="138"/>
        <v>0</v>
      </c>
      <c r="AL124" s="64">
        <f t="shared" si="138"/>
        <v>0</v>
      </c>
      <c r="AM124" s="64">
        <f t="shared" si="138"/>
        <v>0</v>
      </c>
      <c r="AN124" s="64">
        <f t="shared" si="138"/>
        <v>0</v>
      </c>
      <c r="AO124" s="64">
        <f t="shared" si="138"/>
        <v>0</v>
      </c>
      <c r="AP124" s="64">
        <f t="shared" si="138"/>
        <v>0</v>
      </c>
      <c r="AQ124" s="64">
        <f t="shared" si="138"/>
        <v>0</v>
      </c>
      <c r="AR124" s="64">
        <f t="shared" si="138"/>
        <v>0</v>
      </c>
      <c r="AS124" s="64">
        <f t="shared" si="138"/>
        <v>0</v>
      </c>
      <c r="AT124" s="64">
        <f t="shared" si="138"/>
        <v>0</v>
      </c>
      <c r="AU124" s="64">
        <f t="shared" si="138"/>
        <v>0</v>
      </c>
      <c r="AV124" s="64">
        <f t="shared" si="138"/>
        <v>0</v>
      </c>
      <c r="AW124" s="64">
        <f t="shared" si="138"/>
        <v>0</v>
      </c>
      <c r="AX124" s="64">
        <f t="shared" si="138"/>
        <v>0</v>
      </c>
      <c r="AY124" s="64">
        <f t="shared" si="138"/>
        <v>0</v>
      </c>
      <c r="AZ124" s="64">
        <f t="shared" si="138"/>
        <v>0</v>
      </c>
      <c r="BA124" s="64">
        <f t="shared" si="138"/>
        <v>0</v>
      </c>
      <c r="BB124" s="64">
        <f t="shared" si="138"/>
        <v>0</v>
      </c>
      <c r="BC124" s="64">
        <f t="shared" si="138"/>
        <v>0</v>
      </c>
      <c r="BD124" s="64">
        <f t="shared" si="138"/>
        <v>0</v>
      </c>
      <c r="BE124" s="64">
        <f t="shared" si="138"/>
        <v>0</v>
      </c>
      <c r="BF124" s="64">
        <f t="shared" si="138"/>
        <v>0</v>
      </c>
      <c r="BG124" s="6">
        <f t="shared" si="138"/>
        <v>0</v>
      </c>
      <c r="BH124" s="64">
        <f t="shared" si="138"/>
        <v>0</v>
      </c>
      <c r="BI124" s="64">
        <f t="shared" si="138"/>
        <v>0</v>
      </c>
      <c r="BJ124" s="64">
        <f t="shared" si="138"/>
        <v>0</v>
      </c>
      <c r="BK124" s="4"/>
      <c r="BL124" s="4"/>
      <c r="BM124" s="62"/>
      <c r="BN124" s="4"/>
      <c r="BO124" s="4"/>
      <c r="BP124" s="10"/>
      <c r="BQ124" s="10"/>
      <c r="BR124" s="10"/>
      <c r="BS124" s="10"/>
      <c r="BT124" s="10"/>
      <c r="BU124" s="10"/>
      <c r="BV124" s="10"/>
      <c r="BW124" s="10"/>
      <c r="BX124" s="10"/>
      <c r="BY124" s="10"/>
      <c r="CA124" s="26" t="e">
        <f>VLOOKUP(B124,'[1]KH2025 IN'!$B$4:$X$243,23,0)</f>
        <v>#N/A</v>
      </c>
      <c r="CB124" s="26">
        <v>1</v>
      </c>
      <c r="CC124" s="26" t="e">
        <f>VLOOKUP(B124,'[2]10QH'!$B$15:$BZ$665,77,0)</f>
        <v>#REF!</v>
      </c>
    </row>
    <row r="125" spans="1:89" s="92" customFormat="1" ht="187.5" x14ac:dyDescent="0.3">
      <c r="A125" s="20">
        <f>A120+1</f>
        <v>51</v>
      </c>
      <c r="B125" s="21" t="s">
        <v>710</v>
      </c>
      <c r="C125" s="22">
        <f t="shared" si="131"/>
        <v>4.99</v>
      </c>
      <c r="D125" s="23"/>
      <c r="E125" s="17">
        <f>F125+U125+BG125</f>
        <v>4.99</v>
      </c>
      <c r="F125" s="17">
        <f>G125+K125+L125+M125+R125+S125+T125</f>
        <v>4.99</v>
      </c>
      <c r="G125" s="17">
        <f>H125+I125+J125</f>
        <v>0</v>
      </c>
      <c r="H125" s="24"/>
      <c r="I125" s="24"/>
      <c r="J125" s="24"/>
      <c r="K125" s="24">
        <v>3</v>
      </c>
      <c r="L125" s="24">
        <v>1.99</v>
      </c>
      <c r="M125" s="17">
        <f>+N125+O125+P125</f>
        <v>0</v>
      </c>
      <c r="N125" s="24"/>
      <c r="O125" s="24"/>
      <c r="P125" s="24"/>
      <c r="Q125" s="24"/>
      <c r="R125" s="10"/>
      <c r="S125" s="24"/>
      <c r="T125" s="24"/>
      <c r="U125" s="7">
        <f t="shared" si="135"/>
        <v>0</v>
      </c>
      <c r="V125" s="24"/>
      <c r="W125" s="24"/>
      <c r="X125" s="24"/>
      <c r="Y125" s="24"/>
      <c r="Z125" s="24"/>
      <c r="AA125" s="24"/>
      <c r="AB125" s="24"/>
      <c r="AC125" s="24"/>
      <c r="AD125" s="17">
        <f>SUM(AE125:AT125)</f>
        <v>0</v>
      </c>
      <c r="AE125" s="24"/>
      <c r="AF125" s="24"/>
      <c r="AG125" s="25"/>
      <c r="AH125" s="25"/>
      <c r="AI125" s="24"/>
      <c r="AJ125" s="20"/>
      <c r="AK125" s="24"/>
      <c r="AL125" s="20"/>
      <c r="AM125" s="20"/>
      <c r="AN125" s="20"/>
      <c r="AO125" s="18"/>
      <c r="AP125" s="20"/>
      <c r="AQ125" s="24"/>
      <c r="AR125" s="18"/>
      <c r="AS125" s="18"/>
      <c r="AT125" s="18"/>
      <c r="AU125" s="18"/>
      <c r="AV125" s="18"/>
      <c r="AW125" s="18"/>
      <c r="AX125" s="24"/>
      <c r="AY125" s="24"/>
      <c r="AZ125" s="24"/>
      <c r="BA125" s="18"/>
      <c r="BB125" s="18"/>
      <c r="BC125" s="18"/>
      <c r="BD125" s="24"/>
      <c r="BE125" s="18"/>
      <c r="BF125" s="18"/>
      <c r="BG125" s="17">
        <f>BH125+BI125+BJ125</f>
        <v>0</v>
      </c>
      <c r="BH125" s="18"/>
      <c r="BI125" s="24"/>
      <c r="BJ125" s="24"/>
      <c r="BK125" s="18"/>
      <c r="BL125" s="20" t="s">
        <v>123</v>
      </c>
      <c r="BM125" s="18"/>
      <c r="BN125" s="20" t="s">
        <v>711</v>
      </c>
      <c r="BO125" s="3">
        <v>2025</v>
      </c>
      <c r="BP125" s="20" t="s">
        <v>712</v>
      </c>
      <c r="BQ125" s="18"/>
      <c r="BR125" s="18"/>
      <c r="BS125" s="18"/>
      <c r="BT125" s="18"/>
      <c r="BU125" s="23" t="s">
        <v>131</v>
      </c>
      <c r="BV125" s="20">
        <v>2022.2023999999999</v>
      </c>
      <c r="BW125" s="25" t="s">
        <v>713</v>
      </c>
      <c r="BX125" s="25" t="s">
        <v>714</v>
      </c>
      <c r="BY125" s="93"/>
      <c r="CA125" s="26">
        <f>VLOOKUP(B125,'[1]KH2025 IN'!$B$4:$X$243,23,0)</f>
        <v>1</v>
      </c>
      <c r="CB125" s="26">
        <v>1</v>
      </c>
      <c r="CC125" s="26">
        <f>VLOOKUP(B125,'[2]10QH'!$B$15:$BZ$665,77,0)</f>
        <v>1</v>
      </c>
      <c r="CJ125" s="26">
        <v>1</v>
      </c>
      <c r="CK125" s="26">
        <f>VLOOKUP(B125,'[3]KH2025 IN'!$B$8:$X$241,23,0)</f>
        <v>1</v>
      </c>
    </row>
    <row r="126" spans="1:89" s="11" customFormat="1" x14ac:dyDescent="0.3">
      <c r="A126" s="62" t="s">
        <v>339</v>
      </c>
      <c r="B126" s="5" t="s">
        <v>74</v>
      </c>
      <c r="C126" s="6"/>
      <c r="D126" s="6"/>
      <c r="E126" s="6"/>
      <c r="F126" s="6"/>
      <c r="G126" s="6"/>
      <c r="H126" s="7"/>
      <c r="I126" s="7"/>
      <c r="J126" s="7"/>
      <c r="K126" s="83"/>
      <c r="L126" s="6"/>
      <c r="M126" s="7"/>
      <c r="N126" s="6"/>
      <c r="O126" s="6"/>
      <c r="P126" s="6"/>
      <c r="Q126" s="7"/>
      <c r="R126" s="7"/>
      <c r="S126" s="7"/>
      <c r="T126" s="7"/>
      <c r="U126" s="6"/>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6"/>
      <c r="BH126" s="7"/>
      <c r="BI126" s="7"/>
      <c r="BJ126" s="7"/>
      <c r="BK126" s="85"/>
      <c r="BL126" s="4"/>
      <c r="BM126" s="4"/>
      <c r="BN126" s="4"/>
      <c r="BO126" s="4"/>
      <c r="BP126" s="10"/>
      <c r="BQ126" s="10"/>
      <c r="BR126" s="10"/>
      <c r="BS126" s="10"/>
      <c r="BT126" s="10"/>
      <c r="BU126" s="10"/>
      <c r="BV126" s="10"/>
      <c r="BW126" s="10"/>
      <c r="BX126" s="10"/>
      <c r="BY126" s="10"/>
      <c r="CA126" s="26" t="e">
        <f>VLOOKUP(B126,'[1]KH2025 IN'!$B$4:$X$243,23,0)</f>
        <v>#N/A</v>
      </c>
      <c r="CB126" s="26">
        <v>1</v>
      </c>
      <c r="CC126" s="26" t="e">
        <f>VLOOKUP(B126,'[2]10QH'!$B$15:$BZ$665,77,0)</f>
        <v>#REF!</v>
      </c>
    </row>
    <row r="127" spans="1:89" s="11" customFormat="1" x14ac:dyDescent="0.3">
      <c r="A127" s="62" t="s">
        <v>339</v>
      </c>
      <c r="B127" s="5" t="s">
        <v>716</v>
      </c>
      <c r="C127" s="6">
        <f t="shared" si="131"/>
        <v>6.0400000000000009</v>
      </c>
      <c r="D127" s="6">
        <f t="shared" ref="D127:T127" si="139">SUM(D128:D132)</f>
        <v>0.73</v>
      </c>
      <c r="E127" s="6">
        <f t="shared" si="139"/>
        <v>5.3100000000000005</v>
      </c>
      <c r="F127" s="6">
        <f t="shared" si="139"/>
        <v>5.3100000000000005</v>
      </c>
      <c r="G127" s="6">
        <f t="shared" si="139"/>
        <v>0</v>
      </c>
      <c r="H127" s="6">
        <f t="shared" si="139"/>
        <v>0</v>
      </c>
      <c r="I127" s="6">
        <f t="shared" si="139"/>
        <v>0</v>
      </c>
      <c r="J127" s="6">
        <f t="shared" si="139"/>
        <v>0</v>
      </c>
      <c r="K127" s="83">
        <f t="shared" si="139"/>
        <v>3.31</v>
      </c>
      <c r="L127" s="6">
        <f t="shared" si="139"/>
        <v>2</v>
      </c>
      <c r="M127" s="6">
        <f t="shared" si="139"/>
        <v>0</v>
      </c>
      <c r="N127" s="6">
        <f t="shared" si="139"/>
        <v>0</v>
      </c>
      <c r="O127" s="6">
        <f t="shared" si="139"/>
        <v>0</v>
      </c>
      <c r="P127" s="6">
        <f t="shared" si="139"/>
        <v>0</v>
      </c>
      <c r="Q127" s="6">
        <f t="shared" si="139"/>
        <v>0</v>
      </c>
      <c r="R127" s="6">
        <f t="shared" si="139"/>
        <v>0</v>
      </c>
      <c r="S127" s="6">
        <f t="shared" si="139"/>
        <v>0</v>
      </c>
      <c r="T127" s="6">
        <f t="shared" si="139"/>
        <v>0</v>
      </c>
      <c r="U127" s="6">
        <f t="shared" si="135"/>
        <v>0</v>
      </c>
      <c r="V127" s="6">
        <f t="shared" ref="V127:BJ127" si="140">SUM(V128:V132)</f>
        <v>0</v>
      </c>
      <c r="W127" s="6">
        <f t="shared" si="140"/>
        <v>0</v>
      </c>
      <c r="X127" s="6">
        <f t="shared" si="140"/>
        <v>0</v>
      </c>
      <c r="Y127" s="6">
        <f t="shared" si="140"/>
        <v>0</v>
      </c>
      <c r="Z127" s="6">
        <f t="shared" si="140"/>
        <v>0</v>
      </c>
      <c r="AA127" s="6">
        <f t="shared" si="140"/>
        <v>0</v>
      </c>
      <c r="AB127" s="6">
        <f t="shared" si="140"/>
        <v>0</v>
      </c>
      <c r="AC127" s="6">
        <f t="shared" si="140"/>
        <v>0</v>
      </c>
      <c r="AD127" s="6">
        <f t="shared" si="140"/>
        <v>0</v>
      </c>
      <c r="AE127" s="6">
        <f t="shared" si="140"/>
        <v>0</v>
      </c>
      <c r="AF127" s="6">
        <f t="shared" si="140"/>
        <v>0</v>
      </c>
      <c r="AG127" s="6">
        <f t="shared" si="140"/>
        <v>0</v>
      </c>
      <c r="AH127" s="6">
        <f t="shared" si="140"/>
        <v>0</v>
      </c>
      <c r="AI127" s="6">
        <f t="shared" si="140"/>
        <v>0</v>
      </c>
      <c r="AJ127" s="6">
        <f t="shared" si="140"/>
        <v>0</v>
      </c>
      <c r="AK127" s="6">
        <f t="shared" si="140"/>
        <v>0</v>
      </c>
      <c r="AL127" s="6">
        <f t="shared" si="140"/>
        <v>0</v>
      </c>
      <c r="AM127" s="6">
        <f t="shared" si="140"/>
        <v>0</v>
      </c>
      <c r="AN127" s="6">
        <f t="shared" si="140"/>
        <v>0</v>
      </c>
      <c r="AO127" s="6">
        <f t="shared" si="140"/>
        <v>0</v>
      </c>
      <c r="AP127" s="6">
        <f t="shared" si="140"/>
        <v>0</v>
      </c>
      <c r="AQ127" s="6">
        <f t="shared" si="140"/>
        <v>0</v>
      </c>
      <c r="AR127" s="6">
        <f t="shared" si="140"/>
        <v>0</v>
      </c>
      <c r="AS127" s="6">
        <f t="shared" si="140"/>
        <v>0</v>
      </c>
      <c r="AT127" s="6">
        <f t="shared" si="140"/>
        <v>0</v>
      </c>
      <c r="AU127" s="6">
        <f t="shared" si="140"/>
        <v>0</v>
      </c>
      <c r="AV127" s="6">
        <f t="shared" si="140"/>
        <v>0</v>
      </c>
      <c r="AW127" s="6">
        <f t="shared" si="140"/>
        <v>0</v>
      </c>
      <c r="AX127" s="6">
        <f t="shared" si="140"/>
        <v>0</v>
      </c>
      <c r="AY127" s="6">
        <f t="shared" si="140"/>
        <v>0</v>
      </c>
      <c r="AZ127" s="6">
        <f t="shared" si="140"/>
        <v>0</v>
      </c>
      <c r="BA127" s="6">
        <f t="shared" si="140"/>
        <v>0</v>
      </c>
      <c r="BB127" s="6">
        <f t="shared" si="140"/>
        <v>0</v>
      </c>
      <c r="BC127" s="6">
        <f t="shared" si="140"/>
        <v>0</v>
      </c>
      <c r="BD127" s="6">
        <f t="shared" si="140"/>
        <v>0</v>
      </c>
      <c r="BE127" s="6">
        <f t="shared" si="140"/>
        <v>0</v>
      </c>
      <c r="BF127" s="6">
        <f t="shared" si="140"/>
        <v>0</v>
      </c>
      <c r="BG127" s="6">
        <f t="shared" si="140"/>
        <v>0</v>
      </c>
      <c r="BH127" s="6">
        <f t="shared" si="140"/>
        <v>0</v>
      </c>
      <c r="BI127" s="6">
        <f t="shared" si="140"/>
        <v>0</v>
      </c>
      <c r="BJ127" s="6">
        <f t="shared" si="140"/>
        <v>0</v>
      </c>
      <c r="BK127" s="4"/>
      <c r="BL127" s="4"/>
      <c r="BM127" s="62"/>
      <c r="BN127" s="4"/>
      <c r="BO127" s="4"/>
      <c r="BP127" s="10"/>
      <c r="BQ127" s="10"/>
      <c r="BR127" s="10"/>
      <c r="BS127" s="10"/>
      <c r="BT127" s="10"/>
      <c r="BU127" s="10"/>
      <c r="BV127" s="10"/>
      <c r="BW127" s="10"/>
      <c r="BX127" s="10"/>
      <c r="BY127" s="10"/>
      <c r="CA127" s="26" t="e">
        <f>VLOOKUP(B127,'[1]KH2025 IN'!$B$4:$X$243,23,0)</f>
        <v>#N/A</v>
      </c>
      <c r="CB127" s="26">
        <v>1</v>
      </c>
      <c r="CC127" s="26" t="e">
        <f>VLOOKUP(B127,'[2]10QH'!$B$15:$BZ$665,77,0)</f>
        <v>#REF!</v>
      </c>
    </row>
    <row r="128" spans="1:89" s="92" customFormat="1" ht="300" x14ac:dyDescent="0.3">
      <c r="A128" s="20">
        <f>A125+1</f>
        <v>52</v>
      </c>
      <c r="B128" s="86" t="s">
        <v>723</v>
      </c>
      <c r="C128" s="22">
        <f t="shared" si="131"/>
        <v>2</v>
      </c>
      <c r="D128" s="23">
        <v>0.73</v>
      </c>
      <c r="E128" s="17">
        <f t="shared" ref="E128:E132" si="141">F128+U128+BG128</f>
        <v>1.27</v>
      </c>
      <c r="F128" s="17">
        <f t="shared" ref="F128:F132" si="142">G128+K128+L128+M128+R128+S128+T128</f>
        <v>1.27</v>
      </c>
      <c r="G128" s="17">
        <f t="shared" ref="G128:G132" si="143">H128+I128+J128</f>
        <v>0</v>
      </c>
      <c r="H128" s="24"/>
      <c r="I128" s="24"/>
      <c r="J128" s="24"/>
      <c r="K128" s="24">
        <v>1.27</v>
      </c>
      <c r="L128" s="24"/>
      <c r="M128" s="17">
        <f t="shared" ref="M128:M132" si="144">+N128+O128+P128</f>
        <v>0</v>
      </c>
      <c r="N128" s="24"/>
      <c r="O128" s="24"/>
      <c r="P128" s="24"/>
      <c r="Q128" s="24"/>
      <c r="R128" s="24"/>
      <c r="S128" s="24"/>
      <c r="T128" s="24"/>
      <c r="U128" s="7">
        <f t="shared" si="135"/>
        <v>0</v>
      </c>
      <c r="V128" s="24"/>
      <c r="W128" s="24"/>
      <c r="X128" s="24"/>
      <c r="Y128" s="24"/>
      <c r="Z128" s="24"/>
      <c r="AA128" s="24"/>
      <c r="AB128" s="24"/>
      <c r="AC128" s="24"/>
      <c r="AD128" s="17">
        <f t="shared" ref="AD128:AD132" si="145">SUM(AE128:AT128)</f>
        <v>0</v>
      </c>
      <c r="AE128" s="24"/>
      <c r="AF128" s="24"/>
      <c r="AG128" s="25"/>
      <c r="AH128" s="25"/>
      <c r="AI128" s="24"/>
      <c r="AJ128" s="20"/>
      <c r="AK128" s="24"/>
      <c r="AL128" s="20"/>
      <c r="AM128" s="20"/>
      <c r="AN128" s="20"/>
      <c r="AO128" s="18"/>
      <c r="AP128" s="20"/>
      <c r="AQ128" s="24"/>
      <c r="AR128" s="18"/>
      <c r="AS128" s="18"/>
      <c r="AT128" s="18"/>
      <c r="AU128" s="18"/>
      <c r="AV128" s="18"/>
      <c r="AW128" s="18"/>
      <c r="AX128" s="24"/>
      <c r="AY128" s="24"/>
      <c r="AZ128" s="24"/>
      <c r="BA128" s="18"/>
      <c r="BB128" s="18"/>
      <c r="BC128" s="18"/>
      <c r="BD128" s="24"/>
      <c r="BE128" s="18"/>
      <c r="BF128" s="18"/>
      <c r="BG128" s="17">
        <f t="shared" ref="BG128:BG132" si="146">BH128+BI128+BJ128</f>
        <v>0</v>
      </c>
      <c r="BH128" s="18"/>
      <c r="BI128" s="24"/>
      <c r="BJ128" s="24"/>
      <c r="BK128" s="18"/>
      <c r="BL128" s="20" t="s">
        <v>105</v>
      </c>
      <c r="BM128" s="18"/>
      <c r="BN128" s="20" t="s">
        <v>718</v>
      </c>
      <c r="BO128" s="3">
        <v>2025</v>
      </c>
      <c r="BP128" s="20" t="s">
        <v>724</v>
      </c>
      <c r="BQ128" s="18"/>
      <c r="BR128" s="18"/>
      <c r="BS128" s="18"/>
      <c r="BT128" s="18"/>
      <c r="BU128" s="23" t="s">
        <v>95</v>
      </c>
      <c r="BV128" s="20">
        <v>2023.2023999999999</v>
      </c>
      <c r="BW128" s="25" t="s">
        <v>189</v>
      </c>
      <c r="BX128" s="25" t="s">
        <v>725</v>
      </c>
      <c r="BY128" s="93"/>
      <c r="CA128" s="26">
        <f>VLOOKUP(B128,'[1]KH2025 IN'!$B$4:$X$243,23,0)</f>
        <v>1</v>
      </c>
      <c r="CB128" s="26">
        <v>1</v>
      </c>
      <c r="CC128" s="26">
        <f>VLOOKUP(B128,'[2]10QH'!$B$15:$BZ$665,77,0)</f>
        <v>1</v>
      </c>
      <c r="CJ128" s="26">
        <v>1</v>
      </c>
      <c r="CK128" s="26">
        <f>VLOOKUP(B128,'[3]KH2025 IN'!$B$8:$X$241,23,0)</f>
        <v>1</v>
      </c>
    </row>
    <row r="129" spans="1:89" s="92" customFormat="1" ht="225" x14ac:dyDescent="0.3">
      <c r="A129" s="20">
        <f t="shared" ref="A129:A130" si="147">A128+1</f>
        <v>53</v>
      </c>
      <c r="B129" s="21" t="s">
        <v>726</v>
      </c>
      <c r="C129" s="22">
        <f t="shared" si="131"/>
        <v>2.04</v>
      </c>
      <c r="D129" s="23"/>
      <c r="E129" s="17">
        <f t="shared" si="141"/>
        <v>2.04</v>
      </c>
      <c r="F129" s="17">
        <f t="shared" si="142"/>
        <v>2.04</v>
      </c>
      <c r="G129" s="17">
        <f t="shared" si="143"/>
        <v>0</v>
      </c>
      <c r="H129" s="24"/>
      <c r="I129" s="24"/>
      <c r="J129" s="24"/>
      <c r="K129" s="24">
        <v>2.04</v>
      </c>
      <c r="L129" s="24"/>
      <c r="M129" s="17">
        <f t="shared" si="144"/>
        <v>0</v>
      </c>
      <c r="N129" s="24"/>
      <c r="O129" s="24"/>
      <c r="P129" s="24"/>
      <c r="Q129" s="24"/>
      <c r="R129" s="24"/>
      <c r="S129" s="24"/>
      <c r="T129" s="24"/>
      <c r="U129" s="7">
        <f t="shared" si="135"/>
        <v>0</v>
      </c>
      <c r="V129" s="24"/>
      <c r="W129" s="24"/>
      <c r="X129" s="24"/>
      <c r="Y129" s="24"/>
      <c r="Z129" s="24"/>
      <c r="AA129" s="24"/>
      <c r="AB129" s="24"/>
      <c r="AC129" s="24"/>
      <c r="AD129" s="17">
        <f t="shared" si="145"/>
        <v>0</v>
      </c>
      <c r="AE129" s="24"/>
      <c r="AF129" s="24"/>
      <c r="AG129" s="25"/>
      <c r="AH129" s="25"/>
      <c r="AI129" s="24"/>
      <c r="AJ129" s="20"/>
      <c r="AK129" s="24"/>
      <c r="AL129" s="20"/>
      <c r="AM129" s="20"/>
      <c r="AN129" s="20"/>
      <c r="AO129" s="18"/>
      <c r="AP129" s="20"/>
      <c r="AQ129" s="24"/>
      <c r="AR129" s="18"/>
      <c r="AS129" s="18"/>
      <c r="AT129" s="18"/>
      <c r="AU129" s="18"/>
      <c r="AV129" s="18"/>
      <c r="AW129" s="18"/>
      <c r="AX129" s="24"/>
      <c r="AY129" s="24"/>
      <c r="AZ129" s="24"/>
      <c r="BA129" s="18"/>
      <c r="BB129" s="18"/>
      <c r="BC129" s="18"/>
      <c r="BD129" s="24"/>
      <c r="BE129" s="18"/>
      <c r="BF129" s="18"/>
      <c r="BG129" s="17">
        <f t="shared" si="146"/>
        <v>0</v>
      </c>
      <c r="BH129" s="18"/>
      <c r="BI129" s="24"/>
      <c r="BJ129" s="24"/>
      <c r="BK129" s="18"/>
      <c r="BL129" s="20" t="s">
        <v>87</v>
      </c>
      <c r="BM129" s="18"/>
      <c r="BN129" s="20" t="s">
        <v>718</v>
      </c>
      <c r="BO129" s="3">
        <v>2025</v>
      </c>
      <c r="BP129" s="20" t="s">
        <v>727</v>
      </c>
      <c r="BQ129" s="18"/>
      <c r="BR129" s="18"/>
      <c r="BS129" s="18"/>
      <c r="BT129" s="18"/>
      <c r="BU129" s="23" t="s">
        <v>95</v>
      </c>
      <c r="BV129" s="20">
        <v>2024</v>
      </c>
      <c r="BW129" s="25"/>
      <c r="BX129" s="25"/>
      <c r="BY129" s="93"/>
      <c r="CA129" s="26">
        <f>VLOOKUP(B129,'[1]KH2025 IN'!$B$4:$X$243,23,0)</f>
        <v>1</v>
      </c>
      <c r="CB129" s="26">
        <v>1</v>
      </c>
      <c r="CC129" s="26">
        <f>VLOOKUP(B129,'[2]10QH'!$B$15:$BZ$665,77,0)</f>
        <v>1</v>
      </c>
      <c r="CJ129" s="26">
        <v>1</v>
      </c>
      <c r="CK129" s="26">
        <f>VLOOKUP(B129,'[3]KH2025 IN'!$B$8:$X$241,23,0)</f>
        <v>1</v>
      </c>
    </row>
    <row r="130" spans="1:89" s="92" customFormat="1" ht="187.5" x14ac:dyDescent="0.3">
      <c r="A130" s="20">
        <f t="shared" si="147"/>
        <v>54</v>
      </c>
      <c r="B130" s="21" t="s">
        <v>729</v>
      </c>
      <c r="C130" s="22">
        <f t="shared" si="131"/>
        <v>2</v>
      </c>
      <c r="D130" s="23"/>
      <c r="E130" s="17">
        <f t="shared" si="141"/>
        <v>2</v>
      </c>
      <c r="F130" s="17">
        <f t="shared" si="142"/>
        <v>2</v>
      </c>
      <c r="G130" s="17">
        <f t="shared" si="143"/>
        <v>0</v>
      </c>
      <c r="H130" s="25"/>
      <c r="I130" s="25"/>
      <c r="J130" s="25"/>
      <c r="K130" s="25"/>
      <c r="L130" s="25">
        <v>2</v>
      </c>
      <c r="M130" s="17">
        <f t="shared" si="144"/>
        <v>0</v>
      </c>
      <c r="N130" s="25"/>
      <c r="O130" s="25"/>
      <c r="P130" s="25"/>
      <c r="Q130" s="25"/>
      <c r="R130" s="24"/>
      <c r="S130" s="25"/>
      <c r="T130" s="25"/>
      <c r="U130" s="7">
        <f t="shared" si="135"/>
        <v>0</v>
      </c>
      <c r="V130" s="25"/>
      <c r="W130" s="25"/>
      <c r="X130" s="25"/>
      <c r="Y130" s="25"/>
      <c r="Z130" s="25"/>
      <c r="AA130" s="25"/>
      <c r="AB130" s="25"/>
      <c r="AC130" s="25"/>
      <c r="AD130" s="17">
        <f t="shared" si="145"/>
        <v>0</v>
      </c>
      <c r="AE130" s="25"/>
      <c r="AF130" s="25"/>
      <c r="AG130" s="25"/>
      <c r="AH130" s="25"/>
      <c r="AI130" s="25"/>
      <c r="AJ130" s="25"/>
      <c r="AK130" s="25"/>
      <c r="AL130" s="25"/>
      <c r="AM130" s="25"/>
      <c r="AN130" s="25"/>
      <c r="AO130" s="18"/>
      <c r="AP130" s="25"/>
      <c r="AQ130" s="25"/>
      <c r="AR130" s="18"/>
      <c r="AS130" s="18"/>
      <c r="AT130" s="18"/>
      <c r="AU130" s="18"/>
      <c r="AV130" s="18"/>
      <c r="AW130" s="18"/>
      <c r="AX130" s="25"/>
      <c r="AY130" s="25"/>
      <c r="AZ130" s="25"/>
      <c r="BA130" s="18"/>
      <c r="BB130" s="18"/>
      <c r="BC130" s="18"/>
      <c r="BD130" s="25"/>
      <c r="BE130" s="18"/>
      <c r="BF130" s="18"/>
      <c r="BG130" s="17">
        <f t="shared" si="146"/>
        <v>0</v>
      </c>
      <c r="BH130" s="18"/>
      <c r="BI130" s="25"/>
      <c r="BJ130" s="25"/>
      <c r="BK130" s="18"/>
      <c r="BL130" s="20" t="s">
        <v>142</v>
      </c>
      <c r="BM130" s="18"/>
      <c r="BN130" s="20" t="s">
        <v>718</v>
      </c>
      <c r="BO130" s="3">
        <v>2025</v>
      </c>
      <c r="BP130" s="20" t="s">
        <v>730</v>
      </c>
      <c r="BQ130" s="18"/>
      <c r="BR130" s="18"/>
      <c r="BS130" s="18"/>
      <c r="BT130" s="18"/>
      <c r="BU130" s="23" t="s">
        <v>90</v>
      </c>
      <c r="BV130" s="20">
        <v>2022.2023999999999</v>
      </c>
      <c r="BW130" s="25"/>
      <c r="BX130" s="25"/>
      <c r="BY130" s="93"/>
      <c r="CA130" s="26">
        <f>VLOOKUP(B130,'[1]KH2025 IN'!$B$4:$X$243,23,0)</f>
        <v>1</v>
      </c>
      <c r="CB130" s="26">
        <v>1</v>
      </c>
      <c r="CC130" s="26">
        <f>VLOOKUP(B130,'[2]10QH'!$B$15:$BZ$665,77,0)</f>
        <v>1</v>
      </c>
      <c r="CJ130" s="26">
        <v>1</v>
      </c>
      <c r="CK130" s="26">
        <f>VLOOKUP(B130,'[3]KH2025 IN'!$B$8:$X$241,23,0)</f>
        <v>1</v>
      </c>
    </row>
    <row r="131" spans="1:89" s="19" customFormat="1" x14ac:dyDescent="0.3">
      <c r="A131" s="25" t="s">
        <v>84</v>
      </c>
      <c r="B131" s="15" t="s">
        <v>148</v>
      </c>
      <c r="C131" s="16">
        <f t="shared" si="131"/>
        <v>0</v>
      </c>
      <c r="D131" s="24"/>
      <c r="E131" s="17">
        <f t="shared" si="141"/>
        <v>0</v>
      </c>
      <c r="F131" s="17">
        <f t="shared" si="142"/>
        <v>0</v>
      </c>
      <c r="G131" s="17">
        <f t="shared" si="143"/>
        <v>0</v>
      </c>
      <c r="H131" s="10"/>
      <c r="I131" s="10"/>
      <c r="J131" s="10"/>
      <c r="K131" s="10"/>
      <c r="L131" s="10"/>
      <c r="M131" s="17">
        <f t="shared" si="144"/>
        <v>0</v>
      </c>
      <c r="N131" s="10"/>
      <c r="O131" s="10"/>
      <c r="P131" s="10"/>
      <c r="Q131" s="10"/>
      <c r="R131" s="24"/>
      <c r="S131" s="10"/>
      <c r="T131" s="10"/>
      <c r="U131" s="7">
        <f t="shared" si="135"/>
        <v>0</v>
      </c>
      <c r="V131" s="10"/>
      <c r="W131" s="10"/>
      <c r="X131" s="10"/>
      <c r="Y131" s="10"/>
      <c r="Z131" s="10"/>
      <c r="AA131" s="10"/>
      <c r="AB131" s="10"/>
      <c r="AC131" s="10"/>
      <c r="AD131" s="17">
        <f t="shared" si="145"/>
        <v>0</v>
      </c>
      <c r="AE131" s="10"/>
      <c r="AF131" s="10"/>
      <c r="AG131" s="10"/>
      <c r="AH131" s="10"/>
      <c r="AI131" s="10"/>
      <c r="AJ131" s="10"/>
      <c r="AK131" s="10"/>
      <c r="AL131" s="10"/>
      <c r="AM131" s="10"/>
      <c r="AN131" s="10"/>
      <c r="AO131" s="18"/>
      <c r="AP131" s="10"/>
      <c r="AQ131" s="10"/>
      <c r="AR131" s="18"/>
      <c r="AS131" s="18"/>
      <c r="AT131" s="18"/>
      <c r="AU131" s="18"/>
      <c r="AV131" s="18"/>
      <c r="AW131" s="18"/>
      <c r="AX131" s="10"/>
      <c r="AY131" s="10"/>
      <c r="AZ131" s="10"/>
      <c r="BA131" s="18"/>
      <c r="BB131" s="18"/>
      <c r="BC131" s="18"/>
      <c r="BD131" s="10"/>
      <c r="BE131" s="18"/>
      <c r="BF131" s="18"/>
      <c r="BG131" s="17">
        <f t="shared" si="146"/>
        <v>0</v>
      </c>
      <c r="BH131" s="18"/>
      <c r="BI131" s="10"/>
      <c r="BJ131" s="10"/>
      <c r="BK131" s="18"/>
      <c r="BL131" s="10"/>
      <c r="BM131" s="18"/>
      <c r="BN131" s="25"/>
      <c r="BO131" s="18"/>
      <c r="BP131" s="10"/>
      <c r="BQ131" s="18"/>
      <c r="BR131" s="18"/>
      <c r="BS131" s="18"/>
      <c r="BT131" s="18"/>
      <c r="BU131" s="24"/>
      <c r="BV131" s="10"/>
      <c r="BW131" s="10"/>
      <c r="BX131" s="10"/>
      <c r="BY131" s="18"/>
      <c r="CA131" s="26" t="e">
        <f>VLOOKUP(B131,'[1]KH2025 IN'!$B$4:$X$243,23,0)</f>
        <v>#N/A</v>
      </c>
      <c r="CB131" s="26">
        <v>1</v>
      </c>
      <c r="CC131" s="26" t="e">
        <f>VLOOKUP(B131,'[2]10QH'!$B$15:$BZ$665,77,0)</f>
        <v>#REF!</v>
      </c>
    </row>
    <row r="132" spans="1:89" s="19" customFormat="1" ht="37.5" x14ac:dyDescent="0.3">
      <c r="A132" s="10" t="s">
        <v>147</v>
      </c>
      <c r="B132" s="15" t="s">
        <v>153</v>
      </c>
      <c r="C132" s="16">
        <f t="shared" si="131"/>
        <v>0</v>
      </c>
      <c r="D132" s="24"/>
      <c r="E132" s="17">
        <f t="shared" si="141"/>
        <v>0</v>
      </c>
      <c r="F132" s="17">
        <f t="shared" si="142"/>
        <v>0</v>
      </c>
      <c r="G132" s="17">
        <f t="shared" si="143"/>
        <v>0</v>
      </c>
      <c r="H132" s="10"/>
      <c r="I132" s="10"/>
      <c r="J132" s="10"/>
      <c r="K132" s="10"/>
      <c r="L132" s="10"/>
      <c r="M132" s="17">
        <f t="shared" si="144"/>
        <v>0</v>
      </c>
      <c r="N132" s="10"/>
      <c r="O132" s="10"/>
      <c r="P132" s="10"/>
      <c r="Q132" s="10"/>
      <c r="R132" s="24"/>
      <c r="S132" s="10"/>
      <c r="T132" s="10"/>
      <c r="U132" s="7">
        <f t="shared" si="135"/>
        <v>0</v>
      </c>
      <c r="V132" s="10"/>
      <c r="W132" s="10"/>
      <c r="X132" s="10"/>
      <c r="Y132" s="10"/>
      <c r="Z132" s="10"/>
      <c r="AA132" s="10"/>
      <c r="AB132" s="10"/>
      <c r="AC132" s="10"/>
      <c r="AD132" s="17">
        <f t="shared" si="145"/>
        <v>0</v>
      </c>
      <c r="AE132" s="10"/>
      <c r="AF132" s="10"/>
      <c r="AG132" s="10"/>
      <c r="AH132" s="10"/>
      <c r="AI132" s="10"/>
      <c r="AJ132" s="10"/>
      <c r="AK132" s="10"/>
      <c r="AL132" s="10"/>
      <c r="AM132" s="10"/>
      <c r="AN132" s="10"/>
      <c r="AO132" s="18"/>
      <c r="AP132" s="10"/>
      <c r="AQ132" s="10"/>
      <c r="AR132" s="18"/>
      <c r="AS132" s="18"/>
      <c r="AT132" s="18"/>
      <c r="AU132" s="18"/>
      <c r="AV132" s="18"/>
      <c r="AW132" s="18"/>
      <c r="AX132" s="10"/>
      <c r="AY132" s="10"/>
      <c r="AZ132" s="10"/>
      <c r="BA132" s="18"/>
      <c r="BB132" s="18"/>
      <c r="BC132" s="18"/>
      <c r="BD132" s="10"/>
      <c r="BE132" s="18"/>
      <c r="BF132" s="18"/>
      <c r="BG132" s="17">
        <f t="shared" si="146"/>
        <v>0</v>
      </c>
      <c r="BH132" s="18"/>
      <c r="BI132" s="10"/>
      <c r="BJ132" s="10"/>
      <c r="BK132" s="18"/>
      <c r="BL132" s="10"/>
      <c r="BM132" s="18"/>
      <c r="BN132" s="10"/>
      <c r="BO132" s="3"/>
      <c r="BP132" s="10"/>
      <c r="BQ132" s="18"/>
      <c r="BR132" s="18"/>
      <c r="BS132" s="18"/>
      <c r="BT132" s="18"/>
      <c r="BU132" s="24"/>
      <c r="BV132" s="10"/>
      <c r="BW132" s="10"/>
      <c r="BX132" s="10"/>
      <c r="BY132" s="18"/>
      <c r="CA132" s="26">
        <f>VLOOKUP(B132,'[1]KH2025 IN'!$B$4:$X$243,23,0)</f>
        <v>1</v>
      </c>
      <c r="CB132" s="26">
        <v>1</v>
      </c>
      <c r="CC132" s="26" t="e">
        <f>VLOOKUP(B132,'[2]10QH'!$B$15:$BZ$665,77,0)</f>
        <v>#REF!</v>
      </c>
    </row>
    <row r="133" spans="1:89" s="11" customFormat="1" x14ac:dyDescent="0.3">
      <c r="A133" s="62" t="s">
        <v>339</v>
      </c>
      <c r="B133" s="79" t="s">
        <v>76</v>
      </c>
      <c r="C133" s="6">
        <f t="shared" si="131"/>
        <v>0</v>
      </c>
      <c r="D133" s="6"/>
      <c r="E133" s="6"/>
      <c r="F133" s="6"/>
      <c r="G133" s="6"/>
      <c r="H133" s="7"/>
      <c r="I133" s="7"/>
      <c r="J133" s="7"/>
      <c r="K133" s="83"/>
      <c r="L133" s="6"/>
      <c r="M133" s="7"/>
      <c r="N133" s="6"/>
      <c r="O133" s="6"/>
      <c r="P133" s="6"/>
      <c r="Q133" s="7"/>
      <c r="R133" s="7"/>
      <c r="S133" s="7"/>
      <c r="T133" s="7"/>
      <c r="U133" s="6">
        <f t="shared" si="135"/>
        <v>0</v>
      </c>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6"/>
      <c r="BH133" s="7"/>
      <c r="BI133" s="7"/>
      <c r="BJ133" s="7"/>
      <c r="BK133" s="60"/>
      <c r="BL133" s="4"/>
      <c r="BM133" s="60"/>
      <c r="BN133" s="4"/>
      <c r="BO133" s="28"/>
      <c r="BP133" s="10"/>
      <c r="BQ133" s="10"/>
      <c r="BR133" s="10"/>
      <c r="BS133" s="10"/>
      <c r="BT133" s="10"/>
      <c r="BU133" s="10"/>
      <c r="BV133" s="10"/>
      <c r="BW133" s="10"/>
      <c r="BX133" s="10"/>
      <c r="BY133" s="10"/>
      <c r="CA133" s="26" t="e">
        <f>VLOOKUP(B133,'[1]KH2025 IN'!$B$4:$X$243,23,0)</f>
        <v>#N/A</v>
      </c>
      <c r="CB133" s="26">
        <v>1</v>
      </c>
      <c r="CC133" s="26" t="e">
        <f>VLOOKUP(B133,'[2]10QH'!$B$15:$BZ$665,77,0)</f>
        <v>#REF!</v>
      </c>
    </row>
    <row r="134" spans="1:89" s="11" customFormat="1" x14ac:dyDescent="0.3">
      <c r="A134" s="62" t="s">
        <v>339</v>
      </c>
      <c r="B134" s="79" t="s">
        <v>77</v>
      </c>
      <c r="C134" s="6">
        <f t="shared" si="131"/>
        <v>0</v>
      </c>
      <c r="D134" s="6"/>
      <c r="E134" s="6">
        <f>BG134+U134+F134</f>
        <v>0</v>
      </c>
      <c r="F134" s="6">
        <f>G134+K134+L134+M134+R134+S134+T134</f>
        <v>0</v>
      </c>
      <c r="G134" s="6">
        <f>H134+I134+J134</f>
        <v>0</v>
      </c>
      <c r="H134" s="63"/>
      <c r="I134" s="63"/>
      <c r="J134" s="63"/>
      <c r="K134" s="83"/>
      <c r="L134" s="6"/>
      <c r="M134" s="7">
        <f>N134+O134+P134</f>
        <v>0</v>
      </c>
      <c r="N134" s="6"/>
      <c r="O134" s="6"/>
      <c r="P134" s="6"/>
      <c r="Q134" s="63"/>
      <c r="R134" s="63"/>
      <c r="S134" s="63"/>
      <c r="T134" s="63"/>
      <c r="U134" s="6">
        <f t="shared" si="135"/>
        <v>0</v>
      </c>
      <c r="V134" s="63"/>
      <c r="W134" s="63"/>
      <c r="X134" s="63"/>
      <c r="Y134" s="63"/>
      <c r="Z134" s="63"/>
      <c r="AA134" s="63"/>
      <c r="AB134" s="63"/>
      <c r="AC134" s="63"/>
      <c r="AD134" s="7">
        <f>SUM(AE134:AT134)</f>
        <v>0</v>
      </c>
      <c r="AE134" s="63"/>
      <c r="AF134" s="63"/>
      <c r="AG134" s="63"/>
      <c r="AH134" s="63"/>
      <c r="AI134" s="63"/>
      <c r="AJ134" s="63"/>
      <c r="AK134" s="63"/>
      <c r="AL134" s="63"/>
      <c r="AM134" s="63"/>
      <c r="AN134" s="63"/>
      <c r="AO134" s="63"/>
      <c r="AP134" s="63"/>
      <c r="AQ134" s="63"/>
      <c r="AR134" s="63"/>
      <c r="AS134" s="63">
        <v>0</v>
      </c>
      <c r="AT134" s="63"/>
      <c r="AU134" s="63"/>
      <c r="AV134" s="63"/>
      <c r="AW134" s="63"/>
      <c r="AX134" s="63"/>
      <c r="AY134" s="63"/>
      <c r="AZ134" s="63"/>
      <c r="BA134" s="63"/>
      <c r="BB134" s="63"/>
      <c r="BC134" s="63"/>
      <c r="BD134" s="63"/>
      <c r="BE134" s="63"/>
      <c r="BF134" s="63"/>
      <c r="BG134" s="6">
        <f>BH134+BI134+BJ134</f>
        <v>0</v>
      </c>
      <c r="BH134" s="63"/>
      <c r="BI134" s="63"/>
      <c r="BJ134" s="63"/>
      <c r="BK134" s="60"/>
      <c r="BL134" s="4"/>
      <c r="BM134" s="61"/>
      <c r="BN134" s="4"/>
      <c r="BO134" s="28"/>
      <c r="BP134" s="10"/>
      <c r="BQ134" s="10"/>
      <c r="BR134" s="10"/>
      <c r="BS134" s="10"/>
      <c r="BT134" s="10"/>
      <c r="BU134" s="10"/>
      <c r="BV134" s="10"/>
      <c r="BW134" s="10"/>
      <c r="BX134" s="10"/>
      <c r="BY134" s="10"/>
      <c r="CA134" s="26" t="e">
        <f>VLOOKUP(B134,'[1]KH2025 IN'!$B$4:$X$243,23,0)</f>
        <v>#N/A</v>
      </c>
      <c r="CB134" s="26">
        <v>1</v>
      </c>
      <c r="CC134" s="26" t="e">
        <f>VLOOKUP(B134,'[2]10QH'!$B$15:$BZ$665,77,0)</f>
        <v>#REF!</v>
      </c>
    </row>
    <row r="135" spans="1:89" s="11" customFormat="1" x14ac:dyDescent="0.3">
      <c r="A135" s="4" t="s">
        <v>731</v>
      </c>
      <c r="B135" s="79" t="s">
        <v>78</v>
      </c>
      <c r="C135" s="6">
        <f t="shared" si="131"/>
        <v>0.83</v>
      </c>
      <c r="D135" s="6">
        <f t="shared" ref="D135:T135" si="148">SUM(D136:D137)</f>
        <v>0</v>
      </c>
      <c r="E135" s="6">
        <f t="shared" si="148"/>
        <v>0.83</v>
      </c>
      <c r="F135" s="6">
        <f t="shared" si="148"/>
        <v>0.83</v>
      </c>
      <c r="G135" s="6">
        <f t="shared" si="148"/>
        <v>0</v>
      </c>
      <c r="H135" s="7">
        <f t="shared" si="148"/>
        <v>0</v>
      </c>
      <c r="I135" s="7">
        <f t="shared" si="148"/>
        <v>0</v>
      </c>
      <c r="J135" s="7">
        <f t="shared" si="148"/>
        <v>0</v>
      </c>
      <c r="K135" s="83">
        <f t="shared" si="148"/>
        <v>0.83</v>
      </c>
      <c r="L135" s="6">
        <f t="shared" si="148"/>
        <v>0</v>
      </c>
      <c r="M135" s="7">
        <f t="shared" si="148"/>
        <v>0</v>
      </c>
      <c r="N135" s="6">
        <f t="shared" si="148"/>
        <v>0</v>
      </c>
      <c r="O135" s="6">
        <f t="shared" si="148"/>
        <v>0</v>
      </c>
      <c r="P135" s="6">
        <f t="shared" si="148"/>
        <v>0</v>
      </c>
      <c r="Q135" s="7">
        <f t="shared" si="148"/>
        <v>0</v>
      </c>
      <c r="R135" s="7">
        <f t="shared" si="148"/>
        <v>0</v>
      </c>
      <c r="S135" s="7">
        <f t="shared" si="148"/>
        <v>0</v>
      </c>
      <c r="T135" s="7">
        <f t="shared" si="148"/>
        <v>0</v>
      </c>
      <c r="U135" s="6">
        <f t="shared" si="135"/>
        <v>0</v>
      </c>
      <c r="V135" s="7">
        <f t="shared" ref="V135:BJ135" si="149">SUM(V136:V137)</f>
        <v>0</v>
      </c>
      <c r="W135" s="7">
        <f t="shared" si="149"/>
        <v>0</v>
      </c>
      <c r="X135" s="7">
        <f t="shared" si="149"/>
        <v>0</v>
      </c>
      <c r="Y135" s="7">
        <f t="shared" si="149"/>
        <v>0</v>
      </c>
      <c r="Z135" s="7">
        <f t="shared" si="149"/>
        <v>0</v>
      </c>
      <c r="AA135" s="7">
        <f t="shared" si="149"/>
        <v>0</v>
      </c>
      <c r="AB135" s="7">
        <f t="shared" si="149"/>
        <v>0</v>
      </c>
      <c r="AC135" s="7">
        <f t="shared" si="149"/>
        <v>0</v>
      </c>
      <c r="AD135" s="7">
        <f t="shared" si="149"/>
        <v>0</v>
      </c>
      <c r="AE135" s="7">
        <f t="shared" si="149"/>
        <v>0</v>
      </c>
      <c r="AF135" s="7">
        <f t="shared" si="149"/>
        <v>0</v>
      </c>
      <c r="AG135" s="7">
        <f t="shared" si="149"/>
        <v>0</v>
      </c>
      <c r="AH135" s="7">
        <f t="shared" si="149"/>
        <v>0</v>
      </c>
      <c r="AI135" s="7">
        <f t="shared" si="149"/>
        <v>0</v>
      </c>
      <c r="AJ135" s="7">
        <f t="shared" si="149"/>
        <v>0</v>
      </c>
      <c r="AK135" s="7">
        <f t="shared" si="149"/>
        <v>0</v>
      </c>
      <c r="AL135" s="7">
        <f t="shared" si="149"/>
        <v>0</v>
      </c>
      <c r="AM135" s="7">
        <f t="shared" si="149"/>
        <v>0</v>
      </c>
      <c r="AN135" s="7">
        <f t="shared" si="149"/>
        <v>0</v>
      </c>
      <c r="AO135" s="7">
        <f t="shared" si="149"/>
        <v>0</v>
      </c>
      <c r="AP135" s="7">
        <f t="shared" si="149"/>
        <v>0</v>
      </c>
      <c r="AQ135" s="7">
        <f t="shared" si="149"/>
        <v>0</v>
      </c>
      <c r="AR135" s="7">
        <f t="shared" si="149"/>
        <v>0</v>
      </c>
      <c r="AS135" s="7">
        <f t="shared" si="149"/>
        <v>0</v>
      </c>
      <c r="AT135" s="7">
        <f t="shared" si="149"/>
        <v>0</v>
      </c>
      <c r="AU135" s="7">
        <f t="shared" si="149"/>
        <v>0</v>
      </c>
      <c r="AV135" s="7">
        <f t="shared" si="149"/>
        <v>0</v>
      </c>
      <c r="AW135" s="7">
        <f t="shared" si="149"/>
        <v>0</v>
      </c>
      <c r="AX135" s="7">
        <f t="shared" si="149"/>
        <v>0</v>
      </c>
      <c r="AY135" s="7">
        <f t="shared" si="149"/>
        <v>0</v>
      </c>
      <c r="AZ135" s="7">
        <f t="shared" si="149"/>
        <v>0</v>
      </c>
      <c r="BA135" s="7">
        <f t="shared" si="149"/>
        <v>0</v>
      </c>
      <c r="BB135" s="7">
        <f t="shared" si="149"/>
        <v>0</v>
      </c>
      <c r="BC135" s="7">
        <f t="shared" si="149"/>
        <v>0</v>
      </c>
      <c r="BD135" s="7">
        <f t="shared" si="149"/>
        <v>0</v>
      </c>
      <c r="BE135" s="7">
        <f t="shared" si="149"/>
        <v>0</v>
      </c>
      <c r="BF135" s="7">
        <f t="shared" si="149"/>
        <v>0</v>
      </c>
      <c r="BG135" s="6">
        <f t="shared" si="149"/>
        <v>0</v>
      </c>
      <c r="BH135" s="7">
        <f t="shared" si="149"/>
        <v>0</v>
      </c>
      <c r="BI135" s="7">
        <f t="shared" si="149"/>
        <v>0</v>
      </c>
      <c r="BJ135" s="7">
        <f t="shared" si="149"/>
        <v>0</v>
      </c>
      <c r="BK135" s="4"/>
      <c r="BL135" s="4"/>
      <c r="BM135" s="62"/>
      <c r="BN135" s="4"/>
      <c r="BO135" s="4"/>
      <c r="BP135" s="10"/>
      <c r="BQ135" s="10"/>
      <c r="BR135" s="10"/>
      <c r="BS135" s="10"/>
      <c r="BT135" s="10"/>
      <c r="BU135" s="10"/>
      <c r="BV135" s="10"/>
      <c r="BW135" s="10"/>
      <c r="BX135" s="10"/>
      <c r="BY135" s="10"/>
      <c r="CA135" s="26" t="e">
        <f>VLOOKUP(B135,'[1]KH2025 IN'!$B$4:$X$243,23,0)</f>
        <v>#N/A</v>
      </c>
      <c r="CB135" s="26">
        <v>1</v>
      </c>
      <c r="CC135" s="26" t="e">
        <f>VLOOKUP(B135,'[2]10QH'!$B$15:$BZ$665,77,0)</f>
        <v>#REF!</v>
      </c>
    </row>
    <row r="136" spans="1:89" s="19" customFormat="1" x14ac:dyDescent="0.3">
      <c r="A136" s="10" t="s">
        <v>84</v>
      </c>
      <c r="B136" s="15" t="s">
        <v>85</v>
      </c>
      <c r="C136" s="16">
        <f t="shared" si="131"/>
        <v>0</v>
      </c>
      <c r="D136" s="10"/>
      <c r="E136" s="17">
        <f t="shared" ref="E136:E137" si="150">F136+U136+BG136</f>
        <v>0</v>
      </c>
      <c r="F136" s="17">
        <f t="shared" ref="F136:F137" si="151">G136+K136+L136+M136+R136+S136+T136</f>
        <v>0</v>
      </c>
      <c r="G136" s="17">
        <f t="shared" ref="G136:G137" si="152">H136+I136+J136</f>
        <v>0</v>
      </c>
      <c r="H136" s="10"/>
      <c r="I136" s="10"/>
      <c r="J136" s="10"/>
      <c r="K136" s="10"/>
      <c r="L136" s="10"/>
      <c r="M136" s="17">
        <f t="shared" ref="M136:M137" si="153">+N136+O136+P136</f>
        <v>0</v>
      </c>
      <c r="N136" s="10"/>
      <c r="O136" s="10"/>
      <c r="P136" s="10"/>
      <c r="Q136" s="10"/>
      <c r="R136" s="10"/>
      <c r="S136" s="10"/>
      <c r="T136" s="10"/>
      <c r="U136" s="7">
        <f t="shared" si="135"/>
        <v>0</v>
      </c>
      <c r="V136" s="10"/>
      <c r="W136" s="10"/>
      <c r="X136" s="10"/>
      <c r="Y136" s="10"/>
      <c r="Z136" s="10"/>
      <c r="AA136" s="10"/>
      <c r="AB136" s="10"/>
      <c r="AC136" s="10"/>
      <c r="AD136" s="17">
        <f t="shared" ref="AD136:AD137" si="154">SUM(AE136:AT136)</f>
        <v>0</v>
      </c>
      <c r="AE136" s="10"/>
      <c r="AF136" s="10"/>
      <c r="AG136" s="10"/>
      <c r="AH136" s="10"/>
      <c r="AI136" s="10"/>
      <c r="AJ136" s="10"/>
      <c r="AK136" s="10"/>
      <c r="AL136" s="10"/>
      <c r="AM136" s="10"/>
      <c r="AN136" s="10"/>
      <c r="AO136" s="18"/>
      <c r="AP136" s="10"/>
      <c r="AQ136" s="10"/>
      <c r="AR136" s="18"/>
      <c r="AS136" s="18"/>
      <c r="AT136" s="18"/>
      <c r="AU136" s="18"/>
      <c r="AV136" s="18"/>
      <c r="AW136" s="18"/>
      <c r="AX136" s="10"/>
      <c r="AY136" s="10"/>
      <c r="AZ136" s="10"/>
      <c r="BA136" s="18"/>
      <c r="BB136" s="18"/>
      <c r="BC136" s="18"/>
      <c r="BD136" s="10"/>
      <c r="BE136" s="18"/>
      <c r="BF136" s="18"/>
      <c r="BG136" s="17">
        <f t="shared" ref="BG136:BG137" si="155">BH136+BI136+BJ136</f>
        <v>0</v>
      </c>
      <c r="BH136" s="18"/>
      <c r="BI136" s="10"/>
      <c r="BJ136" s="10"/>
      <c r="BK136" s="18"/>
      <c r="BL136" s="10"/>
      <c r="BM136" s="18"/>
      <c r="BN136" s="10"/>
      <c r="BO136" s="3"/>
      <c r="BP136" s="10"/>
      <c r="BQ136" s="18"/>
      <c r="BR136" s="18"/>
      <c r="BS136" s="18"/>
      <c r="BT136" s="18"/>
      <c r="BU136" s="10"/>
      <c r="BV136" s="10"/>
      <c r="BW136" s="10"/>
      <c r="BX136" s="10"/>
      <c r="BY136" s="18"/>
      <c r="CA136" s="26">
        <f>VLOOKUP(B136,'[1]KH2025 IN'!$B$4:$X$243,23,0)</f>
        <v>1</v>
      </c>
      <c r="CB136" s="26">
        <v>1</v>
      </c>
      <c r="CC136" s="26" t="e">
        <f>VLOOKUP(B136,'[2]10QH'!$B$15:$BZ$665,77,0)</f>
        <v>#REF!</v>
      </c>
    </row>
    <row r="137" spans="1:89" s="92" customFormat="1" ht="112.5" x14ac:dyDescent="0.3">
      <c r="A137" s="20">
        <f>A130+1</f>
        <v>55</v>
      </c>
      <c r="B137" s="21" t="s">
        <v>732</v>
      </c>
      <c r="C137" s="22">
        <f t="shared" si="131"/>
        <v>0.83</v>
      </c>
      <c r="D137" s="23"/>
      <c r="E137" s="17">
        <f t="shared" si="150"/>
        <v>0.83</v>
      </c>
      <c r="F137" s="17">
        <f t="shared" si="151"/>
        <v>0.83</v>
      </c>
      <c r="G137" s="17">
        <f t="shared" si="152"/>
        <v>0</v>
      </c>
      <c r="H137" s="24"/>
      <c r="I137" s="24"/>
      <c r="J137" s="24"/>
      <c r="K137" s="24">
        <v>0.83</v>
      </c>
      <c r="L137" s="24"/>
      <c r="M137" s="17">
        <f t="shared" si="153"/>
        <v>0</v>
      </c>
      <c r="N137" s="24"/>
      <c r="O137" s="24"/>
      <c r="P137" s="24"/>
      <c r="Q137" s="24"/>
      <c r="R137" s="10"/>
      <c r="S137" s="24"/>
      <c r="T137" s="24"/>
      <c r="U137" s="7">
        <f t="shared" si="135"/>
        <v>0</v>
      </c>
      <c r="V137" s="24"/>
      <c r="W137" s="24"/>
      <c r="X137" s="24"/>
      <c r="Y137" s="24"/>
      <c r="Z137" s="24"/>
      <c r="AA137" s="24"/>
      <c r="AB137" s="24"/>
      <c r="AC137" s="24"/>
      <c r="AD137" s="17">
        <f t="shared" si="154"/>
        <v>0</v>
      </c>
      <c r="AE137" s="24"/>
      <c r="AF137" s="24"/>
      <c r="AG137" s="25"/>
      <c r="AH137" s="25"/>
      <c r="AI137" s="24"/>
      <c r="AJ137" s="20"/>
      <c r="AK137" s="24"/>
      <c r="AL137" s="20"/>
      <c r="AM137" s="20"/>
      <c r="AN137" s="20"/>
      <c r="AO137" s="18"/>
      <c r="AP137" s="20"/>
      <c r="AQ137" s="24"/>
      <c r="AR137" s="18"/>
      <c r="AS137" s="18"/>
      <c r="AT137" s="18"/>
      <c r="AU137" s="18"/>
      <c r="AV137" s="18"/>
      <c r="AW137" s="18"/>
      <c r="AX137" s="24"/>
      <c r="AY137" s="24"/>
      <c r="AZ137" s="24"/>
      <c r="BA137" s="18"/>
      <c r="BB137" s="18"/>
      <c r="BC137" s="18"/>
      <c r="BD137" s="24"/>
      <c r="BE137" s="18"/>
      <c r="BF137" s="18"/>
      <c r="BG137" s="17">
        <f t="shared" si="155"/>
        <v>0</v>
      </c>
      <c r="BH137" s="18"/>
      <c r="BI137" s="24"/>
      <c r="BJ137" s="24"/>
      <c r="BK137" s="18"/>
      <c r="BL137" s="20" t="s">
        <v>105</v>
      </c>
      <c r="BM137" s="18"/>
      <c r="BN137" s="20" t="s">
        <v>733</v>
      </c>
      <c r="BO137" s="3">
        <v>2025</v>
      </c>
      <c r="BP137" s="87" t="s">
        <v>734</v>
      </c>
      <c r="BQ137" s="18"/>
      <c r="BR137" s="18"/>
      <c r="BS137" s="18"/>
      <c r="BT137" s="18"/>
      <c r="BU137" s="23" t="s">
        <v>95</v>
      </c>
      <c r="BV137" s="20" t="s">
        <v>96</v>
      </c>
      <c r="BW137" s="25"/>
      <c r="BX137" s="25"/>
      <c r="BY137" s="93" t="s">
        <v>735</v>
      </c>
      <c r="CA137" s="26">
        <f>VLOOKUP(B137,'[1]KH2025 IN'!$B$4:$X$243,23,0)</f>
        <v>1</v>
      </c>
      <c r="CB137" s="26">
        <v>1</v>
      </c>
      <c r="CC137" s="26">
        <f>VLOOKUP(B137,'[2]10QH'!$B$15:$BZ$665,77,0)</f>
        <v>1</v>
      </c>
      <c r="CJ137" s="26">
        <v>1</v>
      </c>
      <c r="CK137" s="26">
        <f>VLOOKUP(B137,'[3]KH2025 IN'!$B$8:$X$241,23,0)</f>
        <v>1</v>
      </c>
    </row>
    <row r="138" spans="1:89" s="11" customFormat="1" ht="19.5" x14ac:dyDescent="0.3">
      <c r="A138" s="4" t="s">
        <v>744</v>
      </c>
      <c r="B138" s="5" t="s">
        <v>41</v>
      </c>
      <c r="C138" s="6">
        <f t="shared" si="131"/>
        <v>0</v>
      </c>
      <c r="D138" s="6"/>
      <c r="E138" s="6">
        <f>BG138+U138+F138</f>
        <v>0</v>
      </c>
      <c r="F138" s="6">
        <f>G138+K138+L138+M138+R138+S138+T138</f>
        <v>0</v>
      </c>
      <c r="G138" s="6">
        <f>H138+I138+J138</f>
        <v>0</v>
      </c>
      <c r="H138" s="63"/>
      <c r="I138" s="63"/>
      <c r="J138" s="63"/>
      <c r="K138" s="83"/>
      <c r="L138" s="6"/>
      <c r="M138" s="7">
        <f>N138+O138+P138</f>
        <v>0</v>
      </c>
      <c r="N138" s="6"/>
      <c r="O138" s="6"/>
      <c r="P138" s="6"/>
      <c r="Q138" s="63"/>
      <c r="R138" s="63"/>
      <c r="S138" s="63"/>
      <c r="T138" s="63"/>
      <c r="U138" s="6">
        <f t="shared" si="135"/>
        <v>0</v>
      </c>
      <c r="V138" s="63"/>
      <c r="W138" s="63"/>
      <c r="X138" s="63"/>
      <c r="Y138" s="63"/>
      <c r="Z138" s="63"/>
      <c r="AA138" s="63"/>
      <c r="AB138" s="63"/>
      <c r="AC138" s="63"/>
      <c r="AD138" s="7">
        <f>SUM(AE138:AT138)</f>
        <v>0</v>
      </c>
      <c r="AE138" s="63"/>
      <c r="AF138" s="63"/>
      <c r="AG138" s="63"/>
      <c r="AH138" s="63"/>
      <c r="AI138" s="63"/>
      <c r="AJ138" s="63"/>
      <c r="AK138" s="63"/>
      <c r="AL138" s="63"/>
      <c r="AM138" s="63"/>
      <c r="AN138" s="63"/>
      <c r="AO138" s="63"/>
      <c r="AP138" s="63"/>
      <c r="AQ138" s="63"/>
      <c r="AR138" s="63"/>
      <c r="AS138" s="63">
        <v>0</v>
      </c>
      <c r="AT138" s="63"/>
      <c r="AU138" s="63"/>
      <c r="AV138" s="63"/>
      <c r="AW138" s="63"/>
      <c r="AX138" s="63"/>
      <c r="AY138" s="63"/>
      <c r="AZ138" s="63"/>
      <c r="BA138" s="63"/>
      <c r="BB138" s="63"/>
      <c r="BC138" s="63"/>
      <c r="BD138" s="63"/>
      <c r="BE138" s="63"/>
      <c r="BF138" s="63"/>
      <c r="BG138" s="6">
        <f>BH138+BI138+BJ138</f>
        <v>0</v>
      </c>
      <c r="BH138" s="63"/>
      <c r="BI138" s="63"/>
      <c r="BJ138" s="63"/>
      <c r="BK138" s="60"/>
      <c r="BL138" s="4"/>
      <c r="BM138" s="60"/>
      <c r="BN138" s="4"/>
      <c r="BO138" s="88"/>
      <c r="BP138" s="10"/>
      <c r="BQ138" s="10"/>
      <c r="BR138" s="10"/>
      <c r="BS138" s="10"/>
      <c r="BT138" s="10"/>
      <c r="BU138" s="10"/>
      <c r="BV138" s="10"/>
      <c r="BW138" s="10"/>
      <c r="BX138" s="10"/>
      <c r="BY138" s="10"/>
      <c r="CA138" s="26" t="e">
        <f>VLOOKUP(B138,'[1]KH2025 IN'!$B$4:$X$243,23,0)</f>
        <v>#N/A</v>
      </c>
      <c r="CB138" s="26">
        <v>1</v>
      </c>
      <c r="CC138" s="26" t="e">
        <f>VLOOKUP(B138,'[2]10QH'!$B$15:$BZ$665,77,0)</f>
        <v>#REF!</v>
      </c>
    </row>
    <row r="139" spans="1:89" s="11" customFormat="1" ht="19.5" x14ac:dyDescent="0.3">
      <c r="A139" s="4" t="s">
        <v>745</v>
      </c>
      <c r="B139" s="5" t="s">
        <v>42</v>
      </c>
      <c r="C139" s="6"/>
      <c r="D139" s="6"/>
      <c r="E139" s="6"/>
      <c r="F139" s="6"/>
      <c r="G139" s="6"/>
      <c r="H139" s="64"/>
      <c r="I139" s="64"/>
      <c r="J139" s="64"/>
      <c r="K139" s="83"/>
      <c r="L139" s="6"/>
      <c r="M139" s="64"/>
      <c r="N139" s="6"/>
      <c r="O139" s="6"/>
      <c r="P139" s="6"/>
      <c r="Q139" s="64"/>
      <c r="R139" s="64"/>
      <c r="S139" s="64"/>
      <c r="T139" s="64"/>
      <c r="U139" s="6"/>
      <c r="V139" s="64"/>
      <c r="W139" s="64"/>
      <c r="X139" s="64"/>
      <c r="Y139" s="64"/>
      <c r="Z139" s="64"/>
      <c r="AA139" s="64"/>
      <c r="AB139" s="64"/>
      <c r="AC139" s="64"/>
      <c r="AD139" s="64"/>
      <c r="AE139" s="64"/>
      <c r="AF139" s="64"/>
      <c r="AG139" s="64"/>
      <c r="AH139" s="64"/>
      <c r="AI139" s="64"/>
      <c r="AJ139" s="64"/>
      <c r="AK139" s="64"/>
      <c r="AL139" s="64"/>
      <c r="AM139" s="64"/>
      <c r="AN139" s="64"/>
      <c r="AO139" s="64"/>
      <c r="AP139" s="64"/>
      <c r="AQ139" s="64"/>
      <c r="AR139" s="64"/>
      <c r="AS139" s="64"/>
      <c r="AT139" s="64"/>
      <c r="AU139" s="64"/>
      <c r="AV139" s="64"/>
      <c r="AW139" s="64"/>
      <c r="AX139" s="64"/>
      <c r="AY139" s="64"/>
      <c r="AZ139" s="64"/>
      <c r="BA139" s="64"/>
      <c r="BB139" s="64"/>
      <c r="BC139" s="64"/>
      <c r="BD139" s="64"/>
      <c r="BE139" s="64"/>
      <c r="BF139" s="64"/>
      <c r="BG139" s="6"/>
      <c r="BH139" s="64"/>
      <c r="BI139" s="64"/>
      <c r="BJ139" s="64"/>
      <c r="BK139" s="4"/>
      <c r="BL139" s="4"/>
      <c r="BM139" s="62"/>
      <c r="BN139" s="4"/>
      <c r="BO139" s="4"/>
      <c r="BP139" s="10"/>
      <c r="BQ139" s="10"/>
      <c r="BR139" s="10"/>
      <c r="BS139" s="10"/>
      <c r="BT139" s="10"/>
      <c r="BU139" s="10"/>
      <c r="BV139" s="10"/>
      <c r="BW139" s="10"/>
      <c r="BX139" s="10"/>
      <c r="BY139" s="10"/>
      <c r="CA139" s="26" t="e">
        <f>VLOOKUP(B139,'[1]KH2025 IN'!$B$4:$X$243,23,0)</f>
        <v>#N/A</v>
      </c>
      <c r="CB139" s="26">
        <v>1</v>
      </c>
      <c r="CC139" s="26" t="e">
        <f>VLOOKUP(B139,'[2]10QH'!$B$15:$BZ$665,77,0)</f>
        <v>#REF!</v>
      </c>
    </row>
    <row r="140" spans="1:89" s="11" customFormat="1" ht="37.5" x14ac:dyDescent="0.3">
      <c r="A140" s="4" t="s">
        <v>749</v>
      </c>
      <c r="B140" s="5" t="s">
        <v>43</v>
      </c>
      <c r="C140" s="6">
        <f t="shared" si="131"/>
        <v>0.2</v>
      </c>
      <c r="D140" s="6">
        <f t="shared" ref="D140" si="156">SUM(D141:D141)</f>
        <v>0</v>
      </c>
      <c r="E140" s="6">
        <f>SUM(E141:E142)</f>
        <v>0.2</v>
      </c>
      <c r="F140" s="6">
        <f t="shared" ref="F140:BJ140" si="157">SUM(F141:F142)</f>
        <v>0.2</v>
      </c>
      <c r="G140" s="6">
        <f t="shared" si="157"/>
        <v>0</v>
      </c>
      <c r="H140" s="6">
        <f t="shared" si="157"/>
        <v>0</v>
      </c>
      <c r="I140" s="6">
        <f t="shared" si="157"/>
        <v>0</v>
      </c>
      <c r="J140" s="6">
        <f t="shared" si="157"/>
        <v>0</v>
      </c>
      <c r="K140" s="6">
        <f t="shared" si="157"/>
        <v>0.2</v>
      </c>
      <c r="L140" s="6">
        <f t="shared" si="157"/>
        <v>0</v>
      </c>
      <c r="M140" s="6">
        <f t="shared" si="157"/>
        <v>0</v>
      </c>
      <c r="N140" s="6">
        <f t="shared" si="157"/>
        <v>0</v>
      </c>
      <c r="O140" s="6">
        <f t="shared" si="157"/>
        <v>0</v>
      </c>
      <c r="P140" s="6">
        <f t="shared" si="157"/>
        <v>0</v>
      </c>
      <c r="Q140" s="6">
        <f t="shared" si="157"/>
        <v>0</v>
      </c>
      <c r="R140" s="6">
        <f t="shared" si="157"/>
        <v>0</v>
      </c>
      <c r="S140" s="6">
        <f t="shared" si="157"/>
        <v>0</v>
      </c>
      <c r="T140" s="6">
        <f t="shared" si="157"/>
        <v>0</v>
      </c>
      <c r="U140" s="6">
        <f t="shared" si="157"/>
        <v>0</v>
      </c>
      <c r="V140" s="6">
        <f t="shared" si="157"/>
        <v>0</v>
      </c>
      <c r="W140" s="6">
        <f t="shared" si="157"/>
        <v>0</v>
      </c>
      <c r="X140" s="6">
        <f t="shared" si="157"/>
        <v>0</v>
      </c>
      <c r="Y140" s="6">
        <f t="shared" si="157"/>
        <v>0</v>
      </c>
      <c r="Z140" s="6">
        <f t="shared" si="157"/>
        <v>0</v>
      </c>
      <c r="AA140" s="6">
        <f t="shared" si="157"/>
        <v>0</v>
      </c>
      <c r="AB140" s="6">
        <f t="shared" si="157"/>
        <v>0</v>
      </c>
      <c r="AC140" s="6">
        <f t="shared" si="157"/>
        <v>0</v>
      </c>
      <c r="AD140" s="6">
        <f t="shared" si="157"/>
        <v>0</v>
      </c>
      <c r="AE140" s="6">
        <f t="shared" si="157"/>
        <v>0</v>
      </c>
      <c r="AF140" s="6">
        <f t="shared" si="157"/>
        <v>0</v>
      </c>
      <c r="AG140" s="6">
        <f t="shared" si="157"/>
        <v>0</v>
      </c>
      <c r="AH140" s="6">
        <f t="shared" si="157"/>
        <v>0</v>
      </c>
      <c r="AI140" s="6">
        <f t="shared" si="157"/>
        <v>0</v>
      </c>
      <c r="AJ140" s="6">
        <f t="shared" si="157"/>
        <v>0</v>
      </c>
      <c r="AK140" s="6">
        <f t="shared" si="157"/>
        <v>0</v>
      </c>
      <c r="AL140" s="6">
        <f t="shared" si="157"/>
        <v>0</v>
      </c>
      <c r="AM140" s="6">
        <f t="shared" si="157"/>
        <v>0</v>
      </c>
      <c r="AN140" s="6">
        <f t="shared" si="157"/>
        <v>0</v>
      </c>
      <c r="AO140" s="6">
        <f t="shared" si="157"/>
        <v>0</v>
      </c>
      <c r="AP140" s="6">
        <f t="shared" si="157"/>
        <v>0</v>
      </c>
      <c r="AQ140" s="6">
        <f t="shared" si="157"/>
        <v>0</v>
      </c>
      <c r="AR140" s="6">
        <f t="shared" si="157"/>
        <v>0</v>
      </c>
      <c r="AS140" s="6">
        <f t="shared" si="157"/>
        <v>0</v>
      </c>
      <c r="AT140" s="6">
        <f t="shared" si="157"/>
        <v>0</v>
      </c>
      <c r="AU140" s="6">
        <f t="shared" si="157"/>
        <v>0</v>
      </c>
      <c r="AV140" s="6">
        <f t="shared" si="157"/>
        <v>0</v>
      </c>
      <c r="AW140" s="6">
        <f t="shared" si="157"/>
        <v>0</v>
      </c>
      <c r="AX140" s="6">
        <f t="shared" si="157"/>
        <v>0</v>
      </c>
      <c r="AY140" s="6">
        <f t="shared" si="157"/>
        <v>0</v>
      </c>
      <c r="AZ140" s="6">
        <f t="shared" si="157"/>
        <v>0</v>
      </c>
      <c r="BA140" s="6">
        <f t="shared" si="157"/>
        <v>0</v>
      </c>
      <c r="BB140" s="6">
        <f t="shared" si="157"/>
        <v>0</v>
      </c>
      <c r="BC140" s="6">
        <f t="shared" si="157"/>
        <v>0</v>
      </c>
      <c r="BD140" s="6">
        <f t="shared" si="157"/>
        <v>0</v>
      </c>
      <c r="BE140" s="6">
        <f t="shared" si="157"/>
        <v>0</v>
      </c>
      <c r="BF140" s="6">
        <f t="shared" si="157"/>
        <v>0</v>
      </c>
      <c r="BG140" s="6">
        <f t="shared" si="157"/>
        <v>0</v>
      </c>
      <c r="BH140" s="6">
        <f t="shared" si="157"/>
        <v>0</v>
      </c>
      <c r="BI140" s="6">
        <f t="shared" si="157"/>
        <v>0</v>
      </c>
      <c r="BJ140" s="6">
        <f t="shared" si="157"/>
        <v>0</v>
      </c>
      <c r="BK140" s="4"/>
      <c r="BL140" s="4"/>
      <c r="BM140" s="62"/>
      <c r="BN140" s="4"/>
      <c r="BO140" s="4"/>
      <c r="BP140" s="10"/>
      <c r="BQ140" s="10"/>
      <c r="BR140" s="10"/>
      <c r="BS140" s="10"/>
      <c r="BT140" s="10"/>
      <c r="BU140" s="10"/>
      <c r="BV140" s="10"/>
      <c r="BW140" s="10"/>
      <c r="BX140" s="10"/>
      <c r="BY140" s="10"/>
      <c r="CA140" s="26" t="e">
        <f>VLOOKUP(B140,'[1]KH2025 IN'!$B$4:$X$243,23,0)</f>
        <v>#N/A</v>
      </c>
      <c r="CB140" s="26">
        <v>1</v>
      </c>
      <c r="CC140" s="26" t="e">
        <f>VLOOKUP(B140,'[2]10QH'!$B$15:$BZ$665,77,0)</f>
        <v>#REF!</v>
      </c>
    </row>
    <row r="141" spans="1:89" s="19" customFormat="1" x14ac:dyDescent="0.3">
      <c r="A141" s="10" t="s">
        <v>84</v>
      </c>
      <c r="B141" s="15" t="s">
        <v>148</v>
      </c>
      <c r="C141" s="16">
        <f t="shared" si="131"/>
        <v>0</v>
      </c>
      <c r="D141" s="10"/>
      <c r="E141" s="17">
        <f t="shared" ref="E141:E142" si="158">F141+U141+BG141</f>
        <v>0</v>
      </c>
      <c r="F141" s="17">
        <f t="shared" ref="F141:F142" si="159">G141+K141+L141+M141+R141+S141+T141</f>
        <v>0</v>
      </c>
      <c r="G141" s="17">
        <f t="shared" ref="G141:G142" si="160">H141+I141+J141</f>
        <v>0</v>
      </c>
      <c r="H141" s="10"/>
      <c r="I141" s="10"/>
      <c r="J141" s="10"/>
      <c r="K141" s="10"/>
      <c r="L141" s="10"/>
      <c r="M141" s="17">
        <f t="shared" ref="M141:M142" si="161">+N141+O141+P141</f>
        <v>0</v>
      </c>
      <c r="N141" s="10"/>
      <c r="O141" s="10"/>
      <c r="P141" s="10"/>
      <c r="Q141" s="10"/>
      <c r="R141" s="25"/>
      <c r="S141" s="10"/>
      <c r="T141" s="10"/>
      <c r="U141" s="7">
        <f t="shared" si="135"/>
        <v>0</v>
      </c>
      <c r="V141" s="10"/>
      <c r="W141" s="10"/>
      <c r="X141" s="10"/>
      <c r="Y141" s="10"/>
      <c r="Z141" s="10"/>
      <c r="AA141" s="10"/>
      <c r="AB141" s="10"/>
      <c r="AC141" s="10"/>
      <c r="AD141" s="17">
        <f t="shared" ref="AD141" si="162">SUM(AE141:AT141)</f>
        <v>0</v>
      </c>
      <c r="AE141" s="10"/>
      <c r="AF141" s="10"/>
      <c r="AG141" s="10"/>
      <c r="AH141" s="10"/>
      <c r="AI141" s="10"/>
      <c r="AJ141" s="10"/>
      <c r="AK141" s="10"/>
      <c r="AL141" s="10"/>
      <c r="AM141" s="10"/>
      <c r="AN141" s="10"/>
      <c r="AO141" s="18"/>
      <c r="AP141" s="10"/>
      <c r="AQ141" s="10"/>
      <c r="AR141" s="18"/>
      <c r="AS141" s="18"/>
      <c r="AT141" s="18"/>
      <c r="AU141" s="18"/>
      <c r="AV141" s="18"/>
      <c r="AW141" s="18"/>
      <c r="AX141" s="10"/>
      <c r="AY141" s="10"/>
      <c r="AZ141" s="10"/>
      <c r="BA141" s="18"/>
      <c r="BB141" s="18"/>
      <c r="BC141" s="18"/>
      <c r="BD141" s="10"/>
      <c r="BE141" s="18"/>
      <c r="BF141" s="18"/>
      <c r="BG141" s="17">
        <f t="shared" ref="BG141:BG142" si="163">BH141+BI141+BJ141</f>
        <v>0</v>
      </c>
      <c r="BH141" s="18"/>
      <c r="BI141" s="10"/>
      <c r="BJ141" s="10"/>
      <c r="BK141" s="18"/>
      <c r="BL141" s="10"/>
      <c r="BM141" s="18"/>
      <c r="BN141" s="10"/>
      <c r="BO141" s="3"/>
      <c r="BP141" s="10"/>
      <c r="BQ141" s="18"/>
      <c r="BR141" s="18"/>
      <c r="BS141" s="18"/>
      <c r="BT141" s="18"/>
      <c r="BU141" s="10"/>
      <c r="BV141" s="10"/>
      <c r="BW141" s="10"/>
      <c r="BX141" s="10"/>
      <c r="BY141" s="18"/>
      <c r="CA141" s="26" t="e">
        <f>VLOOKUP(B141,'[1]KH2025 IN'!$B$4:$X$243,23,0)</f>
        <v>#N/A</v>
      </c>
      <c r="CB141" s="26">
        <v>1</v>
      </c>
      <c r="CC141" s="26" t="e">
        <f>VLOOKUP(B141,'[2]10QH'!$B$15:$BZ$665,77,0)</f>
        <v>#REF!</v>
      </c>
    </row>
    <row r="142" spans="1:89" s="26" customFormat="1" ht="75" x14ac:dyDescent="0.3">
      <c r="A142" s="20">
        <f>A137+1</f>
        <v>56</v>
      </c>
      <c r="B142" s="21" t="s">
        <v>1047</v>
      </c>
      <c r="C142" s="22">
        <f t="shared" si="131"/>
        <v>0.2</v>
      </c>
      <c r="D142" s="23"/>
      <c r="E142" s="17">
        <f t="shared" si="158"/>
        <v>0.2</v>
      </c>
      <c r="F142" s="17">
        <f t="shared" si="159"/>
        <v>0.2</v>
      </c>
      <c r="G142" s="17">
        <f t="shared" si="160"/>
        <v>0</v>
      </c>
      <c r="H142" s="24"/>
      <c r="I142" s="24"/>
      <c r="J142" s="24"/>
      <c r="K142" s="24">
        <v>0.2</v>
      </c>
      <c r="L142" s="24"/>
      <c r="M142" s="17">
        <f t="shared" si="161"/>
        <v>0</v>
      </c>
      <c r="N142" s="24"/>
      <c r="O142" s="24"/>
      <c r="P142" s="24"/>
      <c r="Q142" s="24"/>
      <c r="R142" s="24"/>
      <c r="S142" s="24"/>
      <c r="T142" s="24"/>
      <c r="U142" s="7">
        <f t="shared" si="135"/>
        <v>0</v>
      </c>
      <c r="V142" s="24"/>
      <c r="W142" s="24"/>
      <c r="X142" s="24"/>
      <c r="Y142" s="24"/>
      <c r="Z142" s="24"/>
      <c r="AA142" s="24"/>
      <c r="AB142" s="24"/>
      <c r="AC142" s="24"/>
      <c r="AD142" s="17">
        <f t="shared" ref="AD142" si="164">SUM(AE142:AT142)</f>
        <v>0</v>
      </c>
      <c r="AE142" s="24"/>
      <c r="AF142" s="24"/>
      <c r="AG142" s="25"/>
      <c r="AH142" s="25"/>
      <c r="AI142" s="24"/>
      <c r="AJ142" s="20"/>
      <c r="AK142" s="24"/>
      <c r="AL142" s="20"/>
      <c r="AM142" s="20"/>
      <c r="AN142" s="20"/>
      <c r="AO142" s="3"/>
      <c r="AP142" s="20"/>
      <c r="AQ142" s="24"/>
      <c r="AR142" s="3"/>
      <c r="AS142" s="3"/>
      <c r="AT142" s="3"/>
      <c r="AU142" s="3"/>
      <c r="AV142" s="3"/>
      <c r="AW142" s="3"/>
      <c r="AX142" s="24"/>
      <c r="AY142" s="24"/>
      <c r="AZ142" s="24"/>
      <c r="BA142" s="3"/>
      <c r="BB142" s="3"/>
      <c r="BC142" s="3"/>
      <c r="BD142" s="24"/>
      <c r="BE142" s="3"/>
      <c r="BF142" s="3"/>
      <c r="BG142" s="17">
        <f t="shared" si="163"/>
        <v>0</v>
      </c>
      <c r="BH142" s="3"/>
      <c r="BI142" s="24"/>
      <c r="BJ142" s="24"/>
      <c r="BK142" s="3"/>
      <c r="BL142" s="20" t="s">
        <v>123</v>
      </c>
      <c r="BM142" s="3"/>
      <c r="BN142" s="20" t="s">
        <v>750</v>
      </c>
      <c r="BO142" s="3">
        <v>2025</v>
      </c>
      <c r="BP142" s="20" t="s">
        <v>468</v>
      </c>
      <c r="BQ142" s="3"/>
      <c r="BR142" s="3"/>
      <c r="BS142" s="3"/>
      <c r="BT142" s="3"/>
      <c r="BU142" s="23"/>
      <c r="BV142" s="20"/>
      <c r="BW142" s="25"/>
      <c r="BX142" s="25"/>
      <c r="BY142" s="97"/>
    </row>
    <row r="143" spans="1:89" s="11" customFormat="1" ht="19.5" x14ac:dyDescent="0.3">
      <c r="A143" s="4" t="s">
        <v>757</v>
      </c>
      <c r="B143" s="5" t="s">
        <v>44</v>
      </c>
      <c r="C143" s="6">
        <f t="shared" ref="C143:C164" si="165">D143+E143</f>
        <v>0</v>
      </c>
      <c r="D143" s="6">
        <f t="shared" ref="D143:T143" si="166">SUM(D144:D146)</f>
        <v>0</v>
      </c>
      <c r="E143" s="6">
        <f t="shared" si="166"/>
        <v>0</v>
      </c>
      <c r="F143" s="6">
        <f t="shared" si="166"/>
        <v>0</v>
      </c>
      <c r="G143" s="6">
        <f t="shared" si="166"/>
        <v>0</v>
      </c>
      <c r="H143" s="64">
        <f t="shared" si="166"/>
        <v>0</v>
      </c>
      <c r="I143" s="64">
        <f t="shared" si="166"/>
        <v>0</v>
      </c>
      <c r="J143" s="64">
        <f t="shared" si="166"/>
        <v>0</v>
      </c>
      <c r="K143" s="6">
        <f t="shared" si="166"/>
        <v>0</v>
      </c>
      <c r="L143" s="6">
        <f t="shared" si="166"/>
        <v>0</v>
      </c>
      <c r="M143" s="64">
        <f t="shared" si="166"/>
        <v>0</v>
      </c>
      <c r="N143" s="6">
        <f t="shared" si="166"/>
        <v>0</v>
      </c>
      <c r="O143" s="6">
        <f t="shared" si="166"/>
        <v>0</v>
      </c>
      <c r="P143" s="6">
        <f t="shared" si="166"/>
        <v>0</v>
      </c>
      <c r="Q143" s="64">
        <f t="shared" si="166"/>
        <v>0</v>
      </c>
      <c r="R143" s="64">
        <f t="shared" si="166"/>
        <v>0</v>
      </c>
      <c r="S143" s="64">
        <f t="shared" si="166"/>
        <v>0</v>
      </c>
      <c r="T143" s="64">
        <f t="shared" si="166"/>
        <v>0</v>
      </c>
      <c r="U143" s="6">
        <f t="shared" si="135"/>
        <v>0</v>
      </c>
      <c r="V143" s="64">
        <f t="shared" ref="V143:BJ143" si="167">SUM(V144:V146)</f>
        <v>0</v>
      </c>
      <c r="W143" s="64">
        <f t="shared" si="167"/>
        <v>0</v>
      </c>
      <c r="X143" s="64">
        <f t="shared" si="167"/>
        <v>0</v>
      </c>
      <c r="Y143" s="64">
        <f t="shared" si="167"/>
        <v>0</v>
      </c>
      <c r="Z143" s="64">
        <f t="shared" si="167"/>
        <v>0</v>
      </c>
      <c r="AA143" s="64">
        <f t="shared" si="167"/>
        <v>0</v>
      </c>
      <c r="AB143" s="64">
        <f t="shared" si="167"/>
        <v>0</v>
      </c>
      <c r="AC143" s="64">
        <f t="shared" si="167"/>
        <v>0</v>
      </c>
      <c r="AD143" s="64">
        <f t="shared" si="167"/>
        <v>0</v>
      </c>
      <c r="AE143" s="64">
        <f t="shared" si="167"/>
        <v>0</v>
      </c>
      <c r="AF143" s="64">
        <f t="shared" si="167"/>
        <v>0</v>
      </c>
      <c r="AG143" s="64">
        <f t="shared" si="167"/>
        <v>0</v>
      </c>
      <c r="AH143" s="64">
        <f t="shared" si="167"/>
        <v>0</v>
      </c>
      <c r="AI143" s="64">
        <f t="shared" si="167"/>
        <v>0</v>
      </c>
      <c r="AJ143" s="64">
        <f t="shared" si="167"/>
        <v>0</v>
      </c>
      <c r="AK143" s="64">
        <f t="shared" si="167"/>
        <v>0</v>
      </c>
      <c r="AL143" s="64">
        <f t="shared" si="167"/>
        <v>0</v>
      </c>
      <c r="AM143" s="64">
        <f t="shared" si="167"/>
        <v>0</v>
      </c>
      <c r="AN143" s="64">
        <f t="shared" si="167"/>
        <v>0</v>
      </c>
      <c r="AO143" s="64">
        <f t="shared" si="167"/>
        <v>0</v>
      </c>
      <c r="AP143" s="64">
        <f t="shared" si="167"/>
        <v>0</v>
      </c>
      <c r="AQ143" s="64">
        <f t="shared" si="167"/>
        <v>0</v>
      </c>
      <c r="AR143" s="64">
        <f t="shared" si="167"/>
        <v>0</v>
      </c>
      <c r="AS143" s="64">
        <f t="shared" si="167"/>
        <v>0</v>
      </c>
      <c r="AT143" s="64">
        <f t="shared" si="167"/>
        <v>0</v>
      </c>
      <c r="AU143" s="64">
        <f t="shared" si="167"/>
        <v>0</v>
      </c>
      <c r="AV143" s="64">
        <f t="shared" si="167"/>
        <v>0</v>
      </c>
      <c r="AW143" s="64">
        <f t="shared" si="167"/>
        <v>0</v>
      </c>
      <c r="AX143" s="64">
        <f t="shared" si="167"/>
        <v>0</v>
      </c>
      <c r="AY143" s="64">
        <f t="shared" si="167"/>
        <v>0</v>
      </c>
      <c r="AZ143" s="64">
        <f t="shared" si="167"/>
        <v>0</v>
      </c>
      <c r="BA143" s="64">
        <f t="shared" si="167"/>
        <v>0</v>
      </c>
      <c r="BB143" s="64">
        <f t="shared" si="167"/>
        <v>0</v>
      </c>
      <c r="BC143" s="64">
        <f t="shared" si="167"/>
        <v>0</v>
      </c>
      <c r="BD143" s="64">
        <f t="shared" si="167"/>
        <v>0</v>
      </c>
      <c r="BE143" s="64">
        <f t="shared" si="167"/>
        <v>0</v>
      </c>
      <c r="BF143" s="64">
        <f t="shared" si="167"/>
        <v>0</v>
      </c>
      <c r="BG143" s="6">
        <f t="shared" si="167"/>
        <v>0</v>
      </c>
      <c r="BH143" s="64">
        <f t="shared" si="167"/>
        <v>0</v>
      </c>
      <c r="BI143" s="64">
        <f t="shared" si="167"/>
        <v>0</v>
      </c>
      <c r="BJ143" s="64">
        <f t="shared" si="167"/>
        <v>0</v>
      </c>
      <c r="BK143" s="4"/>
      <c r="BL143" s="4"/>
      <c r="BM143" s="4"/>
      <c r="BN143" s="4"/>
      <c r="BO143" s="4"/>
      <c r="BP143" s="10"/>
      <c r="BQ143" s="10"/>
      <c r="BR143" s="10"/>
      <c r="BS143" s="10"/>
      <c r="BT143" s="10"/>
      <c r="BU143" s="10"/>
      <c r="BV143" s="10"/>
      <c r="BW143" s="10"/>
      <c r="BX143" s="10"/>
      <c r="BY143" s="10"/>
      <c r="CA143" s="26" t="e">
        <f>VLOOKUP(B143,'[1]KH2025 IN'!$B$4:$X$243,23,0)</f>
        <v>#N/A</v>
      </c>
      <c r="CB143" s="26">
        <v>1</v>
      </c>
      <c r="CC143" s="26" t="e">
        <f>VLOOKUP(B143,'[2]10QH'!$B$15:$BZ$665,77,0)</f>
        <v>#REF!</v>
      </c>
    </row>
    <row r="144" spans="1:89" s="19" customFormat="1" x14ac:dyDescent="0.3">
      <c r="A144" s="10" t="s">
        <v>84</v>
      </c>
      <c r="B144" s="15" t="s">
        <v>85</v>
      </c>
      <c r="C144" s="16">
        <f t="shared" si="165"/>
        <v>0</v>
      </c>
      <c r="D144" s="10"/>
      <c r="E144" s="17">
        <f t="shared" ref="E144" si="168">F144+U144+BG144</f>
        <v>0</v>
      </c>
      <c r="F144" s="17">
        <f t="shared" ref="F144" si="169">G144+K144+L144+M144+R144+S144+T144</f>
        <v>0</v>
      </c>
      <c r="G144" s="17">
        <f t="shared" ref="G144" si="170">H144+I144+J144</f>
        <v>0</v>
      </c>
      <c r="H144" s="10"/>
      <c r="I144" s="10"/>
      <c r="J144" s="10"/>
      <c r="K144" s="10"/>
      <c r="L144" s="10"/>
      <c r="M144" s="17">
        <f t="shared" ref="M144" si="171">+N144+O144+P144</f>
        <v>0</v>
      </c>
      <c r="N144" s="10"/>
      <c r="O144" s="10"/>
      <c r="P144" s="10"/>
      <c r="Q144" s="10"/>
      <c r="R144" s="24"/>
      <c r="S144" s="10"/>
      <c r="T144" s="10"/>
      <c r="U144" s="7">
        <f t="shared" si="135"/>
        <v>0</v>
      </c>
      <c r="V144" s="10"/>
      <c r="W144" s="10"/>
      <c r="X144" s="10"/>
      <c r="Y144" s="10"/>
      <c r="Z144" s="10"/>
      <c r="AA144" s="10"/>
      <c r="AB144" s="10"/>
      <c r="AC144" s="10"/>
      <c r="AD144" s="17">
        <f t="shared" ref="AD144" si="172">SUM(AE144:AT144)</f>
        <v>0</v>
      </c>
      <c r="AE144" s="10"/>
      <c r="AF144" s="10"/>
      <c r="AG144" s="10"/>
      <c r="AH144" s="10"/>
      <c r="AI144" s="10"/>
      <c r="AJ144" s="10"/>
      <c r="AK144" s="10"/>
      <c r="AL144" s="10"/>
      <c r="AM144" s="10"/>
      <c r="AN144" s="10"/>
      <c r="AO144" s="3"/>
      <c r="AP144" s="10"/>
      <c r="AQ144" s="10"/>
      <c r="AR144" s="3"/>
      <c r="AS144" s="3"/>
      <c r="AT144" s="3"/>
      <c r="AU144" s="3"/>
      <c r="AV144" s="3"/>
      <c r="AW144" s="3"/>
      <c r="AX144" s="10"/>
      <c r="AY144" s="10"/>
      <c r="AZ144" s="10"/>
      <c r="BA144" s="3"/>
      <c r="BB144" s="3"/>
      <c r="BC144" s="3"/>
      <c r="BD144" s="10"/>
      <c r="BE144" s="3"/>
      <c r="BF144" s="3"/>
      <c r="BG144" s="17">
        <f t="shared" ref="BG144" si="173">BH144+BI144+BJ144</f>
        <v>0</v>
      </c>
      <c r="BH144" s="3"/>
      <c r="BI144" s="10"/>
      <c r="BJ144" s="10"/>
      <c r="BK144" s="18"/>
      <c r="BL144" s="10"/>
      <c r="BM144" s="18"/>
      <c r="BN144" s="10"/>
      <c r="BO144" s="3"/>
      <c r="BP144" s="10"/>
      <c r="BQ144" s="18"/>
      <c r="BR144" s="18"/>
      <c r="BS144" s="18"/>
      <c r="BT144" s="18"/>
      <c r="BU144" s="10"/>
      <c r="BV144" s="10"/>
      <c r="BW144" s="10"/>
      <c r="BX144" s="10"/>
      <c r="BY144" s="18"/>
      <c r="CA144" s="26">
        <f>VLOOKUP(B144,'[1]KH2025 IN'!$B$4:$X$243,23,0)</f>
        <v>1</v>
      </c>
      <c r="CB144" s="26">
        <v>1</v>
      </c>
      <c r="CC144" s="26" t="e">
        <f>VLOOKUP(B144,'[2]10QH'!$B$15:$BZ$665,77,0)</f>
        <v>#REF!</v>
      </c>
    </row>
    <row r="145" spans="1:89" s="19" customFormat="1" x14ac:dyDescent="0.3">
      <c r="A145" s="10" t="s">
        <v>147</v>
      </c>
      <c r="B145" s="15" t="s">
        <v>148</v>
      </c>
      <c r="C145" s="16">
        <f>D145+E145</f>
        <v>0</v>
      </c>
      <c r="D145" s="10"/>
      <c r="E145" s="17">
        <f>F145+U145+BG145</f>
        <v>0</v>
      </c>
      <c r="F145" s="17">
        <f>G145+K145+L145+M145+R145+S145+T145</f>
        <v>0</v>
      </c>
      <c r="G145" s="17">
        <f>H145+I145+J145</f>
        <v>0</v>
      </c>
      <c r="H145" s="10"/>
      <c r="I145" s="10"/>
      <c r="J145" s="10"/>
      <c r="K145" s="10"/>
      <c r="L145" s="10"/>
      <c r="M145" s="17">
        <f>+N145+O145+P145</f>
        <v>0</v>
      </c>
      <c r="N145" s="10"/>
      <c r="O145" s="10"/>
      <c r="P145" s="10"/>
      <c r="Q145" s="10"/>
      <c r="R145" s="24"/>
      <c r="S145" s="10"/>
      <c r="T145" s="10"/>
      <c r="U145" s="7">
        <f>V145+W145+X145+Y145+Z145+AA145+AB145+AC145+AD145+AU145+AV145+AW145+AX145+AY145+AZ145+BA145+BB145+BC145+BD145+BE145+BF145</f>
        <v>0</v>
      </c>
      <c r="V145" s="10"/>
      <c r="W145" s="10"/>
      <c r="X145" s="10"/>
      <c r="Y145" s="10"/>
      <c r="Z145" s="10"/>
      <c r="AA145" s="10"/>
      <c r="AB145" s="10"/>
      <c r="AC145" s="10"/>
      <c r="AD145" s="17">
        <f>SUM(AE145:AT145)</f>
        <v>0</v>
      </c>
      <c r="AE145" s="10"/>
      <c r="AF145" s="10"/>
      <c r="AG145" s="10"/>
      <c r="AH145" s="10"/>
      <c r="AI145" s="10"/>
      <c r="AJ145" s="10"/>
      <c r="AK145" s="10"/>
      <c r="AL145" s="10"/>
      <c r="AM145" s="10"/>
      <c r="AN145" s="10"/>
      <c r="AO145" s="3"/>
      <c r="AP145" s="10"/>
      <c r="AQ145" s="10"/>
      <c r="AR145" s="3"/>
      <c r="AS145" s="3"/>
      <c r="AT145" s="3"/>
      <c r="AU145" s="3"/>
      <c r="AV145" s="3"/>
      <c r="AW145" s="3"/>
      <c r="AX145" s="10"/>
      <c r="AY145" s="10"/>
      <c r="AZ145" s="10"/>
      <c r="BA145" s="3"/>
      <c r="BB145" s="3"/>
      <c r="BC145" s="3"/>
      <c r="BD145" s="10"/>
      <c r="BE145" s="3"/>
      <c r="BF145" s="3"/>
      <c r="BG145" s="17">
        <f>BH145+BI145+BJ145</f>
        <v>0</v>
      </c>
      <c r="BH145" s="3"/>
      <c r="BI145" s="10"/>
      <c r="BJ145" s="10"/>
      <c r="BK145" s="18"/>
      <c r="BL145" s="10"/>
      <c r="BM145" s="18"/>
      <c r="BN145" s="10"/>
      <c r="BO145" s="18"/>
      <c r="BP145" s="10"/>
      <c r="BQ145" s="18"/>
      <c r="BR145" s="18"/>
      <c r="BS145" s="18"/>
      <c r="BT145" s="18"/>
      <c r="BU145" s="10"/>
      <c r="BV145" s="10"/>
      <c r="BW145" s="10"/>
      <c r="BX145" s="10"/>
      <c r="BY145" s="18"/>
      <c r="CA145" s="26" t="e">
        <f>VLOOKUP(B145,'[1]KH2025 IN'!$B$4:$X$243,23,0)</f>
        <v>#N/A</v>
      </c>
      <c r="CB145" s="26">
        <v>1</v>
      </c>
      <c r="CC145" s="26" t="e">
        <f>VLOOKUP(B145,'[2]10QH'!$B$15:$BZ$665,77,0)</f>
        <v>#REF!</v>
      </c>
    </row>
    <row r="146" spans="1:89" s="19" customFormat="1" ht="37.5" x14ac:dyDescent="0.3">
      <c r="A146" s="10" t="s">
        <v>152</v>
      </c>
      <c r="B146" s="15" t="s">
        <v>153</v>
      </c>
      <c r="C146" s="16">
        <f>D146+E146</f>
        <v>0</v>
      </c>
      <c r="D146" s="10"/>
      <c r="E146" s="17">
        <f>F146+U146+BG146</f>
        <v>0</v>
      </c>
      <c r="F146" s="17">
        <f>G146+K146+L146+M146+R146+S146+T146</f>
        <v>0</v>
      </c>
      <c r="G146" s="17">
        <f>H146+I146+J146</f>
        <v>0</v>
      </c>
      <c r="H146" s="10"/>
      <c r="I146" s="10"/>
      <c r="J146" s="10"/>
      <c r="K146" s="10"/>
      <c r="L146" s="10"/>
      <c r="M146" s="17">
        <f>+N146+O146+P146</f>
        <v>0</v>
      </c>
      <c r="N146" s="10"/>
      <c r="O146" s="10"/>
      <c r="P146" s="10"/>
      <c r="Q146" s="10"/>
      <c r="R146" s="24"/>
      <c r="S146" s="10"/>
      <c r="T146" s="10"/>
      <c r="U146" s="7">
        <f>V146+W146+X146+Y146+Z146+AA146+AB146+AC146+AD146+AU146+AV146+AW146+AX146+AY146+AZ146+BA146+BB146+BC146+BD146+BE146+BF146</f>
        <v>0</v>
      </c>
      <c r="V146" s="10"/>
      <c r="W146" s="10"/>
      <c r="X146" s="10"/>
      <c r="Y146" s="10"/>
      <c r="Z146" s="10"/>
      <c r="AA146" s="10"/>
      <c r="AB146" s="10"/>
      <c r="AC146" s="10"/>
      <c r="AD146" s="17">
        <f>SUM(AE146:AT146)</f>
        <v>0</v>
      </c>
      <c r="AE146" s="10"/>
      <c r="AF146" s="10"/>
      <c r="AG146" s="10"/>
      <c r="AH146" s="10"/>
      <c r="AI146" s="10"/>
      <c r="AJ146" s="10"/>
      <c r="AK146" s="10"/>
      <c r="AL146" s="10"/>
      <c r="AM146" s="10"/>
      <c r="AN146" s="10"/>
      <c r="AO146" s="3"/>
      <c r="AP146" s="10"/>
      <c r="AQ146" s="10"/>
      <c r="AR146" s="3"/>
      <c r="AS146" s="3"/>
      <c r="AT146" s="3"/>
      <c r="AU146" s="3"/>
      <c r="AV146" s="3"/>
      <c r="AW146" s="3"/>
      <c r="AX146" s="10"/>
      <c r="AY146" s="10"/>
      <c r="AZ146" s="10"/>
      <c r="BA146" s="3"/>
      <c r="BB146" s="3"/>
      <c r="BC146" s="3"/>
      <c r="BD146" s="10"/>
      <c r="BE146" s="3"/>
      <c r="BF146" s="3"/>
      <c r="BG146" s="17">
        <f>BH146+BI146+BJ146</f>
        <v>0</v>
      </c>
      <c r="BH146" s="3"/>
      <c r="BI146" s="10"/>
      <c r="BJ146" s="10"/>
      <c r="BK146" s="18"/>
      <c r="BL146" s="10"/>
      <c r="BM146" s="18"/>
      <c r="BN146" s="10"/>
      <c r="BO146" s="3"/>
      <c r="BP146" s="10"/>
      <c r="BQ146" s="18"/>
      <c r="BR146" s="18"/>
      <c r="BS146" s="18"/>
      <c r="BT146" s="18"/>
      <c r="BU146" s="10"/>
      <c r="BV146" s="10"/>
      <c r="BW146" s="10"/>
      <c r="BX146" s="10"/>
      <c r="BY146" s="18"/>
      <c r="CA146" s="26">
        <f>VLOOKUP(B146,'[1]KH2025 IN'!$B$4:$X$243,23,0)</f>
        <v>1</v>
      </c>
      <c r="CB146" s="26">
        <v>1</v>
      </c>
      <c r="CC146" s="26" t="e">
        <f>VLOOKUP(B146,'[2]10QH'!$B$15:$BZ$665,77,0)</f>
        <v>#REF!</v>
      </c>
    </row>
    <row r="147" spans="1:89" s="11" customFormat="1" ht="19.5" x14ac:dyDescent="0.3">
      <c r="A147" s="4" t="s">
        <v>787</v>
      </c>
      <c r="B147" s="5" t="s">
        <v>45</v>
      </c>
      <c r="C147" s="6">
        <f t="shared" si="165"/>
        <v>0</v>
      </c>
      <c r="D147" s="6">
        <f t="shared" ref="D147:T147" si="174">SUM(D148:D150)</f>
        <v>0</v>
      </c>
      <c r="E147" s="6">
        <f t="shared" si="174"/>
        <v>0</v>
      </c>
      <c r="F147" s="6">
        <f t="shared" si="174"/>
        <v>0</v>
      </c>
      <c r="G147" s="6">
        <f t="shared" si="174"/>
        <v>0</v>
      </c>
      <c r="H147" s="64">
        <f t="shared" si="174"/>
        <v>0</v>
      </c>
      <c r="I147" s="64">
        <f t="shared" si="174"/>
        <v>0</v>
      </c>
      <c r="J147" s="64">
        <f t="shared" si="174"/>
        <v>0</v>
      </c>
      <c r="K147" s="6">
        <f t="shared" si="174"/>
        <v>0</v>
      </c>
      <c r="L147" s="6">
        <f t="shared" si="174"/>
        <v>0</v>
      </c>
      <c r="M147" s="64">
        <f t="shared" si="174"/>
        <v>0</v>
      </c>
      <c r="N147" s="6">
        <f t="shared" si="174"/>
        <v>0</v>
      </c>
      <c r="O147" s="6">
        <f t="shared" si="174"/>
        <v>0</v>
      </c>
      <c r="P147" s="6">
        <f t="shared" si="174"/>
        <v>0</v>
      </c>
      <c r="Q147" s="64">
        <f t="shared" si="174"/>
        <v>0</v>
      </c>
      <c r="R147" s="64">
        <f t="shared" si="174"/>
        <v>0</v>
      </c>
      <c r="S147" s="64">
        <f t="shared" si="174"/>
        <v>0</v>
      </c>
      <c r="T147" s="64">
        <f t="shared" si="174"/>
        <v>0</v>
      </c>
      <c r="U147" s="6">
        <f t="shared" ref="U147:U182" si="175">V147+W147+X147+Y147+Z147+AA147+AB147+AC147+AD147+AU147+AV147+AW147+AX147+AY147+AZ147+BA147+BB147+BC147+BD147+BE147+BF147</f>
        <v>0</v>
      </c>
      <c r="V147" s="64">
        <f t="shared" ref="V147:BJ147" si="176">SUM(V148:V150)</f>
        <v>0</v>
      </c>
      <c r="W147" s="64">
        <f t="shared" si="176"/>
        <v>0</v>
      </c>
      <c r="X147" s="64">
        <f t="shared" si="176"/>
        <v>0</v>
      </c>
      <c r="Y147" s="64">
        <f t="shared" si="176"/>
        <v>0</v>
      </c>
      <c r="Z147" s="64">
        <f t="shared" si="176"/>
        <v>0</v>
      </c>
      <c r="AA147" s="64">
        <f t="shared" si="176"/>
        <v>0</v>
      </c>
      <c r="AB147" s="64">
        <f t="shared" si="176"/>
        <v>0</v>
      </c>
      <c r="AC147" s="64">
        <f t="shared" si="176"/>
        <v>0</v>
      </c>
      <c r="AD147" s="64">
        <f t="shared" si="176"/>
        <v>0</v>
      </c>
      <c r="AE147" s="64">
        <f t="shared" si="176"/>
        <v>0</v>
      </c>
      <c r="AF147" s="64">
        <f t="shared" si="176"/>
        <v>0</v>
      </c>
      <c r="AG147" s="64">
        <f t="shared" si="176"/>
        <v>0</v>
      </c>
      <c r="AH147" s="64">
        <f t="shared" si="176"/>
        <v>0</v>
      </c>
      <c r="AI147" s="64">
        <f t="shared" si="176"/>
        <v>0</v>
      </c>
      <c r="AJ147" s="64">
        <f t="shared" si="176"/>
        <v>0</v>
      </c>
      <c r="AK147" s="64">
        <f t="shared" si="176"/>
        <v>0</v>
      </c>
      <c r="AL147" s="64">
        <f t="shared" si="176"/>
        <v>0</v>
      </c>
      <c r="AM147" s="64">
        <f t="shared" si="176"/>
        <v>0</v>
      </c>
      <c r="AN147" s="64">
        <f t="shared" si="176"/>
        <v>0</v>
      </c>
      <c r="AO147" s="64">
        <f t="shared" si="176"/>
        <v>0</v>
      </c>
      <c r="AP147" s="64">
        <f t="shared" si="176"/>
        <v>0</v>
      </c>
      <c r="AQ147" s="64">
        <f t="shared" si="176"/>
        <v>0</v>
      </c>
      <c r="AR147" s="64">
        <f t="shared" si="176"/>
        <v>0</v>
      </c>
      <c r="AS147" s="64">
        <f t="shared" si="176"/>
        <v>0</v>
      </c>
      <c r="AT147" s="64">
        <f t="shared" si="176"/>
        <v>0</v>
      </c>
      <c r="AU147" s="64">
        <f t="shared" si="176"/>
        <v>0</v>
      </c>
      <c r="AV147" s="64">
        <f t="shared" si="176"/>
        <v>0</v>
      </c>
      <c r="AW147" s="64">
        <f t="shared" si="176"/>
        <v>0</v>
      </c>
      <c r="AX147" s="64">
        <f t="shared" si="176"/>
        <v>0</v>
      </c>
      <c r="AY147" s="64">
        <f t="shared" si="176"/>
        <v>0</v>
      </c>
      <c r="AZ147" s="64">
        <f t="shared" si="176"/>
        <v>0</v>
      </c>
      <c r="BA147" s="64">
        <f t="shared" si="176"/>
        <v>0</v>
      </c>
      <c r="BB147" s="64">
        <f t="shared" si="176"/>
        <v>0</v>
      </c>
      <c r="BC147" s="64">
        <f t="shared" si="176"/>
        <v>0</v>
      </c>
      <c r="BD147" s="64">
        <f t="shared" si="176"/>
        <v>0</v>
      </c>
      <c r="BE147" s="64">
        <f t="shared" si="176"/>
        <v>0</v>
      </c>
      <c r="BF147" s="64">
        <f t="shared" si="176"/>
        <v>0</v>
      </c>
      <c r="BG147" s="6">
        <f t="shared" si="176"/>
        <v>0</v>
      </c>
      <c r="BH147" s="64">
        <f t="shared" si="176"/>
        <v>0</v>
      </c>
      <c r="BI147" s="64">
        <f t="shared" si="176"/>
        <v>0</v>
      </c>
      <c r="BJ147" s="64">
        <f t="shared" si="176"/>
        <v>0</v>
      </c>
      <c r="BK147" s="4"/>
      <c r="BL147" s="4"/>
      <c r="BM147" s="4"/>
      <c r="BN147" s="4"/>
      <c r="BO147" s="4"/>
      <c r="BP147" s="10"/>
      <c r="BQ147" s="10"/>
      <c r="BR147" s="10"/>
      <c r="BS147" s="10"/>
      <c r="BT147" s="10"/>
      <c r="BU147" s="10"/>
      <c r="BV147" s="10"/>
      <c r="BW147" s="10"/>
      <c r="BX147" s="10"/>
      <c r="BY147" s="10"/>
      <c r="CA147" s="26" t="e">
        <f>VLOOKUP(B147,'[1]KH2025 IN'!$B$4:$X$243,23,0)</f>
        <v>#N/A</v>
      </c>
      <c r="CB147" s="26">
        <v>1</v>
      </c>
      <c r="CC147" s="26" t="e">
        <f>VLOOKUP(B147,'[2]10QH'!$B$15:$BZ$665,77,0)</f>
        <v>#REF!</v>
      </c>
    </row>
    <row r="148" spans="1:89" s="19" customFormat="1" x14ac:dyDescent="0.3">
      <c r="A148" s="10" t="s">
        <v>84</v>
      </c>
      <c r="B148" s="15" t="s">
        <v>85</v>
      </c>
      <c r="C148" s="16">
        <f t="shared" si="165"/>
        <v>0</v>
      </c>
      <c r="D148" s="10"/>
      <c r="E148" s="17">
        <f t="shared" ref="E148:E150" si="177">F148+U148+BG148</f>
        <v>0</v>
      </c>
      <c r="F148" s="17">
        <f t="shared" ref="F148:F150" si="178">G148+K148+L148+M148+R148+S148+T148</f>
        <v>0</v>
      </c>
      <c r="G148" s="17">
        <f t="shared" ref="G148:G150" si="179">H148+I148+J148</f>
        <v>0</v>
      </c>
      <c r="H148" s="10"/>
      <c r="I148" s="10"/>
      <c r="J148" s="10"/>
      <c r="K148" s="10"/>
      <c r="L148" s="10"/>
      <c r="M148" s="17">
        <f t="shared" ref="M148:M150" si="180">+N148+O148+P148</f>
        <v>0</v>
      </c>
      <c r="N148" s="10"/>
      <c r="O148" s="10"/>
      <c r="P148" s="10"/>
      <c r="Q148" s="10"/>
      <c r="R148" s="24"/>
      <c r="S148" s="10"/>
      <c r="T148" s="10"/>
      <c r="U148" s="7">
        <f t="shared" si="175"/>
        <v>0</v>
      </c>
      <c r="V148" s="10"/>
      <c r="W148" s="10"/>
      <c r="X148" s="10"/>
      <c r="Y148" s="10"/>
      <c r="Z148" s="10"/>
      <c r="AA148" s="10"/>
      <c r="AB148" s="10"/>
      <c r="AC148" s="10"/>
      <c r="AD148" s="17">
        <f t="shared" ref="AD148:AD150" si="181">SUM(AE148:AT148)</f>
        <v>0</v>
      </c>
      <c r="AE148" s="10"/>
      <c r="AF148" s="10"/>
      <c r="AG148" s="10"/>
      <c r="AH148" s="10"/>
      <c r="AI148" s="10"/>
      <c r="AJ148" s="10"/>
      <c r="AK148" s="10"/>
      <c r="AL148" s="10"/>
      <c r="AM148" s="10"/>
      <c r="AN148" s="10"/>
      <c r="AO148" s="3"/>
      <c r="AP148" s="10"/>
      <c r="AQ148" s="10"/>
      <c r="AR148" s="3"/>
      <c r="AS148" s="3"/>
      <c r="AT148" s="3"/>
      <c r="AU148" s="3"/>
      <c r="AV148" s="3"/>
      <c r="AW148" s="3"/>
      <c r="AX148" s="10"/>
      <c r="AY148" s="10"/>
      <c r="AZ148" s="10"/>
      <c r="BA148" s="3"/>
      <c r="BB148" s="3"/>
      <c r="BC148" s="3"/>
      <c r="BD148" s="10"/>
      <c r="BE148" s="3"/>
      <c r="BF148" s="3"/>
      <c r="BG148" s="17">
        <f t="shared" ref="BG148:BG150" si="182">BH148+BI148+BJ148</f>
        <v>0</v>
      </c>
      <c r="BH148" s="3"/>
      <c r="BI148" s="10"/>
      <c r="BJ148" s="10"/>
      <c r="BK148" s="18"/>
      <c r="BL148" s="10"/>
      <c r="BM148" s="18"/>
      <c r="BN148" s="10"/>
      <c r="BO148" s="3"/>
      <c r="BP148" s="10"/>
      <c r="BQ148" s="18"/>
      <c r="BR148" s="18"/>
      <c r="BS148" s="18"/>
      <c r="BT148" s="18"/>
      <c r="BU148" s="10"/>
      <c r="BV148" s="10"/>
      <c r="BW148" s="10"/>
      <c r="BX148" s="10"/>
      <c r="BY148" s="18"/>
      <c r="CA148" s="26">
        <f>VLOOKUP(B148,'[1]KH2025 IN'!$B$4:$X$243,23,0)</f>
        <v>1</v>
      </c>
      <c r="CB148" s="26">
        <v>1</v>
      </c>
      <c r="CC148" s="26" t="e">
        <f>VLOOKUP(B148,'[2]10QH'!$B$15:$BZ$665,77,0)</f>
        <v>#REF!</v>
      </c>
    </row>
    <row r="149" spans="1:89" s="19" customFormat="1" x14ac:dyDescent="0.3">
      <c r="A149" s="10" t="s">
        <v>147</v>
      </c>
      <c r="B149" s="15" t="s">
        <v>148</v>
      </c>
      <c r="C149" s="16">
        <f t="shared" si="165"/>
        <v>0</v>
      </c>
      <c r="D149" s="10"/>
      <c r="E149" s="17">
        <f t="shared" si="177"/>
        <v>0</v>
      </c>
      <c r="F149" s="17">
        <f t="shared" si="178"/>
        <v>0</v>
      </c>
      <c r="G149" s="17">
        <f t="shared" si="179"/>
        <v>0</v>
      </c>
      <c r="H149" s="10"/>
      <c r="I149" s="10"/>
      <c r="J149" s="10"/>
      <c r="K149" s="10"/>
      <c r="L149" s="10"/>
      <c r="M149" s="17">
        <f t="shared" si="180"/>
        <v>0</v>
      </c>
      <c r="N149" s="10"/>
      <c r="O149" s="10"/>
      <c r="P149" s="10"/>
      <c r="Q149" s="10"/>
      <c r="R149" s="24"/>
      <c r="S149" s="10"/>
      <c r="T149" s="10"/>
      <c r="U149" s="7">
        <f t="shared" si="175"/>
        <v>0</v>
      </c>
      <c r="V149" s="10"/>
      <c r="W149" s="10"/>
      <c r="X149" s="10"/>
      <c r="Y149" s="10"/>
      <c r="Z149" s="10"/>
      <c r="AA149" s="10"/>
      <c r="AB149" s="10"/>
      <c r="AC149" s="10"/>
      <c r="AD149" s="17">
        <f t="shared" si="181"/>
        <v>0</v>
      </c>
      <c r="AE149" s="10"/>
      <c r="AF149" s="10"/>
      <c r="AG149" s="10"/>
      <c r="AH149" s="10"/>
      <c r="AI149" s="10"/>
      <c r="AJ149" s="10"/>
      <c r="AK149" s="10"/>
      <c r="AL149" s="10"/>
      <c r="AM149" s="10"/>
      <c r="AN149" s="10"/>
      <c r="AO149" s="3"/>
      <c r="AP149" s="10"/>
      <c r="AQ149" s="10"/>
      <c r="AR149" s="3"/>
      <c r="AS149" s="3"/>
      <c r="AT149" s="3"/>
      <c r="AU149" s="3"/>
      <c r="AV149" s="3"/>
      <c r="AW149" s="3"/>
      <c r="AX149" s="10"/>
      <c r="AY149" s="10"/>
      <c r="AZ149" s="10"/>
      <c r="BA149" s="3"/>
      <c r="BB149" s="3"/>
      <c r="BC149" s="3"/>
      <c r="BD149" s="10"/>
      <c r="BE149" s="3"/>
      <c r="BF149" s="3"/>
      <c r="BG149" s="17">
        <f t="shared" si="182"/>
        <v>0</v>
      </c>
      <c r="BH149" s="3"/>
      <c r="BI149" s="10"/>
      <c r="BJ149" s="10"/>
      <c r="BK149" s="18"/>
      <c r="BL149" s="10"/>
      <c r="BM149" s="18"/>
      <c r="BN149" s="10"/>
      <c r="BO149" s="18"/>
      <c r="BP149" s="10"/>
      <c r="BQ149" s="18"/>
      <c r="BR149" s="18"/>
      <c r="BS149" s="18"/>
      <c r="BT149" s="18"/>
      <c r="BU149" s="10"/>
      <c r="BV149" s="10"/>
      <c r="BW149" s="10"/>
      <c r="BX149" s="10"/>
      <c r="BY149" s="18"/>
      <c r="CA149" s="26" t="e">
        <f>VLOOKUP(B149,'[1]KH2025 IN'!$B$4:$X$243,23,0)</f>
        <v>#N/A</v>
      </c>
      <c r="CB149" s="26">
        <v>1</v>
      </c>
      <c r="CC149" s="26" t="e">
        <f>VLOOKUP(B149,'[2]10QH'!$B$15:$BZ$665,77,0)</f>
        <v>#REF!</v>
      </c>
    </row>
    <row r="150" spans="1:89" s="19" customFormat="1" ht="37.5" x14ac:dyDescent="0.3">
      <c r="A150" s="10" t="s">
        <v>152</v>
      </c>
      <c r="B150" s="15" t="s">
        <v>153</v>
      </c>
      <c r="C150" s="16">
        <f t="shared" si="165"/>
        <v>0</v>
      </c>
      <c r="D150" s="10"/>
      <c r="E150" s="17">
        <f t="shared" si="177"/>
        <v>0</v>
      </c>
      <c r="F150" s="17">
        <f t="shared" si="178"/>
        <v>0</v>
      </c>
      <c r="G150" s="17">
        <f t="shared" si="179"/>
        <v>0</v>
      </c>
      <c r="H150" s="10"/>
      <c r="I150" s="10"/>
      <c r="J150" s="10"/>
      <c r="K150" s="10"/>
      <c r="L150" s="10"/>
      <c r="M150" s="17">
        <f t="shared" si="180"/>
        <v>0</v>
      </c>
      <c r="N150" s="10"/>
      <c r="O150" s="10"/>
      <c r="P150" s="10"/>
      <c r="Q150" s="10"/>
      <c r="R150" s="24"/>
      <c r="S150" s="10"/>
      <c r="T150" s="10"/>
      <c r="U150" s="7">
        <f t="shared" si="175"/>
        <v>0</v>
      </c>
      <c r="V150" s="10"/>
      <c r="W150" s="10"/>
      <c r="X150" s="10"/>
      <c r="Y150" s="10"/>
      <c r="Z150" s="10"/>
      <c r="AA150" s="10"/>
      <c r="AB150" s="10"/>
      <c r="AC150" s="10"/>
      <c r="AD150" s="17">
        <f t="shared" si="181"/>
        <v>0</v>
      </c>
      <c r="AE150" s="10"/>
      <c r="AF150" s="10"/>
      <c r="AG150" s="10"/>
      <c r="AH150" s="10"/>
      <c r="AI150" s="10"/>
      <c r="AJ150" s="10"/>
      <c r="AK150" s="10"/>
      <c r="AL150" s="10"/>
      <c r="AM150" s="10"/>
      <c r="AN150" s="10"/>
      <c r="AO150" s="3"/>
      <c r="AP150" s="10"/>
      <c r="AQ150" s="10"/>
      <c r="AR150" s="3"/>
      <c r="AS150" s="3"/>
      <c r="AT150" s="3"/>
      <c r="AU150" s="3"/>
      <c r="AV150" s="3"/>
      <c r="AW150" s="3"/>
      <c r="AX150" s="10"/>
      <c r="AY150" s="10"/>
      <c r="AZ150" s="10"/>
      <c r="BA150" s="3"/>
      <c r="BB150" s="3"/>
      <c r="BC150" s="3"/>
      <c r="BD150" s="10"/>
      <c r="BE150" s="3"/>
      <c r="BF150" s="3"/>
      <c r="BG150" s="17">
        <f t="shared" si="182"/>
        <v>0</v>
      </c>
      <c r="BH150" s="3"/>
      <c r="BI150" s="10"/>
      <c r="BJ150" s="10"/>
      <c r="BK150" s="18"/>
      <c r="BL150" s="10"/>
      <c r="BM150" s="18"/>
      <c r="BN150" s="10"/>
      <c r="BO150" s="3"/>
      <c r="BP150" s="10"/>
      <c r="BQ150" s="18"/>
      <c r="BR150" s="18"/>
      <c r="BS150" s="18"/>
      <c r="BT150" s="18"/>
      <c r="BU150" s="10"/>
      <c r="BV150" s="10"/>
      <c r="BW150" s="10"/>
      <c r="BX150" s="10"/>
      <c r="BY150" s="18"/>
      <c r="CA150" s="26">
        <f>VLOOKUP(B150,'[1]KH2025 IN'!$B$4:$X$243,23,0)</f>
        <v>1</v>
      </c>
      <c r="CB150" s="26">
        <v>1</v>
      </c>
      <c r="CC150" s="26" t="e">
        <f>VLOOKUP(B150,'[2]10QH'!$B$15:$BZ$665,77,0)</f>
        <v>#REF!</v>
      </c>
    </row>
    <row r="151" spans="1:89" s="11" customFormat="1" ht="19.5" x14ac:dyDescent="0.3">
      <c r="A151" s="4" t="s">
        <v>799</v>
      </c>
      <c r="B151" s="5" t="s">
        <v>46</v>
      </c>
      <c r="C151" s="6">
        <f t="shared" si="165"/>
        <v>0.30000000000000004</v>
      </c>
      <c r="D151" s="6">
        <f t="shared" ref="D151:T151" si="183">SUM(D152:D155)</f>
        <v>0</v>
      </c>
      <c r="E151" s="6">
        <f t="shared" si="183"/>
        <v>0.30000000000000004</v>
      </c>
      <c r="F151" s="6">
        <f t="shared" si="183"/>
        <v>0.30000000000000004</v>
      </c>
      <c r="G151" s="6">
        <f t="shared" si="183"/>
        <v>0</v>
      </c>
      <c r="H151" s="64">
        <f t="shared" si="183"/>
        <v>0</v>
      </c>
      <c r="I151" s="64">
        <f t="shared" si="183"/>
        <v>0</v>
      </c>
      <c r="J151" s="64">
        <f t="shared" si="183"/>
        <v>0</v>
      </c>
      <c r="K151" s="6">
        <f t="shared" si="183"/>
        <v>0.2</v>
      </c>
      <c r="L151" s="6">
        <f t="shared" si="183"/>
        <v>0.1</v>
      </c>
      <c r="M151" s="64">
        <f t="shared" si="183"/>
        <v>0</v>
      </c>
      <c r="N151" s="6">
        <f t="shared" si="183"/>
        <v>0</v>
      </c>
      <c r="O151" s="6">
        <f t="shared" si="183"/>
        <v>0</v>
      </c>
      <c r="P151" s="6">
        <f t="shared" si="183"/>
        <v>0</v>
      </c>
      <c r="Q151" s="64">
        <f t="shared" si="183"/>
        <v>0</v>
      </c>
      <c r="R151" s="64">
        <f t="shared" si="183"/>
        <v>0</v>
      </c>
      <c r="S151" s="64">
        <f t="shared" si="183"/>
        <v>0</v>
      </c>
      <c r="T151" s="64">
        <f t="shared" si="183"/>
        <v>0</v>
      </c>
      <c r="U151" s="6">
        <f t="shared" si="175"/>
        <v>0</v>
      </c>
      <c r="V151" s="64">
        <f t="shared" ref="V151:BJ151" si="184">SUM(V152:V155)</f>
        <v>0</v>
      </c>
      <c r="W151" s="64">
        <f t="shared" si="184"/>
        <v>0</v>
      </c>
      <c r="X151" s="64">
        <f t="shared" si="184"/>
        <v>0</v>
      </c>
      <c r="Y151" s="64">
        <f t="shared" si="184"/>
        <v>0</v>
      </c>
      <c r="Z151" s="64">
        <f t="shared" si="184"/>
        <v>0</v>
      </c>
      <c r="AA151" s="64">
        <f t="shared" si="184"/>
        <v>0</v>
      </c>
      <c r="AB151" s="64">
        <f t="shared" si="184"/>
        <v>0</v>
      </c>
      <c r="AC151" s="64">
        <f t="shared" si="184"/>
        <v>0</v>
      </c>
      <c r="AD151" s="64">
        <f t="shared" si="184"/>
        <v>0</v>
      </c>
      <c r="AE151" s="64">
        <f t="shared" si="184"/>
        <v>0</v>
      </c>
      <c r="AF151" s="64">
        <f t="shared" si="184"/>
        <v>0</v>
      </c>
      <c r="AG151" s="64">
        <f t="shared" si="184"/>
        <v>0</v>
      </c>
      <c r="AH151" s="64">
        <f t="shared" si="184"/>
        <v>0</v>
      </c>
      <c r="AI151" s="64">
        <f t="shared" si="184"/>
        <v>0</v>
      </c>
      <c r="AJ151" s="64">
        <f t="shared" si="184"/>
        <v>0</v>
      </c>
      <c r="AK151" s="64">
        <f t="shared" si="184"/>
        <v>0</v>
      </c>
      <c r="AL151" s="64">
        <f t="shared" si="184"/>
        <v>0</v>
      </c>
      <c r="AM151" s="64">
        <f t="shared" si="184"/>
        <v>0</v>
      </c>
      <c r="AN151" s="64">
        <f t="shared" si="184"/>
        <v>0</v>
      </c>
      <c r="AO151" s="64">
        <f t="shared" si="184"/>
        <v>0</v>
      </c>
      <c r="AP151" s="64">
        <f t="shared" si="184"/>
        <v>0</v>
      </c>
      <c r="AQ151" s="64">
        <f t="shared" si="184"/>
        <v>0</v>
      </c>
      <c r="AR151" s="64">
        <f t="shared" si="184"/>
        <v>0</v>
      </c>
      <c r="AS151" s="64">
        <f t="shared" si="184"/>
        <v>0</v>
      </c>
      <c r="AT151" s="64">
        <f t="shared" si="184"/>
        <v>0</v>
      </c>
      <c r="AU151" s="64">
        <f t="shared" si="184"/>
        <v>0</v>
      </c>
      <c r="AV151" s="64">
        <f t="shared" si="184"/>
        <v>0</v>
      </c>
      <c r="AW151" s="64">
        <f t="shared" si="184"/>
        <v>0</v>
      </c>
      <c r="AX151" s="64">
        <f t="shared" si="184"/>
        <v>0</v>
      </c>
      <c r="AY151" s="64">
        <f t="shared" si="184"/>
        <v>0</v>
      </c>
      <c r="AZ151" s="64">
        <f t="shared" si="184"/>
        <v>0</v>
      </c>
      <c r="BA151" s="64">
        <f t="shared" si="184"/>
        <v>0</v>
      </c>
      <c r="BB151" s="64">
        <f t="shared" si="184"/>
        <v>0</v>
      </c>
      <c r="BC151" s="64">
        <f t="shared" si="184"/>
        <v>0</v>
      </c>
      <c r="BD151" s="64">
        <f t="shared" si="184"/>
        <v>0</v>
      </c>
      <c r="BE151" s="64">
        <f t="shared" si="184"/>
        <v>0</v>
      </c>
      <c r="BF151" s="64">
        <f t="shared" si="184"/>
        <v>0</v>
      </c>
      <c r="BG151" s="6">
        <f t="shared" si="184"/>
        <v>0</v>
      </c>
      <c r="BH151" s="64">
        <f t="shared" si="184"/>
        <v>0</v>
      </c>
      <c r="BI151" s="64">
        <f t="shared" si="184"/>
        <v>0</v>
      </c>
      <c r="BJ151" s="64">
        <f t="shared" si="184"/>
        <v>0</v>
      </c>
      <c r="BK151" s="4"/>
      <c r="BL151" s="4"/>
      <c r="BM151" s="4"/>
      <c r="BN151" s="4"/>
      <c r="BO151" s="3"/>
      <c r="BP151" s="10"/>
      <c r="BQ151" s="10"/>
      <c r="BR151" s="10"/>
      <c r="BS151" s="10"/>
      <c r="BT151" s="10"/>
      <c r="BU151" s="10"/>
      <c r="BV151" s="10"/>
      <c r="BW151" s="10"/>
      <c r="BX151" s="10"/>
      <c r="BY151" s="10"/>
      <c r="CA151" s="26">
        <f>VLOOKUP(B151,'[1]KH2025 IN'!$B$4:$X$243,23,0)</f>
        <v>1</v>
      </c>
      <c r="CB151" s="26">
        <v>1</v>
      </c>
      <c r="CC151" s="26" t="e">
        <f>VLOOKUP(B151,'[2]10QH'!$B$15:$BZ$665,77,0)</f>
        <v>#REF!</v>
      </c>
    </row>
    <row r="152" spans="1:89" s="19" customFormat="1" x14ac:dyDescent="0.3">
      <c r="A152" s="10" t="s">
        <v>84</v>
      </c>
      <c r="B152" s="15" t="s">
        <v>85</v>
      </c>
      <c r="C152" s="16">
        <f t="shared" si="165"/>
        <v>0</v>
      </c>
      <c r="D152" s="10"/>
      <c r="E152" s="17">
        <f t="shared" ref="E152:E155" si="185">F152+U152+BG152</f>
        <v>0</v>
      </c>
      <c r="F152" s="17">
        <f t="shared" ref="F152:F155" si="186">G152+K152+L152+M152+R152+S152+T152</f>
        <v>0</v>
      </c>
      <c r="G152" s="17">
        <f t="shared" ref="G152:G155" si="187">H152+I152+J152</f>
        <v>0</v>
      </c>
      <c r="H152" s="10"/>
      <c r="I152" s="10"/>
      <c r="J152" s="10"/>
      <c r="K152" s="10"/>
      <c r="L152" s="10"/>
      <c r="M152" s="17">
        <f t="shared" ref="M152:M155" si="188">+N152+O152+P152</f>
        <v>0</v>
      </c>
      <c r="N152" s="10"/>
      <c r="O152" s="10"/>
      <c r="P152" s="10"/>
      <c r="Q152" s="10"/>
      <c r="R152" s="10"/>
      <c r="S152" s="10"/>
      <c r="T152" s="10"/>
      <c r="U152" s="7">
        <f t="shared" si="175"/>
        <v>0</v>
      </c>
      <c r="V152" s="10"/>
      <c r="W152" s="10"/>
      <c r="X152" s="10"/>
      <c r="Y152" s="10"/>
      <c r="Z152" s="10"/>
      <c r="AA152" s="10"/>
      <c r="AB152" s="10"/>
      <c r="AC152" s="10"/>
      <c r="AD152" s="17">
        <f t="shared" ref="AD152:AD155" si="189">SUM(AE152:AT152)</f>
        <v>0</v>
      </c>
      <c r="AE152" s="10"/>
      <c r="AF152" s="10"/>
      <c r="AG152" s="10"/>
      <c r="AH152" s="10"/>
      <c r="AI152" s="10"/>
      <c r="AJ152" s="10"/>
      <c r="AK152" s="10"/>
      <c r="AL152" s="10"/>
      <c r="AM152" s="10"/>
      <c r="AN152" s="10"/>
      <c r="AO152" s="3"/>
      <c r="AP152" s="10"/>
      <c r="AQ152" s="10"/>
      <c r="AR152" s="3"/>
      <c r="AS152" s="3"/>
      <c r="AT152" s="3"/>
      <c r="AU152" s="3"/>
      <c r="AV152" s="3"/>
      <c r="AW152" s="3"/>
      <c r="AX152" s="10"/>
      <c r="AY152" s="10"/>
      <c r="AZ152" s="10"/>
      <c r="BA152" s="3"/>
      <c r="BB152" s="3"/>
      <c r="BC152" s="3"/>
      <c r="BD152" s="10"/>
      <c r="BE152" s="3"/>
      <c r="BF152" s="3"/>
      <c r="BG152" s="17">
        <f t="shared" ref="BG152:BG155" si="190">BH152+BI152+BJ152</f>
        <v>0</v>
      </c>
      <c r="BH152" s="3"/>
      <c r="BI152" s="10"/>
      <c r="BJ152" s="10"/>
      <c r="BK152" s="18"/>
      <c r="BL152" s="10"/>
      <c r="BM152" s="18"/>
      <c r="BN152" s="10"/>
      <c r="BO152" s="3"/>
      <c r="BP152" s="10"/>
      <c r="BQ152" s="18"/>
      <c r="BR152" s="18"/>
      <c r="BS152" s="18"/>
      <c r="BT152" s="18"/>
      <c r="BU152" s="10"/>
      <c r="BV152" s="10"/>
      <c r="BW152" s="10"/>
      <c r="BX152" s="10"/>
      <c r="BY152" s="18"/>
      <c r="CA152" s="26">
        <f>VLOOKUP(B152,'[1]KH2025 IN'!$B$4:$X$243,23,0)</f>
        <v>1</v>
      </c>
      <c r="CB152" s="26">
        <v>1</v>
      </c>
      <c r="CC152" s="26" t="e">
        <f>VLOOKUP(B152,'[2]10QH'!$B$15:$BZ$665,77,0)</f>
        <v>#REF!</v>
      </c>
    </row>
    <row r="153" spans="1:89" s="26" customFormat="1" ht="187.5" x14ac:dyDescent="0.3">
      <c r="A153" s="20">
        <f>A142+1</f>
        <v>57</v>
      </c>
      <c r="B153" s="21" t="s">
        <v>1023</v>
      </c>
      <c r="C153" s="22">
        <f t="shared" si="165"/>
        <v>0.30000000000000004</v>
      </c>
      <c r="D153" s="23"/>
      <c r="E153" s="17">
        <f t="shared" si="185"/>
        <v>0.30000000000000004</v>
      </c>
      <c r="F153" s="17">
        <f t="shared" si="186"/>
        <v>0.30000000000000004</v>
      </c>
      <c r="G153" s="17">
        <f t="shared" si="187"/>
        <v>0</v>
      </c>
      <c r="H153" s="24"/>
      <c r="I153" s="24"/>
      <c r="J153" s="24"/>
      <c r="K153" s="7">
        <v>0.2</v>
      </c>
      <c r="L153" s="7">
        <v>0.1</v>
      </c>
      <c r="M153" s="17">
        <f t="shared" si="188"/>
        <v>0</v>
      </c>
      <c r="N153" s="24"/>
      <c r="O153" s="24"/>
      <c r="P153" s="24"/>
      <c r="Q153" s="24"/>
      <c r="R153" s="10"/>
      <c r="S153" s="24"/>
      <c r="T153" s="24"/>
      <c r="U153" s="7">
        <f t="shared" si="175"/>
        <v>0</v>
      </c>
      <c r="V153" s="24"/>
      <c r="W153" s="24"/>
      <c r="X153" s="24"/>
      <c r="Y153" s="24"/>
      <c r="Z153" s="24"/>
      <c r="AA153" s="24"/>
      <c r="AB153" s="24"/>
      <c r="AC153" s="24"/>
      <c r="AD153" s="17">
        <f t="shared" si="189"/>
        <v>0</v>
      </c>
      <c r="AE153" s="24"/>
      <c r="AF153" s="24"/>
      <c r="AG153" s="25"/>
      <c r="AH153" s="25"/>
      <c r="AI153" s="24"/>
      <c r="AJ153" s="20"/>
      <c r="AK153" s="24"/>
      <c r="AL153" s="20"/>
      <c r="AM153" s="20"/>
      <c r="AN153" s="20"/>
      <c r="AO153" s="3"/>
      <c r="AP153" s="20"/>
      <c r="AQ153" s="24"/>
      <c r="AR153" s="3"/>
      <c r="AS153" s="3"/>
      <c r="AT153" s="3"/>
      <c r="AU153" s="3"/>
      <c r="AV153" s="3"/>
      <c r="AW153" s="3"/>
      <c r="AX153" s="24"/>
      <c r="AY153" s="24"/>
      <c r="AZ153" s="24"/>
      <c r="BA153" s="3"/>
      <c r="BB153" s="3"/>
      <c r="BC153" s="3"/>
      <c r="BD153" s="24"/>
      <c r="BE153" s="3"/>
      <c r="BF153" s="3"/>
      <c r="BG153" s="17">
        <f t="shared" si="190"/>
        <v>0</v>
      </c>
      <c r="BH153" s="3"/>
      <c r="BI153" s="24"/>
      <c r="BJ153" s="24"/>
      <c r="BK153" s="3"/>
      <c r="BL153" s="20" t="s">
        <v>142</v>
      </c>
      <c r="BM153" s="3"/>
      <c r="BN153" s="20" t="s">
        <v>136</v>
      </c>
      <c r="BO153" s="3">
        <v>2025</v>
      </c>
      <c r="BP153" s="20" t="s">
        <v>1159</v>
      </c>
      <c r="BQ153" s="3"/>
      <c r="BR153" s="3"/>
      <c r="BS153" s="3"/>
      <c r="BT153" s="3"/>
      <c r="BU153" s="23" t="s">
        <v>131</v>
      </c>
      <c r="BV153" s="20" t="s">
        <v>96</v>
      </c>
      <c r="BW153" s="25"/>
      <c r="BX153" s="25"/>
      <c r="BY153" s="97"/>
      <c r="CA153" s="26">
        <f>VLOOKUP(B153,'[1]KH2025 IN'!$B$4:$X$243,23,0)</f>
        <v>1</v>
      </c>
      <c r="CB153" s="26">
        <v>1</v>
      </c>
      <c r="CC153" s="26" t="e">
        <f>VLOOKUP(B153,'[2]10QH'!$B$15:$BZ$665,77,0)</f>
        <v>#N/A</v>
      </c>
      <c r="CJ153" s="26">
        <v>1</v>
      </c>
      <c r="CK153" s="26">
        <f>VLOOKUP(B153,'[3]KH2025 IN'!$B$8:$X$241,23,0)</f>
        <v>1</v>
      </c>
    </row>
    <row r="154" spans="1:89" s="19" customFormat="1" x14ac:dyDescent="0.3">
      <c r="A154" s="10" t="s">
        <v>147</v>
      </c>
      <c r="B154" s="15" t="s">
        <v>148</v>
      </c>
      <c r="C154" s="16">
        <f t="shared" si="165"/>
        <v>0</v>
      </c>
      <c r="D154" s="24"/>
      <c r="E154" s="17">
        <f t="shared" si="185"/>
        <v>0</v>
      </c>
      <c r="F154" s="17">
        <f t="shared" si="186"/>
        <v>0</v>
      </c>
      <c r="G154" s="17">
        <f t="shared" si="187"/>
        <v>0</v>
      </c>
      <c r="H154" s="10"/>
      <c r="I154" s="10"/>
      <c r="J154" s="10"/>
      <c r="K154" s="10"/>
      <c r="L154" s="10"/>
      <c r="M154" s="17">
        <f t="shared" si="188"/>
        <v>0</v>
      </c>
      <c r="N154" s="10"/>
      <c r="O154" s="10"/>
      <c r="P154" s="10"/>
      <c r="Q154" s="10"/>
      <c r="R154" s="24"/>
      <c r="S154" s="10"/>
      <c r="T154" s="10"/>
      <c r="U154" s="7">
        <f t="shared" si="175"/>
        <v>0</v>
      </c>
      <c r="V154" s="10"/>
      <c r="W154" s="10"/>
      <c r="X154" s="10"/>
      <c r="Y154" s="10"/>
      <c r="Z154" s="10"/>
      <c r="AA154" s="10"/>
      <c r="AB154" s="10"/>
      <c r="AC154" s="10"/>
      <c r="AD154" s="17">
        <f t="shared" si="189"/>
        <v>0</v>
      </c>
      <c r="AE154" s="10"/>
      <c r="AF154" s="10"/>
      <c r="AG154" s="10"/>
      <c r="AH154" s="10"/>
      <c r="AI154" s="10"/>
      <c r="AJ154" s="10"/>
      <c r="AK154" s="10"/>
      <c r="AL154" s="10"/>
      <c r="AM154" s="10"/>
      <c r="AN154" s="10"/>
      <c r="AO154" s="3"/>
      <c r="AP154" s="10"/>
      <c r="AQ154" s="10"/>
      <c r="AR154" s="3"/>
      <c r="AS154" s="3"/>
      <c r="AT154" s="3"/>
      <c r="AU154" s="3"/>
      <c r="AV154" s="3"/>
      <c r="AW154" s="3"/>
      <c r="AX154" s="10"/>
      <c r="AY154" s="10"/>
      <c r="AZ154" s="10"/>
      <c r="BA154" s="3"/>
      <c r="BB154" s="3"/>
      <c r="BC154" s="3"/>
      <c r="BD154" s="10"/>
      <c r="BE154" s="3"/>
      <c r="BF154" s="3"/>
      <c r="BG154" s="17">
        <f t="shared" si="190"/>
        <v>0</v>
      </c>
      <c r="BH154" s="3"/>
      <c r="BI154" s="10"/>
      <c r="BJ154" s="10"/>
      <c r="BK154" s="18"/>
      <c r="BL154" s="10"/>
      <c r="BM154" s="18"/>
      <c r="BN154" s="25"/>
      <c r="BO154" s="18"/>
      <c r="BP154" s="10"/>
      <c r="BQ154" s="18"/>
      <c r="BR154" s="18"/>
      <c r="BS154" s="18"/>
      <c r="BT154" s="18"/>
      <c r="BU154" s="24"/>
      <c r="BV154" s="10"/>
      <c r="BW154" s="10"/>
      <c r="BX154" s="10"/>
      <c r="BY154" s="18"/>
      <c r="CA154" s="26" t="e">
        <f>VLOOKUP(B154,'[1]KH2025 IN'!$B$4:$X$243,23,0)</f>
        <v>#N/A</v>
      </c>
      <c r="CB154" s="26">
        <v>1</v>
      </c>
      <c r="CC154" s="26" t="e">
        <f>VLOOKUP(B154,'[2]10QH'!$B$15:$BZ$665,77,0)</f>
        <v>#REF!</v>
      </c>
    </row>
    <row r="155" spans="1:89" s="19" customFormat="1" ht="37.5" x14ac:dyDescent="0.3">
      <c r="A155" s="10" t="s">
        <v>152</v>
      </c>
      <c r="B155" s="15" t="s">
        <v>153</v>
      </c>
      <c r="C155" s="16">
        <f t="shared" si="165"/>
        <v>0</v>
      </c>
      <c r="D155" s="10"/>
      <c r="E155" s="17">
        <f t="shared" si="185"/>
        <v>0</v>
      </c>
      <c r="F155" s="17">
        <f t="shared" si="186"/>
        <v>0</v>
      </c>
      <c r="G155" s="17">
        <f t="shared" si="187"/>
        <v>0</v>
      </c>
      <c r="H155" s="10"/>
      <c r="I155" s="10"/>
      <c r="J155" s="10"/>
      <c r="K155" s="10"/>
      <c r="L155" s="10"/>
      <c r="M155" s="17">
        <f t="shared" si="188"/>
        <v>0</v>
      </c>
      <c r="N155" s="10"/>
      <c r="O155" s="10"/>
      <c r="P155" s="10"/>
      <c r="Q155" s="10"/>
      <c r="R155" s="24"/>
      <c r="S155" s="10"/>
      <c r="T155" s="10"/>
      <c r="U155" s="7">
        <f t="shared" si="175"/>
        <v>0</v>
      </c>
      <c r="V155" s="10"/>
      <c r="W155" s="10"/>
      <c r="X155" s="10"/>
      <c r="Y155" s="10"/>
      <c r="Z155" s="10"/>
      <c r="AA155" s="10"/>
      <c r="AB155" s="10"/>
      <c r="AC155" s="10"/>
      <c r="AD155" s="17">
        <f t="shared" si="189"/>
        <v>0</v>
      </c>
      <c r="AE155" s="10"/>
      <c r="AF155" s="10"/>
      <c r="AG155" s="10"/>
      <c r="AH155" s="10"/>
      <c r="AI155" s="10"/>
      <c r="AJ155" s="10"/>
      <c r="AK155" s="10"/>
      <c r="AL155" s="10"/>
      <c r="AM155" s="10"/>
      <c r="AN155" s="10"/>
      <c r="AO155" s="3"/>
      <c r="AP155" s="10"/>
      <c r="AQ155" s="10"/>
      <c r="AR155" s="3"/>
      <c r="AS155" s="3"/>
      <c r="AT155" s="3"/>
      <c r="AU155" s="3"/>
      <c r="AV155" s="3"/>
      <c r="AW155" s="3"/>
      <c r="AX155" s="10"/>
      <c r="AY155" s="10"/>
      <c r="AZ155" s="10"/>
      <c r="BA155" s="3"/>
      <c r="BB155" s="3"/>
      <c r="BC155" s="3"/>
      <c r="BD155" s="10"/>
      <c r="BE155" s="3"/>
      <c r="BF155" s="3"/>
      <c r="BG155" s="17">
        <f t="shared" si="190"/>
        <v>0</v>
      </c>
      <c r="BH155" s="3"/>
      <c r="BI155" s="10"/>
      <c r="BJ155" s="10"/>
      <c r="BK155" s="18"/>
      <c r="BL155" s="10"/>
      <c r="BM155" s="18"/>
      <c r="BN155" s="10"/>
      <c r="BO155" s="3"/>
      <c r="BP155" s="10"/>
      <c r="BQ155" s="18"/>
      <c r="BR155" s="18"/>
      <c r="BS155" s="18"/>
      <c r="BT155" s="18"/>
      <c r="BU155" s="10"/>
      <c r="BV155" s="10"/>
      <c r="BW155" s="10"/>
      <c r="BX155" s="10"/>
      <c r="BY155" s="18"/>
      <c r="CA155" s="26">
        <f>VLOOKUP(B155,'[1]KH2025 IN'!$B$4:$X$243,23,0)</f>
        <v>1</v>
      </c>
      <c r="CB155" s="26">
        <v>1</v>
      </c>
      <c r="CC155" s="26" t="e">
        <f>VLOOKUP(B155,'[2]10QH'!$B$15:$BZ$665,77,0)</f>
        <v>#REF!</v>
      </c>
    </row>
    <row r="156" spans="1:89" s="11" customFormat="1" ht="37.5" x14ac:dyDescent="0.3">
      <c r="A156" s="4" t="s">
        <v>810</v>
      </c>
      <c r="B156" s="5" t="s">
        <v>811</v>
      </c>
      <c r="C156" s="6"/>
      <c r="D156" s="6"/>
      <c r="E156" s="6"/>
      <c r="F156" s="6"/>
      <c r="G156" s="6"/>
      <c r="H156" s="64"/>
      <c r="I156" s="64"/>
      <c r="J156" s="64"/>
      <c r="K156" s="6"/>
      <c r="L156" s="6"/>
      <c r="M156" s="64"/>
      <c r="N156" s="6"/>
      <c r="O156" s="6"/>
      <c r="P156" s="6"/>
      <c r="Q156" s="64"/>
      <c r="R156" s="64"/>
      <c r="S156" s="64"/>
      <c r="T156" s="64"/>
      <c r="U156" s="6"/>
      <c r="V156" s="64"/>
      <c r="W156" s="64"/>
      <c r="X156" s="64"/>
      <c r="Y156" s="64"/>
      <c r="Z156" s="64"/>
      <c r="AA156" s="64"/>
      <c r="AB156" s="64"/>
      <c r="AC156" s="64"/>
      <c r="AD156" s="64"/>
      <c r="AE156" s="64"/>
      <c r="AF156" s="64"/>
      <c r="AG156" s="64"/>
      <c r="AH156" s="64"/>
      <c r="AI156" s="64"/>
      <c r="AJ156" s="64"/>
      <c r="AK156" s="64"/>
      <c r="AL156" s="64"/>
      <c r="AM156" s="64"/>
      <c r="AN156" s="64"/>
      <c r="AO156" s="64"/>
      <c r="AP156" s="64"/>
      <c r="AQ156" s="64"/>
      <c r="AR156" s="64"/>
      <c r="AS156" s="64"/>
      <c r="AT156" s="64"/>
      <c r="AU156" s="64"/>
      <c r="AV156" s="64"/>
      <c r="AW156" s="64"/>
      <c r="AX156" s="64"/>
      <c r="AY156" s="64"/>
      <c r="AZ156" s="64"/>
      <c r="BA156" s="64"/>
      <c r="BB156" s="64"/>
      <c r="BC156" s="64"/>
      <c r="BD156" s="64"/>
      <c r="BE156" s="64"/>
      <c r="BF156" s="64"/>
      <c r="BG156" s="6"/>
      <c r="BH156" s="64"/>
      <c r="BI156" s="64"/>
      <c r="BJ156" s="64"/>
      <c r="BK156" s="4"/>
      <c r="BL156" s="4"/>
      <c r="BM156" s="62"/>
      <c r="BN156" s="4"/>
      <c r="BO156" s="4"/>
      <c r="BP156" s="10"/>
      <c r="BQ156" s="10"/>
      <c r="BR156" s="10"/>
      <c r="BS156" s="10"/>
      <c r="BT156" s="10"/>
      <c r="BU156" s="10"/>
      <c r="BV156" s="10"/>
      <c r="BW156" s="10"/>
      <c r="BX156" s="10"/>
      <c r="BY156" s="10"/>
      <c r="CA156" s="26" t="e">
        <f>VLOOKUP(B156,'[1]KH2025 IN'!$B$4:$X$243,23,0)</f>
        <v>#N/A</v>
      </c>
      <c r="CB156" s="26">
        <v>1</v>
      </c>
      <c r="CC156" s="26" t="e">
        <f>VLOOKUP(B156,'[2]10QH'!$B$15:$BZ$665,77,0)</f>
        <v>#REF!</v>
      </c>
    </row>
    <row r="157" spans="1:89" s="11" customFormat="1" ht="19.5" x14ac:dyDescent="0.3">
      <c r="A157" s="4" t="s">
        <v>812</v>
      </c>
      <c r="B157" s="5" t="s">
        <v>48</v>
      </c>
      <c r="C157" s="6">
        <f t="shared" si="165"/>
        <v>0</v>
      </c>
      <c r="D157" s="6"/>
      <c r="E157" s="6">
        <f>BG157+U157+F157</f>
        <v>0</v>
      </c>
      <c r="F157" s="6">
        <f>G157+K157+L157+M157+R157+S157+T157</f>
        <v>0</v>
      </c>
      <c r="G157" s="6">
        <f>H157+I157+J157</f>
        <v>0</v>
      </c>
      <c r="H157" s="63"/>
      <c r="I157" s="63"/>
      <c r="J157" s="63"/>
      <c r="K157" s="6"/>
      <c r="L157" s="6"/>
      <c r="M157" s="7">
        <f>N157+O157+P157</f>
        <v>0</v>
      </c>
      <c r="N157" s="6"/>
      <c r="O157" s="6"/>
      <c r="P157" s="6"/>
      <c r="Q157" s="63"/>
      <c r="R157" s="63"/>
      <c r="S157" s="63"/>
      <c r="T157" s="63"/>
      <c r="U157" s="6">
        <f t="shared" si="175"/>
        <v>0</v>
      </c>
      <c r="V157" s="63"/>
      <c r="W157" s="63"/>
      <c r="X157" s="63"/>
      <c r="Y157" s="63"/>
      <c r="Z157" s="63"/>
      <c r="AA157" s="63"/>
      <c r="AB157" s="63"/>
      <c r="AC157" s="63"/>
      <c r="AD157" s="7">
        <f>SUM(AE157:AT157)</f>
        <v>0</v>
      </c>
      <c r="AE157" s="63"/>
      <c r="AF157" s="63"/>
      <c r="AG157" s="63"/>
      <c r="AH157" s="63"/>
      <c r="AI157" s="63"/>
      <c r="AJ157" s="63"/>
      <c r="AK157" s="63"/>
      <c r="AL157" s="63"/>
      <c r="AM157" s="63"/>
      <c r="AN157" s="63"/>
      <c r="AO157" s="63"/>
      <c r="AP157" s="63"/>
      <c r="AQ157" s="63"/>
      <c r="AR157" s="63"/>
      <c r="AS157" s="63">
        <v>0</v>
      </c>
      <c r="AT157" s="63"/>
      <c r="AU157" s="63"/>
      <c r="AV157" s="63"/>
      <c r="AW157" s="63"/>
      <c r="AX157" s="63"/>
      <c r="AY157" s="63"/>
      <c r="AZ157" s="63"/>
      <c r="BA157" s="63"/>
      <c r="BB157" s="63"/>
      <c r="BC157" s="63"/>
      <c r="BD157" s="63"/>
      <c r="BE157" s="63"/>
      <c r="BF157" s="63"/>
      <c r="BG157" s="6">
        <f>BH157+BI157+BJ157</f>
        <v>0</v>
      </c>
      <c r="BH157" s="63"/>
      <c r="BI157" s="63"/>
      <c r="BJ157" s="63"/>
      <c r="BK157" s="60"/>
      <c r="BL157" s="4"/>
      <c r="BM157" s="61"/>
      <c r="BN157" s="4"/>
      <c r="BO157" s="88"/>
      <c r="BP157" s="10"/>
      <c r="BQ157" s="10"/>
      <c r="BR157" s="10"/>
      <c r="BS157" s="10"/>
      <c r="BT157" s="10"/>
      <c r="BU157" s="10"/>
      <c r="BV157" s="10"/>
      <c r="BW157" s="10"/>
      <c r="BX157" s="10"/>
      <c r="BY157" s="10"/>
      <c r="CA157" s="26" t="e">
        <f>VLOOKUP(B157,'[1]KH2025 IN'!$B$4:$X$243,23,0)</f>
        <v>#N/A</v>
      </c>
      <c r="CB157" s="26">
        <v>1</v>
      </c>
      <c r="CC157" s="26" t="e">
        <f>VLOOKUP(B157,'[2]10QH'!$B$15:$BZ$665,77,0)</f>
        <v>#REF!</v>
      </c>
    </row>
    <row r="158" spans="1:89" s="11" customFormat="1" ht="19.5" x14ac:dyDescent="0.3">
      <c r="A158" s="4" t="s">
        <v>813</v>
      </c>
      <c r="B158" s="5" t="s">
        <v>49</v>
      </c>
      <c r="C158" s="6">
        <f t="shared" si="165"/>
        <v>0</v>
      </c>
      <c r="D158" s="6"/>
      <c r="E158" s="6">
        <f>BG158+U158+F158</f>
        <v>0</v>
      </c>
      <c r="F158" s="6">
        <f>G158+K158+L158+M158+R158+S158+T158</f>
        <v>0</v>
      </c>
      <c r="G158" s="6">
        <f>H158+I158+J158</f>
        <v>0</v>
      </c>
      <c r="H158" s="63"/>
      <c r="I158" s="63"/>
      <c r="J158" s="63"/>
      <c r="K158" s="6"/>
      <c r="L158" s="6"/>
      <c r="M158" s="7">
        <f>N158+O158+P158</f>
        <v>0</v>
      </c>
      <c r="N158" s="6"/>
      <c r="O158" s="6"/>
      <c r="P158" s="6"/>
      <c r="Q158" s="63"/>
      <c r="R158" s="63"/>
      <c r="S158" s="63"/>
      <c r="T158" s="63"/>
      <c r="U158" s="6">
        <f t="shared" si="175"/>
        <v>0</v>
      </c>
      <c r="V158" s="63"/>
      <c r="W158" s="63"/>
      <c r="X158" s="63"/>
      <c r="Y158" s="63"/>
      <c r="Z158" s="63"/>
      <c r="AA158" s="63"/>
      <c r="AB158" s="63"/>
      <c r="AC158" s="63"/>
      <c r="AD158" s="7">
        <f>SUM(AE158:AT158)</f>
        <v>0</v>
      </c>
      <c r="AE158" s="63"/>
      <c r="AF158" s="63"/>
      <c r="AG158" s="63"/>
      <c r="AH158" s="63"/>
      <c r="AI158" s="63"/>
      <c r="AJ158" s="63"/>
      <c r="AK158" s="63"/>
      <c r="AL158" s="63"/>
      <c r="AM158" s="63"/>
      <c r="AN158" s="63"/>
      <c r="AO158" s="63"/>
      <c r="AP158" s="63"/>
      <c r="AQ158" s="63"/>
      <c r="AR158" s="63"/>
      <c r="AS158" s="63">
        <v>0</v>
      </c>
      <c r="AT158" s="63"/>
      <c r="AU158" s="63"/>
      <c r="AV158" s="63"/>
      <c r="AW158" s="63"/>
      <c r="AX158" s="63"/>
      <c r="AY158" s="63"/>
      <c r="AZ158" s="63"/>
      <c r="BA158" s="63"/>
      <c r="BB158" s="63"/>
      <c r="BC158" s="63"/>
      <c r="BD158" s="63"/>
      <c r="BE158" s="63"/>
      <c r="BF158" s="63"/>
      <c r="BG158" s="6">
        <f>BH158+BI158+BJ158</f>
        <v>0</v>
      </c>
      <c r="BH158" s="63"/>
      <c r="BI158" s="63"/>
      <c r="BJ158" s="63"/>
      <c r="BK158" s="60"/>
      <c r="BL158" s="4"/>
      <c r="BM158" s="61"/>
      <c r="BN158" s="4"/>
      <c r="BO158" s="88"/>
      <c r="BP158" s="10"/>
      <c r="BQ158" s="10"/>
      <c r="BR158" s="10"/>
      <c r="BS158" s="10"/>
      <c r="BT158" s="10"/>
      <c r="BU158" s="10"/>
      <c r="BV158" s="10"/>
      <c r="BW158" s="10"/>
      <c r="BX158" s="10"/>
      <c r="BY158" s="10"/>
      <c r="CA158" s="26" t="e">
        <f>VLOOKUP(B158,'[1]KH2025 IN'!$B$4:$X$243,23,0)</f>
        <v>#N/A</v>
      </c>
      <c r="CB158" s="26">
        <v>1</v>
      </c>
      <c r="CC158" s="26" t="e">
        <f>VLOOKUP(B158,'[2]10QH'!$B$15:$BZ$665,77,0)</f>
        <v>#REF!</v>
      </c>
    </row>
    <row r="159" spans="1:89" s="11" customFormat="1" ht="19.5" x14ac:dyDescent="0.3">
      <c r="A159" s="4" t="s">
        <v>814</v>
      </c>
      <c r="B159" s="5" t="s">
        <v>50</v>
      </c>
      <c r="C159" s="6">
        <f t="shared" si="165"/>
        <v>0</v>
      </c>
      <c r="D159" s="6"/>
      <c r="E159" s="6">
        <f>BG159+U159+F159</f>
        <v>0</v>
      </c>
      <c r="F159" s="6">
        <f>G159+K159+L159+M159+R159+S159+T159</f>
        <v>0</v>
      </c>
      <c r="G159" s="6">
        <f>H159+I159+J159</f>
        <v>0</v>
      </c>
      <c r="H159" s="6"/>
      <c r="I159" s="6"/>
      <c r="J159" s="6"/>
      <c r="K159" s="6"/>
      <c r="L159" s="6"/>
      <c r="M159" s="7">
        <f>N159+O159+P159</f>
        <v>0</v>
      </c>
      <c r="N159" s="6"/>
      <c r="O159" s="6"/>
      <c r="P159" s="6"/>
      <c r="Q159" s="6"/>
      <c r="R159" s="6"/>
      <c r="S159" s="6"/>
      <c r="T159" s="6"/>
      <c r="U159" s="6">
        <f t="shared" si="175"/>
        <v>0</v>
      </c>
      <c r="V159" s="6"/>
      <c r="W159" s="6"/>
      <c r="X159" s="6"/>
      <c r="Y159" s="6"/>
      <c r="Z159" s="6"/>
      <c r="AA159" s="6"/>
      <c r="AB159" s="6"/>
      <c r="AC159" s="6"/>
      <c r="AD159" s="7">
        <f>SUM(AE159:AT159)</f>
        <v>0</v>
      </c>
      <c r="AE159" s="6"/>
      <c r="AF159" s="6"/>
      <c r="AG159" s="6"/>
      <c r="AH159" s="6"/>
      <c r="AI159" s="6"/>
      <c r="AJ159" s="6"/>
      <c r="AK159" s="6"/>
      <c r="AL159" s="6"/>
      <c r="AM159" s="6"/>
      <c r="AN159" s="6"/>
      <c r="AO159" s="6"/>
      <c r="AP159" s="6"/>
      <c r="AQ159" s="6"/>
      <c r="AR159" s="6"/>
      <c r="AS159" s="6">
        <v>0</v>
      </c>
      <c r="AT159" s="6"/>
      <c r="AU159" s="6"/>
      <c r="AV159" s="6"/>
      <c r="AW159" s="6"/>
      <c r="AX159" s="6"/>
      <c r="AY159" s="6"/>
      <c r="AZ159" s="6"/>
      <c r="BA159" s="6"/>
      <c r="BB159" s="6"/>
      <c r="BC159" s="6"/>
      <c r="BD159" s="6"/>
      <c r="BE159" s="6"/>
      <c r="BF159" s="6"/>
      <c r="BG159" s="6">
        <f>BH159+BI159+BJ159</f>
        <v>0</v>
      </c>
      <c r="BH159" s="6"/>
      <c r="BI159" s="6"/>
      <c r="BJ159" s="6"/>
      <c r="BK159" s="4"/>
      <c r="BL159" s="4"/>
      <c r="BM159" s="62"/>
      <c r="BN159" s="4"/>
      <c r="BO159" s="88"/>
      <c r="BP159" s="10"/>
      <c r="BQ159" s="10"/>
      <c r="BR159" s="10"/>
      <c r="BS159" s="10"/>
      <c r="BT159" s="10"/>
      <c r="BU159" s="10"/>
      <c r="BV159" s="10"/>
      <c r="BW159" s="10"/>
      <c r="BX159" s="10"/>
      <c r="BY159" s="10"/>
      <c r="CA159" s="26" t="e">
        <f>VLOOKUP(B159,'[1]KH2025 IN'!$B$4:$X$243,23,0)</f>
        <v>#N/A</v>
      </c>
      <c r="CB159" s="26">
        <v>1</v>
      </c>
      <c r="CC159" s="26" t="e">
        <f>VLOOKUP(B159,'[2]10QH'!$B$15:$BZ$665,77,0)</f>
        <v>#REF!</v>
      </c>
    </row>
    <row r="160" spans="1:89" s="11" customFormat="1" x14ac:dyDescent="0.3">
      <c r="A160" s="62" t="s">
        <v>815</v>
      </c>
      <c r="B160" s="5" t="s">
        <v>52</v>
      </c>
      <c r="C160" s="6">
        <f t="shared" si="165"/>
        <v>0.08</v>
      </c>
      <c r="D160" s="6">
        <f t="shared" ref="D160:T160" si="191">SUM(D161:D165)</f>
        <v>0</v>
      </c>
      <c r="E160" s="6">
        <f t="shared" si="191"/>
        <v>0.08</v>
      </c>
      <c r="F160" s="6">
        <f t="shared" si="191"/>
        <v>0.08</v>
      </c>
      <c r="G160" s="6">
        <f t="shared" si="191"/>
        <v>0</v>
      </c>
      <c r="H160" s="6">
        <f t="shared" si="191"/>
        <v>0</v>
      </c>
      <c r="I160" s="6">
        <f t="shared" si="191"/>
        <v>0</v>
      </c>
      <c r="J160" s="6">
        <f t="shared" si="191"/>
        <v>0</v>
      </c>
      <c r="K160" s="6">
        <f t="shared" si="191"/>
        <v>0.01</v>
      </c>
      <c r="L160" s="6">
        <f t="shared" si="191"/>
        <v>0</v>
      </c>
      <c r="M160" s="6">
        <f t="shared" si="191"/>
        <v>7.0000000000000007E-2</v>
      </c>
      <c r="N160" s="6">
        <f t="shared" si="191"/>
        <v>0</v>
      </c>
      <c r="O160" s="6">
        <f t="shared" si="191"/>
        <v>0</v>
      </c>
      <c r="P160" s="6">
        <f t="shared" si="191"/>
        <v>7.0000000000000007E-2</v>
      </c>
      <c r="Q160" s="6">
        <f t="shared" si="191"/>
        <v>0</v>
      </c>
      <c r="R160" s="6">
        <f t="shared" si="191"/>
        <v>0</v>
      </c>
      <c r="S160" s="6">
        <f t="shared" si="191"/>
        <v>0</v>
      </c>
      <c r="T160" s="6">
        <f t="shared" si="191"/>
        <v>0</v>
      </c>
      <c r="U160" s="6">
        <f t="shared" si="175"/>
        <v>0</v>
      </c>
      <c r="V160" s="6">
        <f t="shared" ref="V160:BJ160" si="192">SUM(V161:V165)</f>
        <v>0</v>
      </c>
      <c r="W160" s="6">
        <f t="shared" si="192"/>
        <v>0</v>
      </c>
      <c r="X160" s="6">
        <f t="shared" si="192"/>
        <v>0</v>
      </c>
      <c r="Y160" s="6">
        <f t="shared" si="192"/>
        <v>0</v>
      </c>
      <c r="Z160" s="6">
        <f t="shared" si="192"/>
        <v>0</v>
      </c>
      <c r="AA160" s="6">
        <f t="shared" si="192"/>
        <v>0</v>
      </c>
      <c r="AB160" s="6">
        <f t="shared" si="192"/>
        <v>0</v>
      </c>
      <c r="AC160" s="6">
        <f t="shared" si="192"/>
        <v>0</v>
      </c>
      <c r="AD160" s="6">
        <f t="shared" si="192"/>
        <v>0</v>
      </c>
      <c r="AE160" s="6">
        <f t="shared" si="192"/>
        <v>0</v>
      </c>
      <c r="AF160" s="6">
        <f t="shared" si="192"/>
        <v>0</v>
      </c>
      <c r="AG160" s="6">
        <f t="shared" si="192"/>
        <v>0</v>
      </c>
      <c r="AH160" s="6">
        <f t="shared" si="192"/>
        <v>0</v>
      </c>
      <c r="AI160" s="6">
        <f t="shared" si="192"/>
        <v>0</v>
      </c>
      <c r="AJ160" s="6">
        <f t="shared" si="192"/>
        <v>0</v>
      </c>
      <c r="AK160" s="6">
        <f t="shared" si="192"/>
        <v>0</v>
      </c>
      <c r="AL160" s="6">
        <f t="shared" si="192"/>
        <v>0</v>
      </c>
      <c r="AM160" s="6">
        <f t="shared" si="192"/>
        <v>0</v>
      </c>
      <c r="AN160" s="6">
        <f t="shared" si="192"/>
        <v>0</v>
      </c>
      <c r="AO160" s="6">
        <f t="shared" si="192"/>
        <v>0</v>
      </c>
      <c r="AP160" s="6">
        <f t="shared" si="192"/>
        <v>0</v>
      </c>
      <c r="AQ160" s="6">
        <f t="shared" si="192"/>
        <v>0</v>
      </c>
      <c r="AR160" s="6">
        <f t="shared" si="192"/>
        <v>0</v>
      </c>
      <c r="AS160" s="6">
        <f t="shared" si="192"/>
        <v>0</v>
      </c>
      <c r="AT160" s="6">
        <f t="shared" si="192"/>
        <v>0</v>
      </c>
      <c r="AU160" s="6">
        <f t="shared" si="192"/>
        <v>0</v>
      </c>
      <c r="AV160" s="6">
        <f t="shared" si="192"/>
        <v>0</v>
      </c>
      <c r="AW160" s="6">
        <f t="shared" si="192"/>
        <v>0</v>
      </c>
      <c r="AX160" s="6">
        <f t="shared" si="192"/>
        <v>0</v>
      </c>
      <c r="AY160" s="6">
        <f t="shared" si="192"/>
        <v>0</v>
      </c>
      <c r="AZ160" s="6">
        <f t="shared" si="192"/>
        <v>0</v>
      </c>
      <c r="BA160" s="6">
        <f t="shared" si="192"/>
        <v>0</v>
      </c>
      <c r="BB160" s="6">
        <f t="shared" si="192"/>
        <v>0</v>
      </c>
      <c r="BC160" s="6">
        <f t="shared" si="192"/>
        <v>0</v>
      </c>
      <c r="BD160" s="6">
        <f t="shared" si="192"/>
        <v>0</v>
      </c>
      <c r="BE160" s="6">
        <f t="shared" si="192"/>
        <v>0</v>
      </c>
      <c r="BF160" s="6">
        <f t="shared" si="192"/>
        <v>0</v>
      </c>
      <c r="BG160" s="6">
        <f t="shared" si="192"/>
        <v>0</v>
      </c>
      <c r="BH160" s="6">
        <f t="shared" si="192"/>
        <v>0</v>
      </c>
      <c r="BI160" s="6">
        <f t="shared" si="192"/>
        <v>0</v>
      </c>
      <c r="BJ160" s="6">
        <f t="shared" si="192"/>
        <v>0</v>
      </c>
      <c r="BK160" s="4"/>
      <c r="BL160" s="4"/>
      <c r="BM160" s="62"/>
      <c r="BN160" s="4"/>
      <c r="BO160" s="3"/>
      <c r="BP160" s="10"/>
      <c r="BQ160" s="10"/>
      <c r="BR160" s="10"/>
      <c r="BS160" s="10"/>
      <c r="BT160" s="10"/>
      <c r="BU160" s="10"/>
      <c r="BV160" s="10"/>
      <c r="BW160" s="10"/>
      <c r="BX160" s="10"/>
      <c r="BY160" s="10"/>
      <c r="CA160" s="26">
        <f>VLOOKUP(B160,'[1]KH2025 IN'!$B$4:$X$243,23,0)</f>
        <v>1</v>
      </c>
      <c r="CB160" s="26">
        <v>1</v>
      </c>
      <c r="CC160" s="26" t="e">
        <f>VLOOKUP(B160,'[2]10QH'!$B$15:$BZ$665,77,0)</f>
        <v>#REF!</v>
      </c>
    </row>
    <row r="161" spans="1:89" s="19" customFormat="1" x14ac:dyDescent="0.3">
      <c r="A161" s="10" t="s">
        <v>84</v>
      </c>
      <c r="B161" s="15" t="s">
        <v>148</v>
      </c>
      <c r="C161" s="16">
        <f t="shared" si="165"/>
        <v>0</v>
      </c>
      <c r="D161" s="10"/>
      <c r="E161" s="17">
        <f t="shared" ref="E161:E165" si="193">F161+U161+BG161</f>
        <v>0</v>
      </c>
      <c r="F161" s="17">
        <f t="shared" ref="F161:F165" si="194">G161+K161+L161+M161+R161+S161+T161</f>
        <v>0</v>
      </c>
      <c r="G161" s="17">
        <f t="shared" ref="G161:G165" si="195">H161+I161+J161</f>
        <v>0</v>
      </c>
      <c r="H161" s="10"/>
      <c r="I161" s="10"/>
      <c r="J161" s="10"/>
      <c r="K161" s="10"/>
      <c r="L161" s="10"/>
      <c r="M161" s="17">
        <f t="shared" ref="M161:M165" si="196">+N161+O161+P161</f>
        <v>0</v>
      </c>
      <c r="N161" s="10"/>
      <c r="O161" s="10"/>
      <c r="P161" s="10"/>
      <c r="Q161" s="10"/>
      <c r="R161" s="10"/>
      <c r="S161" s="10"/>
      <c r="T161" s="10"/>
      <c r="U161" s="7">
        <f t="shared" si="175"/>
        <v>0</v>
      </c>
      <c r="V161" s="10"/>
      <c r="W161" s="10"/>
      <c r="X161" s="10"/>
      <c r="Y161" s="10"/>
      <c r="Z161" s="10"/>
      <c r="AA161" s="10"/>
      <c r="AB161" s="10"/>
      <c r="AC161" s="10"/>
      <c r="AD161" s="17">
        <f t="shared" ref="AD161:AD164" si="197">SUM(AE161:AT161)</f>
        <v>0</v>
      </c>
      <c r="AE161" s="10"/>
      <c r="AF161" s="10"/>
      <c r="AG161" s="10"/>
      <c r="AH161" s="10"/>
      <c r="AI161" s="10"/>
      <c r="AJ161" s="10"/>
      <c r="AK161" s="10"/>
      <c r="AL161" s="10"/>
      <c r="AM161" s="10"/>
      <c r="AN161" s="10"/>
      <c r="AO161" s="18"/>
      <c r="AP161" s="10"/>
      <c r="AQ161" s="10"/>
      <c r="AR161" s="18"/>
      <c r="AS161" s="18"/>
      <c r="AT161" s="18"/>
      <c r="AU161" s="18"/>
      <c r="AV161" s="18"/>
      <c r="AW161" s="18"/>
      <c r="AX161" s="10"/>
      <c r="AY161" s="10"/>
      <c r="AZ161" s="10"/>
      <c r="BA161" s="18"/>
      <c r="BB161" s="18"/>
      <c r="BC161" s="18"/>
      <c r="BD161" s="10"/>
      <c r="BE161" s="18"/>
      <c r="BF161" s="18"/>
      <c r="BG161" s="17">
        <f t="shared" ref="BG161:BG165" si="198">BH161+BI161+BJ161</f>
        <v>0</v>
      </c>
      <c r="BH161" s="18"/>
      <c r="BI161" s="10"/>
      <c r="BJ161" s="10"/>
      <c r="BK161" s="18"/>
      <c r="BL161" s="10"/>
      <c r="BM161" s="18"/>
      <c r="BN161" s="10"/>
      <c r="BO161" s="18"/>
      <c r="BP161" s="10"/>
      <c r="BQ161" s="18"/>
      <c r="BR161" s="18"/>
      <c r="BS161" s="18"/>
      <c r="BT161" s="18"/>
      <c r="BU161" s="10"/>
      <c r="BV161" s="10"/>
      <c r="BW161" s="10"/>
      <c r="BX161" s="10"/>
      <c r="BY161" s="18"/>
      <c r="CA161" s="26" t="e">
        <f>VLOOKUP(B161,'[1]KH2025 IN'!$B$4:$X$243,23,0)</f>
        <v>#N/A</v>
      </c>
      <c r="CB161" s="26">
        <v>1</v>
      </c>
      <c r="CC161" s="26" t="e">
        <f>VLOOKUP(B161,'[2]10QH'!$B$15:$BZ$665,77,0)</f>
        <v>#REF!</v>
      </c>
    </row>
    <row r="162" spans="1:89" s="26" customFormat="1" ht="56.25" x14ac:dyDescent="0.3">
      <c r="A162" s="20">
        <f>A153+1</f>
        <v>58</v>
      </c>
      <c r="B162" s="21" t="s">
        <v>830</v>
      </c>
      <c r="C162" s="22">
        <f t="shared" si="165"/>
        <v>0.01</v>
      </c>
      <c r="D162" s="23"/>
      <c r="E162" s="17">
        <f t="shared" si="193"/>
        <v>0.01</v>
      </c>
      <c r="F162" s="17">
        <f t="shared" si="194"/>
        <v>0.01</v>
      </c>
      <c r="G162" s="17">
        <f t="shared" si="195"/>
        <v>0</v>
      </c>
      <c r="H162" s="24"/>
      <c r="I162" s="24"/>
      <c r="J162" s="24"/>
      <c r="K162" s="24">
        <v>0.01</v>
      </c>
      <c r="L162" s="24"/>
      <c r="M162" s="17">
        <f t="shared" si="196"/>
        <v>0</v>
      </c>
      <c r="N162" s="24"/>
      <c r="O162" s="24"/>
      <c r="P162" s="24"/>
      <c r="Q162" s="24"/>
      <c r="R162" s="24"/>
      <c r="S162" s="24"/>
      <c r="T162" s="24"/>
      <c r="U162" s="7">
        <f t="shared" si="175"/>
        <v>0</v>
      </c>
      <c r="V162" s="24"/>
      <c r="W162" s="24"/>
      <c r="X162" s="24"/>
      <c r="Y162" s="24"/>
      <c r="Z162" s="24"/>
      <c r="AA162" s="24"/>
      <c r="AB162" s="24"/>
      <c r="AC162" s="24"/>
      <c r="AD162" s="17">
        <f>SUM(AE162:AT162)</f>
        <v>0</v>
      </c>
      <c r="AE162" s="24"/>
      <c r="AF162" s="24"/>
      <c r="AG162" s="25"/>
      <c r="AH162" s="25"/>
      <c r="AI162" s="24"/>
      <c r="AJ162" s="20"/>
      <c r="AK162" s="24"/>
      <c r="AL162" s="20"/>
      <c r="AM162" s="20"/>
      <c r="AN162" s="20"/>
      <c r="AO162" s="3"/>
      <c r="AP162" s="20"/>
      <c r="AQ162" s="24"/>
      <c r="AR162" s="3"/>
      <c r="AS162" s="3"/>
      <c r="AT162" s="3"/>
      <c r="AU162" s="3"/>
      <c r="AV162" s="3"/>
      <c r="AW162" s="3"/>
      <c r="AX162" s="24"/>
      <c r="AY162" s="24"/>
      <c r="AZ162" s="24"/>
      <c r="BA162" s="3"/>
      <c r="BB162" s="3"/>
      <c r="BC162" s="3"/>
      <c r="BD162" s="24"/>
      <c r="BE162" s="3"/>
      <c r="BF162" s="3"/>
      <c r="BG162" s="17">
        <f t="shared" si="198"/>
        <v>0</v>
      </c>
      <c r="BH162" s="3"/>
      <c r="BI162" s="24"/>
      <c r="BJ162" s="24"/>
      <c r="BK162" s="3"/>
      <c r="BL162" s="20" t="s">
        <v>142</v>
      </c>
      <c r="BM162" s="3"/>
      <c r="BN162" s="20" t="s">
        <v>818</v>
      </c>
      <c r="BO162" s="3">
        <v>2025</v>
      </c>
      <c r="BP162" s="20" t="s">
        <v>831</v>
      </c>
      <c r="BQ162" s="3"/>
      <c r="BR162" s="3"/>
      <c r="BS162" s="3"/>
      <c r="BT162" s="3"/>
      <c r="BU162" s="23" t="s">
        <v>95</v>
      </c>
      <c r="BV162" s="20" t="s">
        <v>96</v>
      </c>
      <c r="BW162" s="25"/>
      <c r="BX162" s="25"/>
      <c r="BY162" s="96"/>
      <c r="CA162" s="26">
        <f>VLOOKUP(B162,'[1]KH2025 IN'!$B$4:$X$243,23,0)</f>
        <v>1</v>
      </c>
      <c r="CB162" s="26">
        <v>1</v>
      </c>
      <c r="CC162" s="26">
        <f>VLOOKUP(B162,'[2]10QH'!$B$15:$BZ$665,77,0)</f>
        <v>1</v>
      </c>
      <c r="CJ162" s="26">
        <v>1</v>
      </c>
      <c r="CK162" s="26">
        <f>VLOOKUP(B162,'[3]KH2025 IN'!$B$8:$X$241,23,0)</f>
        <v>1</v>
      </c>
    </row>
    <row r="163" spans="1:89" s="26" customFormat="1" ht="56.25" x14ac:dyDescent="0.3">
      <c r="A163" s="20">
        <f>A162+1</f>
        <v>59</v>
      </c>
      <c r="B163" s="21" t="s">
        <v>1036</v>
      </c>
      <c r="C163" s="22">
        <f t="shared" si="165"/>
        <v>7.0000000000000007E-2</v>
      </c>
      <c r="D163" s="23"/>
      <c r="E163" s="17">
        <f t="shared" si="193"/>
        <v>7.0000000000000007E-2</v>
      </c>
      <c r="F163" s="17">
        <f t="shared" si="194"/>
        <v>7.0000000000000007E-2</v>
      </c>
      <c r="G163" s="17">
        <f t="shared" si="195"/>
        <v>0</v>
      </c>
      <c r="H163" s="24"/>
      <c r="I163" s="24"/>
      <c r="J163" s="24"/>
      <c r="K163" s="24"/>
      <c r="L163" s="24"/>
      <c r="M163" s="17">
        <f t="shared" si="196"/>
        <v>7.0000000000000007E-2</v>
      </c>
      <c r="N163" s="24"/>
      <c r="O163" s="24"/>
      <c r="P163" s="7">
        <v>7.0000000000000007E-2</v>
      </c>
      <c r="Q163" s="24"/>
      <c r="R163" s="24"/>
      <c r="S163" s="24"/>
      <c r="T163" s="24"/>
      <c r="U163" s="7">
        <f t="shared" si="175"/>
        <v>0</v>
      </c>
      <c r="V163" s="24"/>
      <c r="W163" s="24"/>
      <c r="X163" s="24"/>
      <c r="Y163" s="24"/>
      <c r="Z163" s="24"/>
      <c r="AA163" s="24"/>
      <c r="AB163" s="24"/>
      <c r="AC163" s="24"/>
      <c r="AD163" s="17">
        <f t="shared" ref="AD163" si="199">SUM(AE163:AT163)</f>
        <v>0</v>
      </c>
      <c r="AE163" s="24"/>
      <c r="AF163" s="24"/>
      <c r="AG163" s="25"/>
      <c r="AH163" s="25"/>
      <c r="AI163" s="24"/>
      <c r="AJ163" s="20"/>
      <c r="AK163" s="24"/>
      <c r="AL163" s="20"/>
      <c r="AM163" s="20"/>
      <c r="AN163" s="20"/>
      <c r="AO163" s="3"/>
      <c r="AP163" s="20"/>
      <c r="AQ163" s="24"/>
      <c r="AR163" s="3"/>
      <c r="AS163" s="3"/>
      <c r="AT163" s="3"/>
      <c r="AU163" s="3"/>
      <c r="AV163" s="3"/>
      <c r="AW163" s="3"/>
      <c r="AX163" s="24"/>
      <c r="AY163" s="24"/>
      <c r="AZ163" s="24"/>
      <c r="BA163" s="3"/>
      <c r="BB163" s="3"/>
      <c r="BC163" s="3"/>
      <c r="BD163" s="24"/>
      <c r="BE163" s="3"/>
      <c r="BF163" s="3"/>
      <c r="BG163" s="17">
        <f t="shared" si="198"/>
        <v>0</v>
      </c>
      <c r="BH163" s="3"/>
      <c r="BI163" s="24"/>
      <c r="BJ163" s="24"/>
      <c r="BK163" s="3"/>
      <c r="BL163" s="20" t="s">
        <v>198</v>
      </c>
      <c r="BM163" s="3"/>
      <c r="BN163" s="20" t="s">
        <v>818</v>
      </c>
      <c r="BO163" s="3">
        <v>2025</v>
      </c>
      <c r="BP163" s="20" t="s">
        <v>1166</v>
      </c>
      <c r="BQ163" s="3"/>
      <c r="BR163" s="3"/>
      <c r="BS163" s="3"/>
      <c r="BT163" s="3"/>
      <c r="BU163" s="23" t="s">
        <v>201</v>
      </c>
      <c r="BV163" s="20"/>
      <c r="BW163" s="25"/>
      <c r="BX163" s="25"/>
      <c r="BY163" s="94" t="s">
        <v>1173</v>
      </c>
      <c r="CA163" s="26">
        <f>VLOOKUP(B163,'[1]KH2025 IN'!$B$4:$X$243,23,0)</f>
        <v>1</v>
      </c>
      <c r="CB163" s="26">
        <v>1</v>
      </c>
      <c r="CC163" s="26" t="e">
        <f>VLOOKUP(B163,'[2]10QH'!$B$15:$BZ$665,77,0)</f>
        <v>#N/A</v>
      </c>
      <c r="CJ163" s="26">
        <v>1</v>
      </c>
      <c r="CK163" s="26">
        <f>VLOOKUP(B163,'[3]KH2025 IN'!$B$8:$X$241,23,0)</f>
        <v>1</v>
      </c>
    </row>
    <row r="164" spans="1:89" s="19" customFormat="1" x14ac:dyDescent="0.3">
      <c r="A164" s="10" t="s">
        <v>84</v>
      </c>
      <c r="B164" s="15" t="s">
        <v>148</v>
      </c>
      <c r="C164" s="16">
        <f t="shared" si="165"/>
        <v>0</v>
      </c>
      <c r="D164" s="24"/>
      <c r="E164" s="17">
        <f t="shared" si="193"/>
        <v>0</v>
      </c>
      <c r="F164" s="17">
        <f t="shared" si="194"/>
        <v>0</v>
      </c>
      <c r="G164" s="17">
        <f t="shared" si="195"/>
        <v>0</v>
      </c>
      <c r="H164" s="10"/>
      <c r="I164" s="10"/>
      <c r="J164" s="10"/>
      <c r="K164" s="10"/>
      <c r="L164" s="10"/>
      <c r="M164" s="17">
        <f t="shared" si="196"/>
        <v>0</v>
      </c>
      <c r="N164" s="10"/>
      <c r="O164" s="10"/>
      <c r="P164" s="10"/>
      <c r="Q164" s="10"/>
      <c r="R164" s="10"/>
      <c r="S164" s="10"/>
      <c r="T164" s="10"/>
      <c r="U164" s="7">
        <f t="shared" si="175"/>
        <v>0</v>
      </c>
      <c r="V164" s="10"/>
      <c r="W164" s="10"/>
      <c r="X164" s="10"/>
      <c r="Y164" s="10"/>
      <c r="Z164" s="10"/>
      <c r="AA164" s="10"/>
      <c r="AB164" s="10"/>
      <c r="AC164" s="10"/>
      <c r="AD164" s="17">
        <f t="shared" si="197"/>
        <v>0</v>
      </c>
      <c r="AE164" s="10"/>
      <c r="AF164" s="10"/>
      <c r="AG164" s="10"/>
      <c r="AH164" s="10"/>
      <c r="AI164" s="10"/>
      <c r="AJ164" s="10"/>
      <c r="AK164" s="10"/>
      <c r="AL164" s="10"/>
      <c r="AM164" s="10"/>
      <c r="AN164" s="10"/>
      <c r="AO164" s="18"/>
      <c r="AP164" s="10"/>
      <c r="AQ164" s="10"/>
      <c r="AR164" s="18"/>
      <c r="AS164" s="18"/>
      <c r="AT164" s="18"/>
      <c r="AU164" s="18"/>
      <c r="AV164" s="18"/>
      <c r="AW164" s="18"/>
      <c r="AX164" s="10"/>
      <c r="AY164" s="10"/>
      <c r="AZ164" s="10"/>
      <c r="BA164" s="18"/>
      <c r="BB164" s="18"/>
      <c r="BC164" s="18"/>
      <c r="BD164" s="10"/>
      <c r="BE164" s="18"/>
      <c r="BF164" s="18"/>
      <c r="BG164" s="17">
        <f t="shared" si="198"/>
        <v>0</v>
      </c>
      <c r="BH164" s="18"/>
      <c r="BI164" s="10"/>
      <c r="BJ164" s="10"/>
      <c r="BK164" s="18"/>
      <c r="BL164" s="10"/>
      <c r="BM164" s="18"/>
      <c r="BN164" s="25"/>
      <c r="BO164" s="18"/>
      <c r="BP164" s="10"/>
      <c r="BQ164" s="18"/>
      <c r="BR164" s="18"/>
      <c r="BS164" s="18"/>
      <c r="BT164" s="18"/>
      <c r="BU164" s="10"/>
      <c r="BV164" s="10"/>
      <c r="BW164" s="10"/>
      <c r="BX164" s="10"/>
      <c r="BY164" s="18"/>
      <c r="CA164" s="26" t="e">
        <f>VLOOKUP(B164,'[1]KH2025 IN'!$B$4:$X$243,23,0)</f>
        <v>#N/A</v>
      </c>
      <c r="CB164" s="26">
        <v>1</v>
      </c>
      <c r="CC164" s="26" t="e">
        <f>VLOOKUP(B164,'[2]10QH'!$B$15:$BZ$665,77,0)</f>
        <v>#REF!</v>
      </c>
    </row>
    <row r="165" spans="1:89" s="19" customFormat="1" ht="37.5" x14ac:dyDescent="0.3">
      <c r="A165" s="10" t="s">
        <v>147</v>
      </c>
      <c r="B165" s="15" t="s">
        <v>153</v>
      </c>
      <c r="C165" s="16">
        <f t="shared" ref="C165:C204" si="200">D165+E165</f>
        <v>0</v>
      </c>
      <c r="D165" s="24"/>
      <c r="E165" s="17">
        <f t="shared" si="193"/>
        <v>0</v>
      </c>
      <c r="F165" s="17">
        <f t="shared" si="194"/>
        <v>0</v>
      </c>
      <c r="G165" s="17">
        <f t="shared" si="195"/>
        <v>0</v>
      </c>
      <c r="H165" s="10"/>
      <c r="I165" s="10"/>
      <c r="J165" s="10"/>
      <c r="K165" s="10"/>
      <c r="L165" s="10"/>
      <c r="M165" s="17">
        <f t="shared" si="196"/>
        <v>0</v>
      </c>
      <c r="N165" s="10"/>
      <c r="O165" s="10"/>
      <c r="P165" s="10"/>
      <c r="Q165" s="10"/>
      <c r="R165" s="25"/>
      <c r="S165" s="10"/>
      <c r="T165" s="10"/>
      <c r="U165" s="7">
        <f t="shared" si="175"/>
        <v>0</v>
      </c>
      <c r="V165" s="10"/>
      <c r="W165" s="10"/>
      <c r="X165" s="10"/>
      <c r="Y165" s="10"/>
      <c r="Z165" s="10"/>
      <c r="AA165" s="10"/>
      <c r="AB165" s="10"/>
      <c r="AC165" s="10"/>
      <c r="AD165" s="17">
        <f t="shared" ref="AD165" si="201">SUM(AE165:AT165)</f>
        <v>0</v>
      </c>
      <c r="AE165" s="10"/>
      <c r="AF165" s="10"/>
      <c r="AG165" s="10"/>
      <c r="AH165" s="10"/>
      <c r="AI165" s="10"/>
      <c r="AJ165" s="10"/>
      <c r="AK165" s="10"/>
      <c r="AL165" s="10"/>
      <c r="AM165" s="10"/>
      <c r="AN165" s="10"/>
      <c r="AO165" s="3"/>
      <c r="AP165" s="10"/>
      <c r="AQ165" s="10"/>
      <c r="AR165" s="3"/>
      <c r="AS165" s="3"/>
      <c r="AT165" s="3"/>
      <c r="AU165" s="3"/>
      <c r="AV165" s="3"/>
      <c r="AW165" s="3"/>
      <c r="AX165" s="10"/>
      <c r="AY165" s="10"/>
      <c r="AZ165" s="10"/>
      <c r="BA165" s="3"/>
      <c r="BB165" s="3"/>
      <c r="BC165" s="3"/>
      <c r="BD165" s="10"/>
      <c r="BE165" s="3"/>
      <c r="BF165" s="3"/>
      <c r="BG165" s="17">
        <f t="shared" si="198"/>
        <v>0</v>
      </c>
      <c r="BH165" s="3"/>
      <c r="BI165" s="10"/>
      <c r="BJ165" s="10"/>
      <c r="BK165" s="18"/>
      <c r="BL165" s="10"/>
      <c r="BM165" s="18"/>
      <c r="BN165" s="10"/>
      <c r="BO165" s="3"/>
      <c r="BP165" s="10"/>
      <c r="BQ165" s="18"/>
      <c r="BR165" s="18"/>
      <c r="BS165" s="18"/>
      <c r="BT165" s="18"/>
      <c r="BU165" s="24"/>
      <c r="BV165" s="10"/>
      <c r="BW165" s="10"/>
      <c r="BX165" s="10"/>
      <c r="BY165" s="18"/>
      <c r="CA165" s="26">
        <f>VLOOKUP(B165,'[1]KH2025 IN'!$B$4:$X$243,23,0)</f>
        <v>1</v>
      </c>
      <c r="CB165" s="26">
        <v>1</v>
      </c>
      <c r="CC165" s="26" t="e">
        <f>VLOOKUP(B165,'[2]10QH'!$B$15:$BZ$665,77,0)</f>
        <v>#REF!</v>
      </c>
    </row>
    <row r="166" spans="1:89" s="11" customFormat="1" ht="37.5" x14ac:dyDescent="0.3">
      <c r="A166" s="62" t="s">
        <v>848</v>
      </c>
      <c r="B166" s="5" t="s">
        <v>849</v>
      </c>
      <c r="C166" s="6">
        <f t="shared" si="200"/>
        <v>695.75829999999996</v>
      </c>
      <c r="D166" s="6">
        <f t="shared" ref="D166:T166" si="202">D167+D190</f>
        <v>207.32999999999998</v>
      </c>
      <c r="E166" s="6">
        <f t="shared" si="202"/>
        <v>488.42830000000004</v>
      </c>
      <c r="F166" s="6">
        <f t="shared" si="202"/>
        <v>481.55</v>
      </c>
      <c r="G166" s="6">
        <f t="shared" si="202"/>
        <v>1.44</v>
      </c>
      <c r="H166" s="64">
        <f t="shared" si="202"/>
        <v>0</v>
      </c>
      <c r="I166" s="64">
        <f t="shared" si="202"/>
        <v>1.44</v>
      </c>
      <c r="J166" s="64">
        <f t="shared" si="202"/>
        <v>0</v>
      </c>
      <c r="K166" s="6">
        <f t="shared" si="202"/>
        <v>394.97</v>
      </c>
      <c r="L166" s="6">
        <f t="shared" si="202"/>
        <v>84.09</v>
      </c>
      <c r="M166" s="64">
        <f t="shared" si="202"/>
        <v>0</v>
      </c>
      <c r="N166" s="6">
        <f t="shared" si="202"/>
        <v>0</v>
      </c>
      <c r="O166" s="6">
        <f t="shared" si="202"/>
        <v>0</v>
      </c>
      <c r="P166" s="6">
        <f t="shared" si="202"/>
        <v>0</v>
      </c>
      <c r="Q166" s="64">
        <f t="shared" si="202"/>
        <v>0</v>
      </c>
      <c r="R166" s="64">
        <f t="shared" si="202"/>
        <v>1.05</v>
      </c>
      <c r="S166" s="64">
        <f t="shared" si="202"/>
        <v>0</v>
      </c>
      <c r="T166" s="64">
        <f t="shared" si="202"/>
        <v>0</v>
      </c>
      <c r="U166" s="6">
        <f t="shared" si="175"/>
        <v>0.45830000000000004</v>
      </c>
      <c r="V166" s="64">
        <f t="shared" ref="V166:BJ166" si="203">V167+V190</f>
        <v>0</v>
      </c>
      <c r="W166" s="64">
        <f t="shared" si="203"/>
        <v>0</v>
      </c>
      <c r="X166" s="64">
        <f t="shared" si="203"/>
        <v>0</v>
      </c>
      <c r="Y166" s="64">
        <f t="shared" si="203"/>
        <v>0</v>
      </c>
      <c r="Z166" s="64">
        <f t="shared" si="203"/>
        <v>0</v>
      </c>
      <c r="AA166" s="64">
        <f t="shared" si="203"/>
        <v>0</v>
      </c>
      <c r="AB166" s="64">
        <f t="shared" si="203"/>
        <v>0</v>
      </c>
      <c r="AC166" s="64">
        <f t="shared" si="203"/>
        <v>0</v>
      </c>
      <c r="AD166" s="64">
        <f t="shared" si="203"/>
        <v>0</v>
      </c>
      <c r="AE166" s="64">
        <f t="shared" si="203"/>
        <v>0</v>
      </c>
      <c r="AF166" s="64">
        <f t="shared" si="203"/>
        <v>0</v>
      </c>
      <c r="AG166" s="64">
        <f t="shared" si="203"/>
        <v>0</v>
      </c>
      <c r="AH166" s="64">
        <f t="shared" si="203"/>
        <v>0</v>
      </c>
      <c r="AI166" s="64">
        <f t="shared" si="203"/>
        <v>0</v>
      </c>
      <c r="AJ166" s="64">
        <f t="shared" si="203"/>
        <v>0</v>
      </c>
      <c r="AK166" s="64">
        <f t="shared" si="203"/>
        <v>0</v>
      </c>
      <c r="AL166" s="64">
        <f t="shared" si="203"/>
        <v>0</v>
      </c>
      <c r="AM166" s="64">
        <f t="shared" si="203"/>
        <v>0</v>
      </c>
      <c r="AN166" s="64">
        <f t="shared" si="203"/>
        <v>0</v>
      </c>
      <c r="AO166" s="64">
        <f t="shared" si="203"/>
        <v>0</v>
      </c>
      <c r="AP166" s="64">
        <f t="shared" si="203"/>
        <v>0</v>
      </c>
      <c r="AQ166" s="64">
        <f t="shared" si="203"/>
        <v>0</v>
      </c>
      <c r="AR166" s="64">
        <f t="shared" si="203"/>
        <v>0</v>
      </c>
      <c r="AS166" s="64">
        <f t="shared" si="203"/>
        <v>0</v>
      </c>
      <c r="AT166" s="64">
        <f t="shared" si="203"/>
        <v>0</v>
      </c>
      <c r="AU166" s="64">
        <f t="shared" si="203"/>
        <v>0</v>
      </c>
      <c r="AV166" s="64">
        <f t="shared" si="203"/>
        <v>0</v>
      </c>
      <c r="AW166" s="64">
        <f t="shared" si="203"/>
        <v>0</v>
      </c>
      <c r="AX166" s="64">
        <f t="shared" si="203"/>
        <v>0</v>
      </c>
      <c r="AY166" s="64">
        <f t="shared" si="203"/>
        <v>0</v>
      </c>
      <c r="AZ166" s="64">
        <f t="shared" si="203"/>
        <v>0.45830000000000004</v>
      </c>
      <c r="BA166" s="64">
        <f t="shared" si="203"/>
        <v>0</v>
      </c>
      <c r="BB166" s="64">
        <f t="shared" si="203"/>
        <v>0</v>
      </c>
      <c r="BC166" s="64">
        <f t="shared" si="203"/>
        <v>0</v>
      </c>
      <c r="BD166" s="64">
        <f t="shared" si="203"/>
        <v>0</v>
      </c>
      <c r="BE166" s="64">
        <f t="shared" si="203"/>
        <v>0</v>
      </c>
      <c r="BF166" s="64">
        <f t="shared" si="203"/>
        <v>0</v>
      </c>
      <c r="BG166" s="6">
        <f t="shared" si="203"/>
        <v>6.42</v>
      </c>
      <c r="BH166" s="64">
        <f t="shared" si="203"/>
        <v>0</v>
      </c>
      <c r="BI166" s="64">
        <f t="shared" si="203"/>
        <v>6.42</v>
      </c>
      <c r="BJ166" s="64">
        <f t="shared" si="203"/>
        <v>0</v>
      </c>
      <c r="BK166" s="60"/>
      <c r="BL166" s="4"/>
      <c r="BM166" s="60"/>
      <c r="BN166" s="4"/>
      <c r="BO166" s="3"/>
      <c r="BP166" s="10"/>
      <c r="BQ166" s="10"/>
      <c r="BR166" s="10"/>
      <c r="BS166" s="10"/>
      <c r="BT166" s="10"/>
      <c r="BU166" s="10"/>
      <c r="BV166" s="10"/>
      <c r="BW166" s="10"/>
      <c r="BX166" s="10"/>
      <c r="BY166" s="10"/>
      <c r="CA166" s="26">
        <f>VLOOKUP(B166,'[1]KH2025 IN'!$B$4:$X$243,23,0)</f>
        <v>1</v>
      </c>
      <c r="CB166" s="26">
        <v>1</v>
      </c>
      <c r="CC166" s="26" t="e">
        <f>VLOOKUP(B166,'[2]10QH'!$B$15:$BZ$665,77,0)</f>
        <v>#REF!</v>
      </c>
    </row>
    <row r="167" spans="1:89" s="11" customFormat="1" ht="19.5" x14ac:dyDescent="0.3">
      <c r="A167" s="62" t="s">
        <v>850</v>
      </c>
      <c r="B167" s="5" t="s">
        <v>21</v>
      </c>
      <c r="C167" s="6">
        <f t="shared" si="200"/>
        <v>675.92000000000007</v>
      </c>
      <c r="D167" s="6">
        <f t="shared" ref="D167:T167" si="204">D168+D169+D173+D180+D182</f>
        <v>207.32999999999998</v>
      </c>
      <c r="E167" s="6">
        <f t="shared" si="204"/>
        <v>468.59000000000003</v>
      </c>
      <c r="F167" s="6">
        <f t="shared" si="204"/>
        <v>462.17</v>
      </c>
      <c r="G167" s="6">
        <f t="shared" si="204"/>
        <v>1.44</v>
      </c>
      <c r="H167" s="64">
        <f t="shared" si="204"/>
        <v>0</v>
      </c>
      <c r="I167" s="64">
        <f t="shared" si="204"/>
        <v>1.44</v>
      </c>
      <c r="J167" s="64">
        <f t="shared" si="204"/>
        <v>0</v>
      </c>
      <c r="K167" s="6">
        <f t="shared" si="204"/>
        <v>387.09000000000003</v>
      </c>
      <c r="L167" s="6">
        <f t="shared" si="204"/>
        <v>72.59</v>
      </c>
      <c r="M167" s="64">
        <f t="shared" si="204"/>
        <v>0</v>
      </c>
      <c r="N167" s="6">
        <f t="shared" si="204"/>
        <v>0</v>
      </c>
      <c r="O167" s="6">
        <f t="shared" si="204"/>
        <v>0</v>
      </c>
      <c r="P167" s="6">
        <f t="shared" si="204"/>
        <v>0</v>
      </c>
      <c r="Q167" s="64">
        <f t="shared" si="204"/>
        <v>0</v>
      </c>
      <c r="R167" s="64">
        <f t="shared" si="204"/>
        <v>1.05</v>
      </c>
      <c r="S167" s="64">
        <f t="shared" si="204"/>
        <v>0</v>
      </c>
      <c r="T167" s="64">
        <f t="shared" si="204"/>
        <v>0</v>
      </c>
      <c r="U167" s="6">
        <f t="shared" si="175"/>
        <v>0</v>
      </c>
      <c r="V167" s="64">
        <f t="shared" ref="V167:BJ167" si="205">V168+V169+V173+V180+V182</f>
        <v>0</v>
      </c>
      <c r="W167" s="64">
        <f t="shared" si="205"/>
        <v>0</v>
      </c>
      <c r="X167" s="64">
        <f t="shared" si="205"/>
        <v>0</v>
      </c>
      <c r="Y167" s="64">
        <f t="shared" si="205"/>
        <v>0</v>
      </c>
      <c r="Z167" s="64">
        <f t="shared" si="205"/>
        <v>0</v>
      </c>
      <c r="AA167" s="64">
        <f t="shared" si="205"/>
        <v>0</v>
      </c>
      <c r="AB167" s="64">
        <f t="shared" si="205"/>
        <v>0</v>
      </c>
      <c r="AC167" s="64">
        <f t="shared" si="205"/>
        <v>0</v>
      </c>
      <c r="AD167" s="64">
        <f t="shared" si="205"/>
        <v>0</v>
      </c>
      <c r="AE167" s="64">
        <f t="shared" si="205"/>
        <v>0</v>
      </c>
      <c r="AF167" s="64">
        <f t="shared" si="205"/>
        <v>0</v>
      </c>
      <c r="AG167" s="64">
        <f t="shared" si="205"/>
        <v>0</v>
      </c>
      <c r="AH167" s="64">
        <f t="shared" si="205"/>
        <v>0</v>
      </c>
      <c r="AI167" s="64">
        <f t="shared" si="205"/>
        <v>0</v>
      </c>
      <c r="AJ167" s="64">
        <f t="shared" si="205"/>
        <v>0</v>
      </c>
      <c r="AK167" s="64">
        <f t="shared" si="205"/>
        <v>0</v>
      </c>
      <c r="AL167" s="64">
        <f t="shared" si="205"/>
        <v>0</v>
      </c>
      <c r="AM167" s="64">
        <f t="shared" si="205"/>
        <v>0</v>
      </c>
      <c r="AN167" s="64">
        <f t="shared" si="205"/>
        <v>0</v>
      </c>
      <c r="AO167" s="64">
        <f t="shared" si="205"/>
        <v>0</v>
      </c>
      <c r="AP167" s="64">
        <f t="shared" si="205"/>
        <v>0</v>
      </c>
      <c r="AQ167" s="64">
        <f t="shared" si="205"/>
        <v>0</v>
      </c>
      <c r="AR167" s="64">
        <f t="shared" si="205"/>
        <v>0</v>
      </c>
      <c r="AS167" s="64">
        <f t="shared" si="205"/>
        <v>0</v>
      </c>
      <c r="AT167" s="64">
        <f t="shared" si="205"/>
        <v>0</v>
      </c>
      <c r="AU167" s="64">
        <f t="shared" si="205"/>
        <v>0</v>
      </c>
      <c r="AV167" s="64">
        <f t="shared" si="205"/>
        <v>0</v>
      </c>
      <c r="AW167" s="64">
        <f t="shared" si="205"/>
        <v>0</v>
      </c>
      <c r="AX167" s="64">
        <f t="shared" si="205"/>
        <v>0</v>
      </c>
      <c r="AY167" s="64">
        <f t="shared" si="205"/>
        <v>0</v>
      </c>
      <c r="AZ167" s="64">
        <f t="shared" si="205"/>
        <v>0</v>
      </c>
      <c r="BA167" s="64">
        <f t="shared" si="205"/>
        <v>0</v>
      </c>
      <c r="BB167" s="64">
        <f t="shared" si="205"/>
        <v>0</v>
      </c>
      <c r="BC167" s="64">
        <f t="shared" si="205"/>
        <v>0</v>
      </c>
      <c r="BD167" s="64">
        <f t="shared" si="205"/>
        <v>0</v>
      </c>
      <c r="BE167" s="64">
        <f t="shared" si="205"/>
        <v>0</v>
      </c>
      <c r="BF167" s="64">
        <f t="shared" si="205"/>
        <v>0</v>
      </c>
      <c r="BG167" s="6">
        <f t="shared" si="205"/>
        <v>6.42</v>
      </c>
      <c r="BH167" s="64">
        <f t="shared" si="205"/>
        <v>0</v>
      </c>
      <c r="BI167" s="64">
        <f t="shared" si="205"/>
        <v>6.42</v>
      </c>
      <c r="BJ167" s="64">
        <f t="shared" si="205"/>
        <v>0</v>
      </c>
      <c r="BK167" s="4"/>
      <c r="BL167" s="4"/>
      <c r="BM167" s="4"/>
      <c r="BN167" s="4"/>
      <c r="BO167" s="62"/>
      <c r="BP167" s="10"/>
      <c r="BQ167" s="10"/>
      <c r="BR167" s="10"/>
      <c r="BS167" s="10"/>
      <c r="BT167" s="10"/>
      <c r="BU167" s="10"/>
      <c r="BV167" s="10"/>
      <c r="BW167" s="10"/>
      <c r="BX167" s="10"/>
      <c r="BY167" s="10"/>
      <c r="CA167" s="26" t="e">
        <f>VLOOKUP(B167,'[1]KH2025 IN'!$B$4:$X$243,23,0)</f>
        <v>#N/A</v>
      </c>
      <c r="CB167" s="26">
        <v>1</v>
      </c>
      <c r="CC167" s="26" t="e">
        <f>VLOOKUP(B167,'[2]10QH'!$B$15:$BZ$665,77,0)</f>
        <v>#REF!</v>
      </c>
    </row>
    <row r="168" spans="1:89" s="11" customFormat="1" x14ac:dyDescent="0.3">
      <c r="A168" s="62" t="s">
        <v>851</v>
      </c>
      <c r="B168" s="65" t="s">
        <v>24</v>
      </c>
      <c r="C168" s="6">
        <f t="shared" si="200"/>
        <v>0</v>
      </c>
      <c r="D168" s="6"/>
      <c r="E168" s="6">
        <f>BG168+U168+F168</f>
        <v>0</v>
      </c>
      <c r="F168" s="6">
        <f>G168+K168+L168+M168+R168+S168+T168</f>
        <v>0</v>
      </c>
      <c r="G168" s="6">
        <f>H168+I168+J168</f>
        <v>0</v>
      </c>
      <c r="H168" s="63"/>
      <c r="I168" s="63"/>
      <c r="J168" s="63"/>
      <c r="K168" s="6"/>
      <c r="L168" s="6"/>
      <c r="M168" s="7">
        <f>N168+O168+P168</f>
        <v>0</v>
      </c>
      <c r="N168" s="6"/>
      <c r="O168" s="6"/>
      <c r="P168" s="6"/>
      <c r="Q168" s="63"/>
      <c r="R168" s="63"/>
      <c r="S168" s="63"/>
      <c r="T168" s="63"/>
      <c r="U168" s="6">
        <f t="shared" si="175"/>
        <v>0</v>
      </c>
      <c r="V168" s="63"/>
      <c r="W168" s="63"/>
      <c r="X168" s="63"/>
      <c r="Y168" s="63"/>
      <c r="Z168" s="63"/>
      <c r="AA168" s="63"/>
      <c r="AB168" s="63"/>
      <c r="AC168" s="63"/>
      <c r="AD168" s="7">
        <f>SUM(AE168:AT168)</f>
        <v>0</v>
      </c>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
        <f>BH168+BI168+BJ168</f>
        <v>0</v>
      </c>
      <c r="BH168" s="63"/>
      <c r="BI168" s="63"/>
      <c r="BJ168" s="63"/>
      <c r="BK168" s="60"/>
      <c r="BL168" s="4"/>
      <c r="BM168" s="60"/>
      <c r="BN168" s="4"/>
      <c r="BO168" s="62"/>
      <c r="BP168" s="10"/>
      <c r="BQ168" s="10"/>
      <c r="BR168" s="10"/>
      <c r="BS168" s="10"/>
      <c r="BT168" s="10"/>
      <c r="BU168" s="10"/>
      <c r="BV168" s="10"/>
      <c r="BW168" s="10"/>
      <c r="BX168" s="10"/>
      <c r="BY168" s="10"/>
      <c r="CA168" s="26" t="e">
        <f>VLOOKUP(B168,'[1]KH2025 IN'!$B$4:$X$243,23,0)</f>
        <v>#N/A</v>
      </c>
      <c r="CB168" s="26">
        <v>1</v>
      </c>
      <c r="CC168" s="26" t="e">
        <f>VLOOKUP(B168,'[2]10QH'!$B$15:$BZ$665,77,0)</f>
        <v>#REF!</v>
      </c>
    </row>
    <row r="169" spans="1:89" s="11" customFormat="1" x14ac:dyDescent="0.3">
      <c r="A169" s="62" t="s">
        <v>852</v>
      </c>
      <c r="B169" s="65" t="s">
        <v>853</v>
      </c>
      <c r="C169" s="6">
        <f t="shared" si="200"/>
        <v>0</v>
      </c>
      <c r="D169" s="6">
        <f>SUM(D170:D170)</f>
        <v>0</v>
      </c>
      <c r="E169" s="6">
        <f t="shared" ref="E169:T169" si="206">SUM(E170:E172)</f>
        <v>0</v>
      </c>
      <c r="F169" s="6">
        <f t="shared" si="206"/>
        <v>0</v>
      </c>
      <c r="G169" s="6">
        <f t="shared" si="206"/>
        <v>0</v>
      </c>
      <c r="H169" s="6">
        <f t="shared" si="206"/>
        <v>0</v>
      </c>
      <c r="I169" s="6">
        <f t="shared" si="206"/>
        <v>0</v>
      </c>
      <c r="J169" s="6">
        <f t="shared" si="206"/>
        <v>0</v>
      </c>
      <c r="K169" s="6">
        <f t="shared" si="206"/>
        <v>0</v>
      </c>
      <c r="L169" s="6">
        <f t="shared" si="206"/>
        <v>0</v>
      </c>
      <c r="M169" s="6">
        <f t="shared" si="206"/>
        <v>0</v>
      </c>
      <c r="N169" s="6">
        <f t="shared" si="206"/>
        <v>0</v>
      </c>
      <c r="O169" s="6">
        <f t="shared" si="206"/>
        <v>0</v>
      </c>
      <c r="P169" s="6">
        <f t="shared" si="206"/>
        <v>0</v>
      </c>
      <c r="Q169" s="6">
        <f t="shared" si="206"/>
        <v>0</v>
      </c>
      <c r="R169" s="6">
        <f t="shared" si="206"/>
        <v>0</v>
      </c>
      <c r="S169" s="6">
        <f t="shared" si="206"/>
        <v>0</v>
      </c>
      <c r="T169" s="6">
        <f t="shared" si="206"/>
        <v>0</v>
      </c>
      <c r="U169" s="6">
        <f t="shared" si="175"/>
        <v>0</v>
      </c>
      <c r="V169" s="6">
        <f t="shared" ref="V169:BJ169" si="207">SUM(V170:V172)</f>
        <v>0</v>
      </c>
      <c r="W169" s="6">
        <f t="shared" si="207"/>
        <v>0</v>
      </c>
      <c r="X169" s="6">
        <f t="shared" si="207"/>
        <v>0</v>
      </c>
      <c r="Y169" s="6">
        <f t="shared" si="207"/>
        <v>0</v>
      </c>
      <c r="Z169" s="6">
        <f t="shared" si="207"/>
        <v>0</v>
      </c>
      <c r="AA169" s="6">
        <f t="shared" si="207"/>
        <v>0</v>
      </c>
      <c r="AB169" s="6">
        <f t="shared" si="207"/>
        <v>0</v>
      </c>
      <c r="AC169" s="6">
        <f t="shared" si="207"/>
        <v>0</v>
      </c>
      <c r="AD169" s="6">
        <f t="shared" si="207"/>
        <v>0</v>
      </c>
      <c r="AE169" s="6">
        <f t="shared" si="207"/>
        <v>0</v>
      </c>
      <c r="AF169" s="6">
        <f t="shared" si="207"/>
        <v>0</v>
      </c>
      <c r="AG169" s="6">
        <f t="shared" si="207"/>
        <v>0</v>
      </c>
      <c r="AH169" s="6">
        <f t="shared" si="207"/>
        <v>0</v>
      </c>
      <c r="AI169" s="6">
        <f t="shared" si="207"/>
        <v>0</v>
      </c>
      <c r="AJ169" s="6">
        <f t="shared" si="207"/>
        <v>0</v>
      </c>
      <c r="AK169" s="6">
        <f t="shared" si="207"/>
        <v>0</v>
      </c>
      <c r="AL169" s="6">
        <f t="shared" si="207"/>
        <v>0</v>
      </c>
      <c r="AM169" s="6">
        <f t="shared" si="207"/>
        <v>0</v>
      </c>
      <c r="AN169" s="6">
        <f t="shared" si="207"/>
        <v>0</v>
      </c>
      <c r="AO169" s="6">
        <f t="shared" si="207"/>
        <v>0</v>
      </c>
      <c r="AP169" s="6">
        <f t="shared" si="207"/>
        <v>0</v>
      </c>
      <c r="AQ169" s="6">
        <f t="shared" si="207"/>
        <v>0</v>
      </c>
      <c r="AR169" s="6">
        <f t="shared" si="207"/>
        <v>0</v>
      </c>
      <c r="AS169" s="6">
        <f t="shared" si="207"/>
        <v>0</v>
      </c>
      <c r="AT169" s="6">
        <f t="shared" si="207"/>
        <v>0</v>
      </c>
      <c r="AU169" s="6">
        <f t="shared" si="207"/>
        <v>0</v>
      </c>
      <c r="AV169" s="6">
        <f t="shared" si="207"/>
        <v>0</v>
      </c>
      <c r="AW169" s="6">
        <f t="shared" si="207"/>
        <v>0</v>
      </c>
      <c r="AX169" s="6">
        <f t="shared" si="207"/>
        <v>0</v>
      </c>
      <c r="AY169" s="6">
        <f t="shared" si="207"/>
        <v>0</v>
      </c>
      <c r="AZ169" s="6">
        <f t="shared" si="207"/>
        <v>0</v>
      </c>
      <c r="BA169" s="6">
        <f t="shared" si="207"/>
        <v>0</v>
      </c>
      <c r="BB169" s="6">
        <f t="shared" si="207"/>
        <v>0</v>
      </c>
      <c r="BC169" s="6">
        <f t="shared" si="207"/>
        <v>0</v>
      </c>
      <c r="BD169" s="6">
        <f t="shared" si="207"/>
        <v>0</v>
      </c>
      <c r="BE169" s="6">
        <f t="shared" si="207"/>
        <v>0</v>
      </c>
      <c r="BF169" s="6">
        <f t="shared" si="207"/>
        <v>0</v>
      </c>
      <c r="BG169" s="6">
        <f t="shared" si="207"/>
        <v>0</v>
      </c>
      <c r="BH169" s="6">
        <f t="shared" si="207"/>
        <v>0</v>
      </c>
      <c r="BI169" s="6">
        <f t="shared" si="207"/>
        <v>0</v>
      </c>
      <c r="BJ169" s="6">
        <f t="shared" si="207"/>
        <v>0</v>
      </c>
      <c r="BK169" s="60"/>
      <c r="BL169" s="4"/>
      <c r="BM169" s="60"/>
      <c r="BN169" s="4"/>
      <c r="BO169" s="62"/>
      <c r="BP169" s="10"/>
      <c r="BQ169" s="10"/>
      <c r="BR169" s="10"/>
      <c r="BS169" s="10"/>
      <c r="BT169" s="10"/>
      <c r="BU169" s="10"/>
      <c r="BV169" s="10"/>
      <c r="BW169" s="10"/>
      <c r="BX169" s="10"/>
      <c r="BY169" s="10"/>
      <c r="CA169" s="26" t="e">
        <f>VLOOKUP(B169,'[1]KH2025 IN'!$B$4:$X$243,23,0)</f>
        <v>#N/A</v>
      </c>
      <c r="CB169" s="26">
        <v>1</v>
      </c>
      <c r="CC169" s="26" t="e">
        <f>VLOOKUP(B169,'[2]10QH'!$B$15:$BZ$665,77,0)</f>
        <v>#REF!</v>
      </c>
    </row>
    <row r="170" spans="1:89" s="19" customFormat="1" x14ac:dyDescent="0.3">
      <c r="A170" s="10" t="s">
        <v>84</v>
      </c>
      <c r="B170" s="15" t="s">
        <v>85</v>
      </c>
      <c r="C170" s="16">
        <f t="shared" si="200"/>
        <v>0</v>
      </c>
      <c r="D170" s="10"/>
      <c r="E170" s="17">
        <f>F170+U170+BG170</f>
        <v>0</v>
      </c>
      <c r="F170" s="17">
        <f>G170+K170+L170+M170+R170+S170+T170</f>
        <v>0</v>
      </c>
      <c r="G170" s="17">
        <f>H170+I170+J170</f>
        <v>0</v>
      </c>
      <c r="H170" s="10"/>
      <c r="I170" s="10"/>
      <c r="J170" s="10"/>
      <c r="K170" s="10"/>
      <c r="L170" s="10"/>
      <c r="M170" s="17">
        <f>+N170+O170+P170</f>
        <v>0</v>
      </c>
      <c r="N170" s="10"/>
      <c r="O170" s="10"/>
      <c r="P170" s="10"/>
      <c r="Q170" s="10"/>
      <c r="R170" s="10"/>
      <c r="S170" s="10"/>
      <c r="T170" s="10"/>
      <c r="U170" s="7">
        <f t="shared" si="175"/>
        <v>0</v>
      </c>
      <c r="V170" s="10"/>
      <c r="W170" s="10"/>
      <c r="X170" s="10"/>
      <c r="Y170" s="10"/>
      <c r="Z170" s="10"/>
      <c r="AA170" s="10"/>
      <c r="AB170" s="10"/>
      <c r="AC170" s="10"/>
      <c r="AD170" s="17">
        <f>SUM(AE170:AT170)</f>
        <v>0</v>
      </c>
      <c r="AE170" s="10"/>
      <c r="AF170" s="10"/>
      <c r="AG170" s="10"/>
      <c r="AH170" s="10"/>
      <c r="AI170" s="10"/>
      <c r="AJ170" s="10"/>
      <c r="AK170" s="10"/>
      <c r="AL170" s="10"/>
      <c r="AM170" s="10"/>
      <c r="AN170" s="10"/>
      <c r="AO170" s="3"/>
      <c r="AP170" s="10"/>
      <c r="AQ170" s="10"/>
      <c r="AR170" s="3"/>
      <c r="AS170" s="3"/>
      <c r="AT170" s="3"/>
      <c r="AU170" s="3"/>
      <c r="AV170" s="3"/>
      <c r="AW170" s="3"/>
      <c r="AX170" s="10"/>
      <c r="AY170" s="10"/>
      <c r="AZ170" s="10"/>
      <c r="BA170" s="3"/>
      <c r="BB170" s="3"/>
      <c r="BC170" s="3"/>
      <c r="BD170" s="10"/>
      <c r="BE170" s="3"/>
      <c r="BF170" s="3"/>
      <c r="BG170" s="17">
        <f>BH170+BI170+BJ170</f>
        <v>0</v>
      </c>
      <c r="BH170" s="3"/>
      <c r="BI170" s="10"/>
      <c r="BJ170" s="10"/>
      <c r="BK170" s="18"/>
      <c r="BL170" s="10"/>
      <c r="BM170" s="18"/>
      <c r="BN170" s="10"/>
      <c r="BO170" s="3"/>
      <c r="BP170" s="10"/>
      <c r="BQ170" s="18"/>
      <c r="BR170" s="18"/>
      <c r="BS170" s="18"/>
      <c r="BT170" s="18"/>
      <c r="BU170" s="10"/>
      <c r="BV170" s="10"/>
      <c r="BW170" s="10"/>
      <c r="BX170" s="10"/>
      <c r="BY170" s="18"/>
      <c r="CA170" s="26">
        <f>VLOOKUP(B170,'[1]KH2025 IN'!$B$4:$X$243,23,0)</f>
        <v>1</v>
      </c>
      <c r="CB170" s="26">
        <v>1</v>
      </c>
      <c r="CC170" s="26" t="e">
        <f>VLOOKUP(B170,'[2]10QH'!$B$15:$BZ$665,77,0)</f>
        <v>#REF!</v>
      </c>
    </row>
    <row r="171" spans="1:89" s="19" customFormat="1" x14ac:dyDescent="0.3">
      <c r="A171" s="10" t="s">
        <v>147</v>
      </c>
      <c r="B171" s="15" t="s">
        <v>148</v>
      </c>
      <c r="C171" s="16">
        <f t="shared" si="200"/>
        <v>0</v>
      </c>
      <c r="D171" s="24"/>
      <c r="E171" s="17">
        <f>F171+U171+BG171</f>
        <v>0</v>
      </c>
      <c r="F171" s="17">
        <f>G171+K171+L171+M171+R171+S171+T171</f>
        <v>0</v>
      </c>
      <c r="G171" s="17">
        <f>H171+I171+J171</f>
        <v>0</v>
      </c>
      <c r="H171" s="10"/>
      <c r="I171" s="10"/>
      <c r="J171" s="10"/>
      <c r="K171" s="10"/>
      <c r="L171" s="10"/>
      <c r="M171" s="17">
        <f>+N171+O171+P171</f>
        <v>0</v>
      </c>
      <c r="N171" s="10"/>
      <c r="O171" s="10"/>
      <c r="P171" s="10"/>
      <c r="Q171" s="10"/>
      <c r="R171" s="10"/>
      <c r="S171" s="10"/>
      <c r="T171" s="10"/>
      <c r="U171" s="7">
        <f t="shared" si="175"/>
        <v>0</v>
      </c>
      <c r="V171" s="10"/>
      <c r="W171" s="10"/>
      <c r="X171" s="10"/>
      <c r="Y171" s="10"/>
      <c r="Z171" s="10"/>
      <c r="AA171" s="10"/>
      <c r="AB171" s="10"/>
      <c r="AC171" s="10"/>
      <c r="AD171" s="17">
        <f>SUM(AE171:AT171)</f>
        <v>0</v>
      </c>
      <c r="AE171" s="10"/>
      <c r="AF171" s="10"/>
      <c r="AG171" s="10"/>
      <c r="AH171" s="10"/>
      <c r="AI171" s="10"/>
      <c r="AJ171" s="10"/>
      <c r="AK171" s="10"/>
      <c r="AL171" s="10"/>
      <c r="AM171" s="10"/>
      <c r="AN171" s="10"/>
      <c r="AO171" s="3"/>
      <c r="AP171" s="10"/>
      <c r="AQ171" s="10"/>
      <c r="AR171" s="3"/>
      <c r="AS171" s="3"/>
      <c r="AT171" s="3"/>
      <c r="AU171" s="3"/>
      <c r="AV171" s="3"/>
      <c r="AW171" s="3"/>
      <c r="AX171" s="10"/>
      <c r="AY171" s="10"/>
      <c r="AZ171" s="10"/>
      <c r="BA171" s="3"/>
      <c r="BB171" s="3"/>
      <c r="BC171" s="3"/>
      <c r="BD171" s="10"/>
      <c r="BE171" s="3"/>
      <c r="BF171" s="3"/>
      <c r="BG171" s="17">
        <f>BH171+BI171+BJ171</f>
        <v>0</v>
      </c>
      <c r="BH171" s="3"/>
      <c r="BI171" s="10"/>
      <c r="BJ171" s="10"/>
      <c r="BK171" s="18"/>
      <c r="BL171" s="10"/>
      <c r="BM171" s="18"/>
      <c r="BN171" s="10"/>
      <c r="BO171" s="18"/>
      <c r="BP171" s="10"/>
      <c r="BQ171" s="18"/>
      <c r="BR171" s="18"/>
      <c r="BS171" s="18"/>
      <c r="BT171" s="18"/>
      <c r="BU171" s="10"/>
      <c r="BV171" s="10"/>
      <c r="BW171" s="10"/>
      <c r="BX171" s="10"/>
      <c r="BY171" s="18"/>
      <c r="CA171" s="26" t="e">
        <f>VLOOKUP(B171,'[1]KH2025 IN'!$B$4:$X$243,23,0)</f>
        <v>#N/A</v>
      </c>
      <c r="CB171" s="26">
        <v>1</v>
      </c>
      <c r="CC171" s="26" t="e">
        <f>VLOOKUP(B171,'[2]10QH'!$B$15:$BZ$665,77,0)</f>
        <v>#REF!</v>
      </c>
    </row>
    <row r="172" spans="1:89" s="19" customFormat="1" ht="37.5" x14ac:dyDescent="0.3">
      <c r="A172" s="10" t="s">
        <v>152</v>
      </c>
      <c r="B172" s="15" t="s">
        <v>153</v>
      </c>
      <c r="C172" s="16">
        <f t="shared" si="200"/>
        <v>0</v>
      </c>
      <c r="D172" s="24"/>
      <c r="E172" s="17">
        <f>F172+U172+BG172</f>
        <v>0</v>
      </c>
      <c r="F172" s="17">
        <f>G172+K172+L172+M172+R172+S172+T172</f>
        <v>0</v>
      </c>
      <c r="G172" s="17">
        <f>H172+I172+J172</f>
        <v>0</v>
      </c>
      <c r="H172" s="10"/>
      <c r="I172" s="10"/>
      <c r="J172" s="10"/>
      <c r="K172" s="10"/>
      <c r="L172" s="10"/>
      <c r="M172" s="17">
        <f>+N172+O172+P172</f>
        <v>0</v>
      </c>
      <c r="N172" s="10"/>
      <c r="O172" s="10"/>
      <c r="P172" s="10"/>
      <c r="Q172" s="10"/>
      <c r="R172" s="24"/>
      <c r="S172" s="10"/>
      <c r="T172" s="10"/>
      <c r="U172" s="7">
        <f t="shared" si="175"/>
        <v>0</v>
      </c>
      <c r="V172" s="10"/>
      <c r="W172" s="10"/>
      <c r="X172" s="10"/>
      <c r="Y172" s="10"/>
      <c r="Z172" s="10"/>
      <c r="AA172" s="10"/>
      <c r="AB172" s="10"/>
      <c r="AC172" s="10"/>
      <c r="AD172" s="17">
        <f>SUM(AE172:AT172)</f>
        <v>0</v>
      </c>
      <c r="AE172" s="10"/>
      <c r="AF172" s="10"/>
      <c r="AG172" s="10"/>
      <c r="AH172" s="10"/>
      <c r="AI172" s="10"/>
      <c r="AJ172" s="10"/>
      <c r="AK172" s="10"/>
      <c r="AL172" s="10"/>
      <c r="AM172" s="10"/>
      <c r="AN172" s="10"/>
      <c r="AO172" s="3"/>
      <c r="AP172" s="10"/>
      <c r="AQ172" s="10"/>
      <c r="AR172" s="3"/>
      <c r="AS172" s="3"/>
      <c r="AT172" s="3"/>
      <c r="AU172" s="3"/>
      <c r="AV172" s="3"/>
      <c r="AW172" s="3"/>
      <c r="AX172" s="10"/>
      <c r="AY172" s="10"/>
      <c r="AZ172" s="10"/>
      <c r="BA172" s="3"/>
      <c r="BB172" s="3"/>
      <c r="BC172" s="3"/>
      <c r="BD172" s="10"/>
      <c r="BE172" s="3"/>
      <c r="BF172" s="3"/>
      <c r="BG172" s="17">
        <f>BH172+BI172+BJ172</f>
        <v>0</v>
      </c>
      <c r="BH172" s="3"/>
      <c r="BI172" s="10"/>
      <c r="BJ172" s="10"/>
      <c r="BK172" s="18"/>
      <c r="BL172" s="10"/>
      <c r="BM172" s="18"/>
      <c r="BN172" s="10"/>
      <c r="BO172" s="3"/>
      <c r="BP172" s="10"/>
      <c r="BQ172" s="18"/>
      <c r="BR172" s="18"/>
      <c r="BS172" s="18"/>
      <c r="BT172" s="18"/>
      <c r="BU172" s="10"/>
      <c r="BV172" s="10"/>
      <c r="BW172" s="10"/>
      <c r="BX172" s="10"/>
      <c r="BY172" s="18"/>
      <c r="CA172" s="26">
        <f>VLOOKUP(B172,'[1]KH2025 IN'!$B$4:$X$243,23,0)</f>
        <v>1</v>
      </c>
      <c r="CB172" s="26">
        <v>1</v>
      </c>
      <c r="CC172" s="26" t="e">
        <f>VLOOKUP(B172,'[2]10QH'!$B$15:$BZ$665,77,0)</f>
        <v>#REF!</v>
      </c>
    </row>
    <row r="173" spans="1:89" s="11" customFormat="1" ht="19.5" x14ac:dyDescent="0.3">
      <c r="A173" s="62" t="s">
        <v>857</v>
      </c>
      <c r="B173" s="65" t="s">
        <v>26</v>
      </c>
      <c r="C173" s="6">
        <f t="shared" si="200"/>
        <v>481.34000000000003</v>
      </c>
      <c r="D173" s="6">
        <f t="shared" ref="D173:T173" si="208">SUM(D174:D179)</f>
        <v>12.75</v>
      </c>
      <c r="E173" s="6">
        <f t="shared" si="208"/>
        <v>468.59000000000003</v>
      </c>
      <c r="F173" s="6">
        <f t="shared" si="208"/>
        <v>462.17</v>
      </c>
      <c r="G173" s="6">
        <f t="shared" si="208"/>
        <v>1.44</v>
      </c>
      <c r="H173" s="64">
        <f t="shared" si="208"/>
        <v>0</v>
      </c>
      <c r="I173" s="64">
        <f t="shared" si="208"/>
        <v>1.44</v>
      </c>
      <c r="J173" s="64">
        <f t="shared" si="208"/>
        <v>0</v>
      </c>
      <c r="K173" s="6">
        <f t="shared" si="208"/>
        <v>387.09000000000003</v>
      </c>
      <c r="L173" s="6">
        <f t="shared" si="208"/>
        <v>72.59</v>
      </c>
      <c r="M173" s="64">
        <f t="shared" si="208"/>
        <v>0</v>
      </c>
      <c r="N173" s="6">
        <f t="shared" si="208"/>
        <v>0</v>
      </c>
      <c r="O173" s="6">
        <f t="shared" si="208"/>
        <v>0</v>
      </c>
      <c r="P173" s="6">
        <f t="shared" si="208"/>
        <v>0</v>
      </c>
      <c r="Q173" s="64">
        <f t="shared" si="208"/>
        <v>0</v>
      </c>
      <c r="R173" s="64">
        <f t="shared" si="208"/>
        <v>1.05</v>
      </c>
      <c r="S173" s="64">
        <f t="shared" si="208"/>
        <v>0</v>
      </c>
      <c r="T173" s="64">
        <f t="shared" si="208"/>
        <v>0</v>
      </c>
      <c r="U173" s="6">
        <f t="shared" si="175"/>
        <v>0</v>
      </c>
      <c r="V173" s="64">
        <f t="shared" ref="V173:BJ173" si="209">SUM(V174:V179)</f>
        <v>0</v>
      </c>
      <c r="W173" s="64">
        <f t="shared" si="209"/>
        <v>0</v>
      </c>
      <c r="X173" s="64">
        <f t="shared" si="209"/>
        <v>0</v>
      </c>
      <c r="Y173" s="64">
        <f t="shared" si="209"/>
        <v>0</v>
      </c>
      <c r="Z173" s="64">
        <f t="shared" si="209"/>
        <v>0</v>
      </c>
      <c r="AA173" s="64">
        <f t="shared" si="209"/>
        <v>0</v>
      </c>
      <c r="AB173" s="64">
        <f t="shared" si="209"/>
        <v>0</v>
      </c>
      <c r="AC173" s="64">
        <f t="shared" si="209"/>
        <v>0</v>
      </c>
      <c r="AD173" s="64">
        <f t="shared" si="209"/>
        <v>0</v>
      </c>
      <c r="AE173" s="64">
        <f t="shared" si="209"/>
        <v>0</v>
      </c>
      <c r="AF173" s="64">
        <f t="shared" si="209"/>
        <v>0</v>
      </c>
      <c r="AG173" s="64">
        <f t="shared" si="209"/>
        <v>0</v>
      </c>
      <c r="AH173" s="64">
        <f t="shared" si="209"/>
        <v>0</v>
      </c>
      <c r="AI173" s="64">
        <f t="shared" si="209"/>
        <v>0</v>
      </c>
      <c r="AJ173" s="64">
        <f t="shared" si="209"/>
        <v>0</v>
      </c>
      <c r="AK173" s="64">
        <f t="shared" si="209"/>
        <v>0</v>
      </c>
      <c r="AL173" s="64">
        <f t="shared" si="209"/>
        <v>0</v>
      </c>
      <c r="AM173" s="64">
        <f t="shared" si="209"/>
        <v>0</v>
      </c>
      <c r="AN173" s="64">
        <f t="shared" si="209"/>
        <v>0</v>
      </c>
      <c r="AO173" s="64">
        <f t="shared" si="209"/>
        <v>0</v>
      </c>
      <c r="AP173" s="64">
        <f t="shared" si="209"/>
        <v>0</v>
      </c>
      <c r="AQ173" s="64">
        <f t="shared" si="209"/>
        <v>0</v>
      </c>
      <c r="AR173" s="64">
        <f t="shared" si="209"/>
        <v>0</v>
      </c>
      <c r="AS173" s="64">
        <f t="shared" si="209"/>
        <v>0</v>
      </c>
      <c r="AT173" s="64">
        <f t="shared" si="209"/>
        <v>0</v>
      </c>
      <c r="AU173" s="64">
        <f t="shared" si="209"/>
        <v>0</v>
      </c>
      <c r="AV173" s="64">
        <f t="shared" si="209"/>
        <v>0</v>
      </c>
      <c r="AW173" s="64">
        <f t="shared" si="209"/>
        <v>0</v>
      </c>
      <c r="AX173" s="64">
        <f t="shared" si="209"/>
        <v>0</v>
      </c>
      <c r="AY173" s="64">
        <f t="shared" si="209"/>
        <v>0</v>
      </c>
      <c r="AZ173" s="64">
        <f t="shared" si="209"/>
        <v>0</v>
      </c>
      <c r="BA173" s="64">
        <f t="shared" si="209"/>
        <v>0</v>
      </c>
      <c r="BB173" s="64">
        <f t="shared" si="209"/>
        <v>0</v>
      </c>
      <c r="BC173" s="64">
        <f t="shared" si="209"/>
        <v>0</v>
      </c>
      <c r="BD173" s="64">
        <f t="shared" si="209"/>
        <v>0</v>
      </c>
      <c r="BE173" s="64">
        <f t="shared" si="209"/>
        <v>0</v>
      </c>
      <c r="BF173" s="64">
        <f t="shared" si="209"/>
        <v>0</v>
      </c>
      <c r="BG173" s="6">
        <f t="shared" si="209"/>
        <v>6.42</v>
      </c>
      <c r="BH173" s="64">
        <f t="shared" si="209"/>
        <v>0</v>
      </c>
      <c r="BI173" s="64">
        <f t="shared" si="209"/>
        <v>6.42</v>
      </c>
      <c r="BJ173" s="64">
        <f t="shared" si="209"/>
        <v>0</v>
      </c>
      <c r="BK173" s="4"/>
      <c r="BL173" s="4"/>
      <c r="BM173" s="4"/>
      <c r="BN173" s="4"/>
      <c r="BO173" s="62"/>
      <c r="BP173" s="10"/>
      <c r="BQ173" s="10"/>
      <c r="BR173" s="10"/>
      <c r="BS173" s="10"/>
      <c r="BT173" s="10"/>
      <c r="BU173" s="10"/>
      <c r="BV173" s="10"/>
      <c r="BW173" s="10"/>
      <c r="BX173" s="10"/>
      <c r="BY173" s="10"/>
      <c r="CA173" s="26" t="e">
        <f>VLOOKUP(B173,'[1]KH2025 IN'!$B$4:$X$243,23,0)</f>
        <v>#N/A</v>
      </c>
      <c r="CB173" s="26">
        <v>1</v>
      </c>
      <c r="CC173" s="26" t="e">
        <f>VLOOKUP(B173,'[2]10QH'!$B$15:$BZ$665,77,0)</f>
        <v>#REF!</v>
      </c>
    </row>
    <row r="174" spans="1:89" s="19" customFormat="1" x14ac:dyDescent="0.3">
      <c r="A174" s="10" t="s">
        <v>84</v>
      </c>
      <c r="B174" s="15" t="s">
        <v>85</v>
      </c>
      <c r="C174" s="16">
        <f t="shared" si="200"/>
        <v>0</v>
      </c>
      <c r="D174" s="10"/>
      <c r="E174" s="17">
        <f t="shared" ref="E174:E179" si="210">F174+U174+BG174</f>
        <v>0</v>
      </c>
      <c r="F174" s="17">
        <f t="shared" ref="F174:F179" si="211">G174+K174+L174+M174+R174+S174+T174</f>
        <v>0</v>
      </c>
      <c r="G174" s="17">
        <f t="shared" ref="G174:G179" si="212">H174+I174+J174</f>
        <v>0</v>
      </c>
      <c r="H174" s="10"/>
      <c r="I174" s="10"/>
      <c r="J174" s="10"/>
      <c r="K174" s="10"/>
      <c r="L174" s="10"/>
      <c r="M174" s="17">
        <f t="shared" ref="M174:M179" si="213">+N174+O174+P174</f>
        <v>0</v>
      </c>
      <c r="N174" s="10"/>
      <c r="O174" s="10"/>
      <c r="P174" s="10"/>
      <c r="Q174" s="10"/>
      <c r="R174" s="10"/>
      <c r="S174" s="10"/>
      <c r="T174" s="10"/>
      <c r="U174" s="7">
        <f t="shared" si="175"/>
        <v>0</v>
      </c>
      <c r="V174" s="10"/>
      <c r="W174" s="10"/>
      <c r="X174" s="10"/>
      <c r="Y174" s="10"/>
      <c r="Z174" s="10"/>
      <c r="AA174" s="10"/>
      <c r="AB174" s="10"/>
      <c r="AC174" s="10"/>
      <c r="AD174" s="17">
        <f t="shared" ref="AD174:AD179" si="214">SUM(AE174:AT174)</f>
        <v>0</v>
      </c>
      <c r="AE174" s="10"/>
      <c r="AF174" s="10"/>
      <c r="AG174" s="10"/>
      <c r="AH174" s="10"/>
      <c r="AI174" s="10"/>
      <c r="AJ174" s="10"/>
      <c r="AK174" s="10"/>
      <c r="AL174" s="10"/>
      <c r="AM174" s="10"/>
      <c r="AN174" s="10"/>
      <c r="AO174" s="3"/>
      <c r="AP174" s="10"/>
      <c r="AQ174" s="10"/>
      <c r="AR174" s="3"/>
      <c r="AS174" s="3"/>
      <c r="AT174" s="3"/>
      <c r="AU174" s="3"/>
      <c r="AV174" s="3"/>
      <c r="AW174" s="3"/>
      <c r="AX174" s="10"/>
      <c r="AY174" s="10"/>
      <c r="AZ174" s="10"/>
      <c r="BA174" s="3"/>
      <c r="BB174" s="3"/>
      <c r="BC174" s="3"/>
      <c r="BD174" s="10"/>
      <c r="BE174" s="3"/>
      <c r="BF174" s="3"/>
      <c r="BG174" s="17">
        <f t="shared" ref="BG174:BG179" si="215">BH174+BI174+BJ174</f>
        <v>0</v>
      </c>
      <c r="BH174" s="3"/>
      <c r="BI174" s="10"/>
      <c r="BJ174" s="10"/>
      <c r="BK174" s="18"/>
      <c r="BL174" s="10"/>
      <c r="BM174" s="18"/>
      <c r="BN174" s="10"/>
      <c r="BO174" s="3"/>
      <c r="BP174" s="10"/>
      <c r="BQ174" s="18"/>
      <c r="BR174" s="18"/>
      <c r="BS174" s="18"/>
      <c r="BT174" s="18"/>
      <c r="BU174" s="10"/>
      <c r="BV174" s="10"/>
      <c r="BW174" s="10"/>
      <c r="BX174" s="10"/>
      <c r="BY174" s="18"/>
      <c r="CA174" s="26">
        <f>VLOOKUP(B174,'[1]KH2025 IN'!$B$4:$X$243,23,0)</f>
        <v>1</v>
      </c>
      <c r="CB174" s="26">
        <v>1</v>
      </c>
      <c r="CC174" s="26" t="e">
        <f>VLOOKUP(B174,'[2]10QH'!$B$15:$BZ$665,77,0)</f>
        <v>#REF!</v>
      </c>
    </row>
    <row r="175" spans="1:89" s="26" customFormat="1" ht="75" x14ac:dyDescent="0.3">
      <c r="A175" s="144">
        <f>A163+1</f>
        <v>60</v>
      </c>
      <c r="B175" s="145" t="s">
        <v>858</v>
      </c>
      <c r="C175" s="22">
        <f t="shared" si="200"/>
        <v>460.25000000000006</v>
      </c>
      <c r="D175" s="23"/>
      <c r="E175" s="17">
        <f t="shared" si="210"/>
        <v>460.25000000000006</v>
      </c>
      <c r="F175" s="17">
        <f t="shared" si="211"/>
        <v>453.83000000000004</v>
      </c>
      <c r="G175" s="17">
        <f t="shared" si="212"/>
        <v>1.44</v>
      </c>
      <c r="H175" s="25"/>
      <c r="I175" s="25">
        <v>1.44</v>
      </c>
      <c r="J175" s="25"/>
      <c r="K175" s="25">
        <v>379.8</v>
      </c>
      <c r="L175" s="25">
        <v>72.59</v>
      </c>
      <c r="M175" s="17">
        <f t="shared" si="213"/>
        <v>0</v>
      </c>
      <c r="N175" s="25"/>
      <c r="O175" s="25"/>
      <c r="P175" s="25"/>
      <c r="Q175" s="25"/>
      <c r="R175" s="59"/>
      <c r="S175" s="25"/>
      <c r="T175" s="25"/>
      <c r="U175" s="7">
        <f t="shared" si="175"/>
        <v>0</v>
      </c>
      <c r="V175" s="25"/>
      <c r="W175" s="25"/>
      <c r="X175" s="25"/>
      <c r="Y175" s="25"/>
      <c r="Z175" s="25"/>
      <c r="AA175" s="25"/>
      <c r="AB175" s="25"/>
      <c r="AC175" s="25"/>
      <c r="AD175" s="17">
        <f t="shared" si="214"/>
        <v>0</v>
      </c>
      <c r="AE175" s="25"/>
      <c r="AF175" s="25"/>
      <c r="AG175" s="146"/>
      <c r="AH175" s="25"/>
      <c r="AI175" s="25"/>
      <c r="AJ175" s="25"/>
      <c r="AK175" s="25"/>
      <c r="AL175" s="25"/>
      <c r="AM175" s="25"/>
      <c r="AN175" s="25"/>
      <c r="AO175" s="3"/>
      <c r="AP175" s="25"/>
      <c r="AQ175" s="25"/>
      <c r="AR175" s="3"/>
      <c r="AS175" s="3"/>
      <c r="AT175" s="3"/>
      <c r="AU175" s="3"/>
      <c r="AV175" s="3"/>
      <c r="AW175" s="3"/>
      <c r="AX175" s="25"/>
      <c r="AY175" s="25"/>
      <c r="AZ175" s="25"/>
      <c r="BA175" s="3"/>
      <c r="BB175" s="3"/>
      <c r="BC175" s="3"/>
      <c r="BD175" s="25"/>
      <c r="BE175" s="3"/>
      <c r="BF175" s="3"/>
      <c r="BG175" s="17">
        <f t="shared" si="215"/>
        <v>6.42</v>
      </c>
      <c r="BH175" s="3"/>
      <c r="BI175" s="25">
        <v>6.42</v>
      </c>
      <c r="BJ175" s="25"/>
      <c r="BK175" s="3"/>
      <c r="BL175" s="20" t="s">
        <v>112</v>
      </c>
      <c r="BM175" s="3"/>
      <c r="BN175" s="20" t="s">
        <v>90</v>
      </c>
      <c r="BO175" s="3">
        <v>2025</v>
      </c>
      <c r="BP175" s="144" t="s">
        <v>859</v>
      </c>
      <c r="BQ175" s="3"/>
      <c r="BR175" s="3"/>
      <c r="BS175" s="3"/>
      <c r="BT175" s="3"/>
      <c r="BU175" s="23" t="s">
        <v>860</v>
      </c>
      <c r="BV175" s="20" t="s">
        <v>96</v>
      </c>
      <c r="BW175" s="146"/>
      <c r="BX175" s="25"/>
      <c r="BY175" s="96"/>
      <c r="CA175" s="26">
        <f>VLOOKUP(B175,'[1]KH2025 IN'!$B$4:$X$243,23,0)</f>
        <v>1</v>
      </c>
      <c r="CB175" s="26">
        <v>1</v>
      </c>
      <c r="CC175" s="26">
        <f>VLOOKUP(B175,'[2]10QH'!$B$15:$BZ$665,77,0)</f>
        <v>1</v>
      </c>
      <c r="CJ175" s="26">
        <v>1</v>
      </c>
      <c r="CK175" s="26">
        <f>VLOOKUP(B175,'[3]KH2025 IN'!$B$8:$X$241,23,0)</f>
        <v>1</v>
      </c>
    </row>
    <row r="176" spans="1:89" s="26" customFormat="1" ht="37.5" x14ac:dyDescent="0.3">
      <c r="A176" s="144"/>
      <c r="B176" s="145"/>
      <c r="C176" s="22">
        <f t="shared" si="200"/>
        <v>12.75</v>
      </c>
      <c r="D176" s="23">
        <v>12.75</v>
      </c>
      <c r="E176" s="17">
        <f t="shared" si="210"/>
        <v>0</v>
      </c>
      <c r="F176" s="17">
        <f t="shared" si="211"/>
        <v>0</v>
      </c>
      <c r="G176" s="17">
        <f t="shared" si="212"/>
        <v>0</v>
      </c>
      <c r="H176" s="25"/>
      <c r="I176" s="25"/>
      <c r="J176" s="25"/>
      <c r="K176" s="25"/>
      <c r="L176" s="25"/>
      <c r="M176" s="17">
        <f t="shared" si="213"/>
        <v>0</v>
      </c>
      <c r="N176" s="25"/>
      <c r="O176" s="25"/>
      <c r="P176" s="25"/>
      <c r="Q176" s="25"/>
      <c r="R176" s="10"/>
      <c r="S176" s="25"/>
      <c r="T176" s="25"/>
      <c r="U176" s="7">
        <f t="shared" si="175"/>
        <v>0</v>
      </c>
      <c r="V176" s="25"/>
      <c r="W176" s="25"/>
      <c r="X176" s="25"/>
      <c r="Y176" s="25"/>
      <c r="Z176" s="25"/>
      <c r="AA176" s="25"/>
      <c r="AB176" s="25"/>
      <c r="AC176" s="25"/>
      <c r="AD176" s="17">
        <f t="shared" si="214"/>
        <v>0</v>
      </c>
      <c r="AE176" s="25"/>
      <c r="AF176" s="25"/>
      <c r="AG176" s="146"/>
      <c r="AH176" s="25"/>
      <c r="AI176" s="25"/>
      <c r="AJ176" s="25"/>
      <c r="AK176" s="25"/>
      <c r="AL176" s="25"/>
      <c r="AM176" s="25"/>
      <c r="AN176" s="25"/>
      <c r="AO176" s="3"/>
      <c r="AP176" s="25"/>
      <c r="AQ176" s="25"/>
      <c r="AR176" s="3"/>
      <c r="AS176" s="3"/>
      <c r="AT176" s="3"/>
      <c r="AU176" s="3"/>
      <c r="AV176" s="3"/>
      <c r="AW176" s="3"/>
      <c r="AX176" s="25"/>
      <c r="AY176" s="25"/>
      <c r="AZ176" s="25"/>
      <c r="BA176" s="3"/>
      <c r="BB176" s="3"/>
      <c r="BC176" s="3"/>
      <c r="BD176" s="25"/>
      <c r="BE176" s="3"/>
      <c r="BF176" s="3"/>
      <c r="BG176" s="17">
        <f t="shared" si="215"/>
        <v>0</v>
      </c>
      <c r="BH176" s="3"/>
      <c r="BI176" s="25"/>
      <c r="BJ176" s="25"/>
      <c r="BK176" s="3"/>
      <c r="BL176" s="20" t="s">
        <v>112</v>
      </c>
      <c r="BM176" s="3"/>
      <c r="BN176" s="20" t="s">
        <v>861</v>
      </c>
      <c r="BO176" s="3"/>
      <c r="BP176" s="144"/>
      <c r="BQ176" s="3"/>
      <c r="BR176" s="3"/>
      <c r="BS176" s="3"/>
      <c r="BT176" s="3"/>
      <c r="BU176" s="23" t="s">
        <v>222</v>
      </c>
      <c r="BV176" s="20" t="s">
        <v>96</v>
      </c>
      <c r="BW176" s="146"/>
      <c r="BX176" s="25"/>
      <c r="BY176" s="96"/>
      <c r="CA176" s="26">
        <f>VLOOKUP(B176,'[1]KH2025 IN'!$B$4:$X$243,23,0)</f>
        <v>1</v>
      </c>
      <c r="CB176" s="26">
        <v>1</v>
      </c>
      <c r="CC176" s="26" t="e">
        <f>VLOOKUP(B176,'[2]10QH'!$B$15:$BZ$665,77,0)</f>
        <v>#N/A</v>
      </c>
      <c r="CJ176" s="26">
        <v>1</v>
      </c>
      <c r="CK176" s="26" t="e">
        <f>VLOOKUP(B176,'[3]KH2025 IN'!$B$8:$X$241,23,0)</f>
        <v>#N/A</v>
      </c>
    </row>
    <row r="177" spans="1:89" s="26" customFormat="1" ht="37.5" x14ac:dyDescent="0.3">
      <c r="A177" s="144"/>
      <c r="B177" s="145"/>
      <c r="C177" s="22">
        <f t="shared" si="200"/>
        <v>8.34</v>
      </c>
      <c r="D177" s="23"/>
      <c r="E177" s="17">
        <f t="shared" si="210"/>
        <v>8.34</v>
      </c>
      <c r="F177" s="17">
        <f t="shared" si="211"/>
        <v>8.34</v>
      </c>
      <c r="G177" s="17">
        <f t="shared" si="212"/>
        <v>0</v>
      </c>
      <c r="H177" s="25"/>
      <c r="I177" s="25"/>
      <c r="J177" s="25"/>
      <c r="K177" s="25">
        <v>7.29</v>
      </c>
      <c r="L177" s="25"/>
      <c r="M177" s="17">
        <f t="shared" si="213"/>
        <v>0</v>
      </c>
      <c r="N177" s="25"/>
      <c r="O177" s="25"/>
      <c r="P177" s="25"/>
      <c r="Q177" s="25"/>
      <c r="R177" s="24">
        <v>1.05</v>
      </c>
      <c r="S177" s="25"/>
      <c r="T177" s="25"/>
      <c r="U177" s="7">
        <f t="shared" si="175"/>
        <v>0</v>
      </c>
      <c r="V177" s="25"/>
      <c r="W177" s="25"/>
      <c r="X177" s="25"/>
      <c r="Y177" s="25"/>
      <c r="Z177" s="25"/>
      <c r="AA177" s="25"/>
      <c r="AB177" s="25"/>
      <c r="AC177" s="25"/>
      <c r="AD177" s="17">
        <f t="shared" si="214"/>
        <v>0</v>
      </c>
      <c r="AE177" s="25"/>
      <c r="AF177" s="25"/>
      <c r="AG177" s="146"/>
      <c r="AH177" s="25"/>
      <c r="AI177" s="25"/>
      <c r="AJ177" s="25"/>
      <c r="AK177" s="25"/>
      <c r="AL177" s="25"/>
      <c r="AM177" s="25"/>
      <c r="AN177" s="25"/>
      <c r="AO177" s="3"/>
      <c r="AP177" s="25"/>
      <c r="AQ177" s="25"/>
      <c r="AR177" s="3"/>
      <c r="AS177" s="3"/>
      <c r="AT177" s="3"/>
      <c r="AU177" s="3"/>
      <c r="AV177" s="3"/>
      <c r="AW177" s="3"/>
      <c r="AX177" s="25"/>
      <c r="AY177" s="25"/>
      <c r="AZ177" s="25"/>
      <c r="BA177" s="3"/>
      <c r="BB177" s="3"/>
      <c r="BC177" s="3"/>
      <c r="BD177" s="25"/>
      <c r="BE177" s="3"/>
      <c r="BF177" s="3"/>
      <c r="BG177" s="17">
        <f t="shared" si="215"/>
        <v>0</v>
      </c>
      <c r="BH177" s="3"/>
      <c r="BI177" s="25"/>
      <c r="BJ177" s="25"/>
      <c r="BK177" s="3"/>
      <c r="BL177" s="20" t="s">
        <v>112</v>
      </c>
      <c r="BM177" s="3"/>
      <c r="BN177" s="20" t="s">
        <v>205</v>
      </c>
      <c r="BO177" s="3"/>
      <c r="BP177" s="144"/>
      <c r="BQ177" s="3"/>
      <c r="BR177" s="3"/>
      <c r="BS177" s="3"/>
      <c r="BT177" s="3"/>
      <c r="BU177" s="23" t="s">
        <v>95</v>
      </c>
      <c r="BV177" s="20" t="s">
        <v>96</v>
      </c>
      <c r="BW177" s="146"/>
      <c r="BX177" s="25"/>
      <c r="BY177" s="96"/>
      <c r="CA177" s="26">
        <f>VLOOKUP(B177,'[1]KH2025 IN'!$B$4:$X$243,23,0)</f>
        <v>1</v>
      </c>
      <c r="CB177" s="26">
        <v>1</v>
      </c>
      <c r="CC177" s="26" t="e">
        <f>VLOOKUP(B177,'[2]10QH'!$B$15:$BZ$665,77,0)</f>
        <v>#N/A</v>
      </c>
      <c r="CJ177" s="26">
        <v>1</v>
      </c>
      <c r="CK177" s="26" t="e">
        <f>VLOOKUP(B177,'[3]KH2025 IN'!$B$8:$X$241,23,0)</f>
        <v>#N/A</v>
      </c>
    </row>
    <row r="178" spans="1:89" s="19" customFormat="1" x14ac:dyDescent="0.3">
      <c r="A178" s="10" t="s">
        <v>147</v>
      </c>
      <c r="B178" s="15" t="s">
        <v>148</v>
      </c>
      <c r="C178" s="16">
        <f t="shared" si="200"/>
        <v>0</v>
      </c>
      <c r="D178" s="24"/>
      <c r="E178" s="17">
        <f t="shared" si="210"/>
        <v>0</v>
      </c>
      <c r="F178" s="17">
        <f t="shared" si="211"/>
        <v>0</v>
      </c>
      <c r="G178" s="17">
        <f t="shared" si="212"/>
        <v>0</v>
      </c>
      <c r="H178" s="10"/>
      <c r="I178" s="10"/>
      <c r="J178" s="10"/>
      <c r="K178" s="10"/>
      <c r="L178" s="10"/>
      <c r="M178" s="17">
        <f t="shared" si="213"/>
        <v>0</v>
      </c>
      <c r="N178" s="10"/>
      <c r="O178" s="10"/>
      <c r="P178" s="10"/>
      <c r="Q178" s="10"/>
      <c r="R178" s="25"/>
      <c r="S178" s="10"/>
      <c r="T178" s="10"/>
      <c r="U178" s="7">
        <f t="shared" si="175"/>
        <v>0</v>
      </c>
      <c r="V178" s="10"/>
      <c r="W178" s="10"/>
      <c r="X178" s="10"/>
      <c r="Y178" s="10"/>
      <c r="Z178" s="10"/>
      <c r="AA178" s="10"/>
      <c r="AB178" s="10"/>
      <c r="AC178" s="10"/>
      <c r="AD178" s="17">
        <f t="shared" si="214"/>
        <v>0</v>
      </c>
      <c r="AE178" s="10"/>
      <c r="AF178" s="10"/>
      <c r="AG178" s="10"/>
      <c r="AH178" s="10"/>
      <c r="AI178" s="10"/>
      <c r="AJ178" s="10"/>
      <c r="AK178" s="10"/>
      <c r="AL178" s="10"/>
      <c r="AM178" s="10"/>
      <c r="AN178" s="10"/>
      <c r="AO178" s="3"/>
      <c r="AP178" s="10"/>
      <c r="AQ178" s="10"/>
      <c r="AR178" s="3"/>
      <c r="AS178" s="3"/>
      <c r="AT178" s="3"/>
      <c r="AU178" s="3"/>
      <c r="AV178" s="3"/>
      <c r="AW178" s="3"/>
      <c r="AX178" s="10"/>
      <c r="AY178" s="10"/>
      <c r="AZ178" s="10"/>
      <c r="BA178" s="3"/>
      <c r="BB178" s="3"/>
      <c r="BC178" s="3"/>
      <c r="BD178" s="10"/>
      <c r="BE178" s="3"/>
      <c r="BF178" s="3"/>
      <c r="BG178" s="17">
        <f t="shared" si="215"/>
        <v>0</v>
      </c>
      <c r="BH178" s="3"/>
      <c r="BI178" s="10"/>
      <c r="BJ178" s="10"/>
      <c r="BK178" s="18"/>
      <c r="BL178" s="10"/>
      <c r="BM178" s="18"/>
      <c r="BN178" s="10"/>
      <c r="BO178" s="18"/>
      <c r="BP178" s="10"/>
      <c r="BQ178" s="18"/>
      <c r="BR178" s="18"/>
      <c r="BS178" s="18"/>
      <c r="BT178" s="18"/>
      <c r="BU178" s="24"/>
      <c r="BV178" s="10"/>
      <c r="BW178" s="10"/>
      <c r="BX178" s="10"/>
      <c r="BY178" s="18"/>
      <c r="CA178" s="26" t="e">
        <f>VLOOKUP(B178,'[1]KH2025 IN'!$B$4:$X$243,23,0)</f>
        <v>#N/A</v>
      </c>
      <c r="CB178" s="26">
        <v>1</v>
      </c>
      <c r="CC178" s="26" t="e">
        <f>VLOOKUP(B178,'[2]10QH'!$B$15:$BZ$665,77,0)</f>
        <v>#REF!</v>
      </c>
    </row>
    <row r="179" spans="1:89" s="19" customFormat="1" ht="37.5" x14ac:dyDescent="0.3">
      <c r="A179" s="10" t="s">
        <v>152</v>
      </c>
      <c r="B179" s="15" t="s">
        <v>153</v>
      </c>
      <c r="C179" s="16">
        <f t="shared" si="200"/>
        <v>0</v>
      </c>
      <c r="D179" s="10"/>
      <c r="E179" s="17">
        <f t="shared" si="210"/>
        <v>0</v>
      </c>
      <c r="F179" s="17">
        <f t="shared" si="211"/>
        <v>0</v>
      </c>
      <c r="G179" s="17">
        <f t="shared" si="212"/>
        <v>0</v>
      </c>
      <c r="H179" s="10"/>
      <c r="I179" s="10"/>
      <c r="J179" s="10"/>
      <c r="K179" s="10"/>
      <c r="L179" s="10"/>
      <c r="M179" s="17">
        <f t="shared" si="213"/>
        <v>0</v>
      </c>
      <c r="N179" s="10"/>
      <c r="O179" s="10"/>
      <c r="P179" s="10"/>
      <c r="Q179" s="10"/>
      <c r="R179" s="25"/>
      <c r="S179" s="10"/>
      <c r="T179" s="10"/>
      <c r="U179" s="7">
        <f t="shared" si="175"/>
        <v>0</v>
      </c>
      <c r="V179" s="10"/>
      <c r="W179" s="10"/>
      <c r="X179" s="10"/>
      <c r="Y179" s="10"/>
      <c r="Z179" s="10"/>
      <c r="AA179" s="10"/>
      <c r="AB179" s="10"/>
      <c r="AC179" s="10"/>
      <c r="AD179" s="17">
        <f t="shared" si="214"/>
        <v>0</v>
      </c>
      <c r="AE179" s="10"/>
      <c r="AF179" s="10"/>
      <c r="AG179" s="10"/>
      <c r="AH179" s="10"/>
      <c r="AI179" s="10"/>
      <c r="AJ179" s="10"/>
      <c r="AK179" s="10"/>
      <c r="AL179" s="10"/>
      <c r="AM179" s="10"/>
      <c r="AN179" s="10"/>
      <c r="AO179" s="3"/>
      <c r="AP179" s="10"/>
      <c r="AQ179" s="10"/>
      <c r="AR179" s="3"/>
      <c r="AS179" s="3"/>
      <c r="AT179" s="3"/>
      <c r="AU179" s="3"/>
      <c r="AV179" s="3"/>
      <c r="AW179" s="3"/>
      <c r="AX179" s="10"/>
      <c r="AY179" s="10"/>
      <c r="AZ179" s="10"/>
      <c r="BA179" s="3"/>
      <c r="BB179" s="3"/>
      <c r="BC179" s="3"/>
      <c r="BD179" s="10"/>
      <c r="BE179" s="3"/>
      <c r="BF179" s="3"/>
      <c r="BG179" s="17">
        <f t="shared" si="215"/>
        <v>0</v>
      </c>
      <c r="BH179" s="3"/>
      <c r="BI179" s="10"/>
      <c r="BJ179" s="10"/>
      <c r="BK179" s="18"/>
      <c r="BL179" s="10"/>
      <c r="BM179" s="18"/>
      <c r="BN179" s="10"/>
      <c r="BO179" s="3"/>
      <c r="BP179" s="10"/>
      <c r="BQ179" s="18"/>
      <c r="BR179" s="18"/>
      <c r="BS179" s="18"/>
      <c r="BT179" s="18"/>
      <c r="BU179" s="10"/>
      <c r="BV179" s="10"/>
      <c r="BW179" s="10"/>
      <c r="BX179" s="10"/>
      <c r="BY179" s="18"/>
      <c r="CA179" s="26">
        <f>VLOOKUP(B179,'[1]KH2025 IN'!$B$4:$X$243,23,0)</f>
        <v>1</v>
      </c>
      <c r="CB179" s="26">
        <v>1</v>
      </c>
      <c r="CC179" s="26" t="e">
        <f>VLOOKUP(B179,'[2]10QH'!$B$15:$BZ$665,77,0)</f>
        <v>#REF!</v>
      </c>
    </row>
    <row r="180" spans="1:89" s="11" customFormat="1" ht="19.5" x14ac:dyDescent="0.3">
      <c r="A180" s="62" t="s">
        <v>862</v>
      </c>
      <c r="B180" s="65" t="s">
        <v>28</v>
      </c>
      <c r="C180" s="6"/>
      <c r="D180" s="6"/>
      <c r="E180" s="6"/>
      <c r="F180" s="6"/>
      <c r="G180" s="6"/>
      <c r="H180" s="64"/>
      <c r="I180" s="64"/>
      <c r="J180" s="64"/>
      <c r="K180" s="6"/>
      <c r="L180" s="6"/>
      <c r="M180" s="64"/>
      <c r="N180" s="6"/>
      <c r="O180" s="6"/>
      <c r="P180" s="6"/>
      <c r="Q180" s="64"/>
      <c r="R180" s="64"/>
      <c r="S180" s="64"/>
      <c r="T180" s="64"/>
      <c r="U180" s="6"/>
      <c r="V180" s="64"/>
      <c r="W180" s="64"/>
      <c r="X180" s="64"/>
      <c r="Y180" s="64"/>
      <c r="Z180" s="64"/>
      <c r="AA180" s="64"/>
      <c r="AB180" s="64"/>
      <c r="AC180" s="64"/>
      <c r="AD180" s="64"/>
      <c r="AE180" s="64"/>
      <c r="AF180" s="64"/>
      <c r="AG180" s="64"/>
      <c r="AH180" s="64"/>
      <c r="AI180" s="64"/>
      <c r="AJ180" s="64"/>
      <c r="AK180" s="64"/>
      <c r="AL180" s="64"/>
      <c r="AM180" s="64"/>
      <c r="AN180" s="64"/>
      <c r="AO180" s="64"/>
      <c r="AP180" s="64"/>
      <c r="AQ180" s="64"/>
      <c r="AR180" s="64"/>
      <c r="AS180" s="64"/>
      <c r="AT180" s="64"/>
      <c r="AU180" s="64"/>
      <c r="AV180" s="64"/>
      <c r="AW180" s="64"/>
      <c r="AX180" s="64"/>
      <c r="AY180" s="64"/>
      <c r="AZ180" s="64"/>
      <c r="BA180" s="64"/>
      <c r="BB180" s="64"/>
      <c r="BC180" s="64"/>
      <c r="BD180" s="64"/>
      <c r="BE180" s="64"/>
      <c r="BF180" s="64"/>
      <c r="BG180" s="6"/>
      <c r="BH180" s="64"/>
      <c r="BI180" s="64"/>
      <c r="BJ180" s="64"/>
      <c r="BK180" s="4"/>
      <c r="BL180" s="4"/>
      <c r="BM180" s="4"/>
      <c r="BN180" s="4"/>
      <c r="BO180" s="62"/>
      <c r="BP180" s="10"/>
      <c r="BQ180" s="10"/>
      <c r="BR180" s="10"/>
      <c r="BS180" s="10"/>
      <c r="BT180" s="10"/>
      <c r="BU180" s="10"/>
      <c r="BV180" s="10"/>
      <c r="BW180" s="10"/>
      <c r="BX180" s="10"/>
      <c r="BY180" s="10"/>
      <c r="CA180" s="26" t="e">
        <f>VLOOKUP(B180,'[1]KH2025 IN'!$B$4:$X$243,23,0)</f>
        <v>#N/A</v>
      </c>
      <c r="CB180" s="26">
        <v>1</v>
      </c>
      <c r="CC180" s="26" t="e">
        <f>VLOOKUP(B180,'[2]10QH'!$B$15:$BZ$665,77,0)</f>
        <v>#REF!</v>
      </c>
    </row>
    <row r="181" spans="1:89" s="19" customFormat="1" x14ac:dyDescent="0.3">
      <c r="A181" s="10" t="s">
        <v>84</v>
      </c>
      <c r="B181" s="15" t="s">
        <v>85</v>
      </c>
      <c r="C181" s="16">
        <f t="shared" si="200"/>
        <v>0</v>
      </c>
      <c r="D181" s="10"/>
      <c r="E181" s="17">
        <f>F181+U181+BG181</f>
        <v>0</v>
      </c>
      <c r="F181" s="17">
        <f>G181+K181+L181+M181+R181+S181+T181</f>
        <v>0</v>
      </c>
      <c r="G181" s="17">
        <f>H181+I181+J181</f>
        <v>0</v>
      </c>
      <c r="H181" s="10"/>
      <c r="I181" s="10"/>
      <c r="J181" s="10"/>
      <c r="K181" s="10"/>
      <c r="L181" s="10"/>
      <c r="M181" s="17">
        <f>+N181+O181+P181</f>
        <v>0</v>
      </c>
      <c r="N181" s="10"/>
      <c r="O181" s="10"/>
      <c r="P181" s="10"/>
      <c r="Q181" s="10"/>
      <c r="R181" s="10"/>
      <c r="S181" s="10"/>
      <c r="T181" s="10"/>
      <c r="U181" s="7">
        <f t="shared" si="175"/>
        <v>0</v>
      </c>
      <c r="V181" s="10"/>
      <c r="W181" s="10"/>
      <c r="X181" s="10"/>
      <c r="Y181" s="10"/>
      <c r="Z181" s="10"/>
      <c r="AA181" s="10"/>
      <c r="AB181" s="10"/>
      <c r="AC181" s="10"/>
      <c r="AD181" s="17">
        <f>SUM(AE181:AT181)</f>
        <v>0</v>
      </c>
      <c r="AE181" s="10"/>
      <c r="AF181" s="10"/>
      <c r="AG181" s="10"/>
      <c r="AH181" s="10"/>
      <c r="AI181" s="10"/>
      <c r="AJ181" s="10"/>
      <c r="AK181" s="10"/>
      <c r="AL181" s="10"/>
      <c r="AM181" s="10"/>
      <c r="AN181" s="10"/>
      <c r="AO181" s="3"/>
      <c r="AP181" s="10"/>
      <c r="AQ181" s="10"/>
      <c r="AR181" s="3"/>
      <c r="AS181" s="3"/>
      <c r="AT181" s="3"/>
      <c r="AU181" s="3"/>
      <c r="AV181" s="3"/>
      <c r="AW181" s="3"/>
      <c r="AX181" s="10"/>
      <c r="AY181" s="10"/>
      <c r="AZ181" s="10"/>
      <c r="BA181" s="3"/>
      <c r="BB181" s="3"/>
      <c r="BC181" s="3"/>
      <c r="BD181" s="10"/>
      <c r="BE181" s="3"/>
      <c r="BF181" s="3"/>
      <c r="BG181" s="17">
        <f>BH181+BI181+BJ181</f>
        <v>0</v>
      </c>
      <c r="BH181" s="3"/>
      <c r="BI181" s="10"/>
      <c r="BJ181" s="10"/>
      <c r="BK181" s="18"/>
      <c r="BL181" s="10"/>
      <c r="BM181" s="18"/>
      <c r="BN181" s="10"/>
      <c r="BO181" s="3"/>
      <c r="BP181" s="10"/>
      <c r="BQ181" s="18"/>
      <c r="BR181" s="18"/>
      <c r="BS181" s="18"/>
      <c r="BT181" s="18"/>
      <c r="BU181" s="10"/>
      <c r="BV181" s="10"/>
      <c r="BW181" s="10"/>
      <c r="BX181" s="10"/>
      <c r="BY181" s="18"/>
      <c r="CA181" s="26">
        <f>VLOOKUP(B181,'[1]KH2025 IN'!$B$4:$X$243,23,0)</f>
        <v>1</v>
      </c>
      <c r="CB181" s="26">
        <v>1</v>
      </c>
      <c r="CC181" s="26" t="e">
        <f>VLOOKUP(B181,'[2]10QH'!$B$15:$BZ$665,77,0)</f>
        <v>#REF!</v>
      </c>
    </row>
    <row r="182" spans="1:89" s="11" customFormat="1" ht="19.5" x14ac:dyDescent="0.3">
      <c r="A182" s="62" t="s">
        <v>866</v>
      </c>
      <c r="B182" s="65" t="s">
        <v>27</v>
      </c>
      <c r="C182" s="6">
        <f t="shared" si="200"/>
        <v>194.57999999999998</v>
      </c>
      <c r="D182" s="6">
        <f t="shared" ref="D182:T182" si="216">SUM(D183:D189)</f>
        <v>194.57999999999998</v>
      </c>
      <c r="E182" s="6">
        <f t="shared" si="216"/>
        <v>0</v>
      </c>
      <c r="F182" s="6">
        <f t="shared" si="216"/>
        <v>0</v>
      </c>
      <c r="G182" s="6">
        <f t="shared" si="216"/>
        <v>0</v>
      </c>
      <c r="H182" s="64">
        <f t="shared" si="216"/>
        <v>0</v>
      </c>
      <c r="I182" s="64">
        <f t="shared" si="216"/>
        <v>0</v>
      </c>
      <c r="J182" s="64">
        <f t="shared" si="216"/>
        <v>0</v>
      </c>
      <c r="K182" s="6">
        <f t="shared" si="216"/>
        <v>0</v>
      </c>
      <c r="L182" s="6">
        <f t="shared" si="216"/>
        <v>0</v>
      </c>
      <c r="M182" s="64">
        <f t="shared" si="216"/>
        <v>0</v>
      </c>
      <c r="N182" s="6">
        <f t="shared" si="216"/>
        <v>0</v>
      </c>
      <c r="O182" s="6">
        <f t="shared" si="216"/>
        <v>0</v>
      </c>
      <c r="P182" s="6">
        <f t="shared" si="216"/>
        <v>0</v>
      </c>
      <c r="Q182" s="64">
        <f t="shared" si="216"/>
        <v>0</v>
      </c>
      <c r="R182" s="64">
        <f t="shared" si="216"/>
        <v>0</v>
      </c>
      <c r="S182" s="64">
        <f t="shared" si="216"/>
        <v>0</v>
      </c>
      <c r="T182" s="64">
        <f t="shared" si="216"/>
        <v>0</v>
      </c>
      <c r="U182" s="6">
        <f t="shared" si="175"/>
        <v>0</v>
      </c>
      <c r="V182" s="64">
        <f t="shared" ref="V182:BJ182" si="217">SUM(V183:V189)</f>
        <v>0</v>
      </c>
      <c r="W182" s="64">
        <f t="shared" si="217"/>
        <v>0</v>
      </c>
      <c r="X182" s="64">
        <f t="shared" si="217"/>
        <v>0</v>
      </c>
      <c r="Y182" s="64">
        <f t="shared" si="217"/>
        <v>0</v>
      </c>
      <c r="Z182" s="64">
        <f t="shared" si="217"/>
        <v>0</v>
      </c>
      <c r="AA182" s="64">
        <f t="shared" si="217"/>
        <v>0</v>
      </c>
      <c r="AB182" s="64">
        <f t="shared" si="217"/>
        <v>0</v>
      </c>
      <c r="AC182" s="64">
        <f t="shared" si="217"/>
        <v>0</v>
      </c>
      <c r="AD182" s="64">
        <f t="shared" si="217"/>
        <v>0</v>
      </c>
      <c r="AE182" s="64">
        <f t="shared" si="217"/>
        <v>0</v>
      </c>
      <c r="AF182" s="64">
        <f t="shared" si="217"/>
        <v>0</v>
      </c>
      <c r="AG182" s="64">
        <f t="shared" si="217"/>
        <v>0</v>
      </c>
      <c r="AH182" s="64">
        <f t="shared" si="217"/>
        <v>0</v>
      </c>
      <c r="AI182" s="64">
        <f t="shared" si="217"/>
        <v>0</v>
      </c>
      <c r="AJ182" s="64">
        <f t="shared" si="217"/>
        <v>0</v>
      </c>
      <c r="AK182" s="64">
        <f t="shared" si="217"/>
        <v>0</v>
      </c>
      <c r="AL182" s="64">
        <f t="shared" si="217"/>
        <v>0</v>
      </c>
      <c r="AM182" s="64">
        <f t="shared" si="217"/>
        <v>0</v>
      </c>
      <c r="AN182" s="64">
        <f t="shared" si="217"/>
        <v>0</v>
      </c>
      <c r="AO182" s="64">
        <f t="shared" si="217"/>
        <v>0</v>
      </c>
      <c r="AP182" s="64">
        <f t="shared" si="217"/>
        <v>0</v>
      </c>
      <c r="AQ182" s="64">
        <f t="shared" si="217"/>
        <v>0</v>
      </c>
      <c r="AR182" s="64">
        <f t="shared" si="217"/>
        <v>0</v>
      </c>
      <c r="AS182" s="64">
        <f t="shared" si="217"/>
        <v>0</v>
      </c>
      <c r="AT182" s="64">
        <f t="shared" si="217"/>
        <v>0</v>
      </c>
      <c r="AU182" s="64">
        <f t="shared" si="217"/>
        <v>0</v>
      </c>
      <c r="AV182" s="64">
        <f t="shared" si="217"/>
        <v>0</v>
      </c>
      <c r="AW182" s="64">
        <f t="shared" si="217"/>
        <v>0</v>
      </c>
      <c r="AX182" s="64">
        <f t="shared" si="217"/>
        <v>0</v>
      </c>
      <c r="AY182" s="64">
        <f t="shared" si="217"/>
        <v>0</v>
      </c>
      <c r="AZ182" s="64">
        <f t="shared" si="217"/>
        <v>0</v>
      </c>
      <c r="BA182" s="64">
        <f t="shared" si="217"/>
        <v>0</v>
      </c>
      <c r="BB182" s="64">
        <f t="shared" si="217"/>
        <v>0</v>
      </c>
      <c r="BC182" s="64">
        <f t="shared" si="217"/>
        <v>0</v>
      </c>
      <c r="BD182" s="64">
        <f t="shared" si="217"/>
        <v>0</v>
      </c>
      <c r="BE182" s="64">
        <f t="shared" si="217"/>
        <v>0</v>
      </c>
      <c r="BF182" s="64">
        <f t="shared" si="217"/>
        <v>0</v>
      </c>
      <c r="BG182" s="6">
        <f t="shared" si="217"/>
        <v>0</v>
      </c>
      <c r="BH182" s="64">
        <f t="shared" si="217"/>
        <v>0</v>
      </c>
      <c r="BI182" s="64">
        <f t="shared" si="217"/>
        <v>0</v>
      </c>
      <c r="BJ182" s="64">
        <f t="shared" si="217"/>
        <v>0</v>
      </c>
      <c r="BK182" s="60"/>
      <c r="BL182" s="4"/>
      <c r="BM182" s="60"/>
      <c r="BN182" s="4"/>
      <c r="BO182" s="3"/>
      <c r="BP182" s="10"/>
      <c r="BQ182" s="10"/>
      <c r="BR182" s="10"/>
      <c r="BS182" s="10"/>
      <c r="BT182" s="10"/>
      <c r="BU182" s="10"/>
      <c r="BV182" s="10"/>
      <c r="BW182" s="10"/>
      <c r="BX182" s="10"/>
      <c r="BY182" s="10"/>
      <c r="CA182" s="26">
        <f>VLOOKUP(B182,'[1]KH2025 IN'!$B$4:$X$243,23,0)</f>
        <v>1</v>
      </c>
      <c r="CB182" s="26">
        <v>1</v>
      </c>
      <c r="CC182" s="26" t="e">
        <f>VLOOKUP(B182,'[2]10QH'!$B$15:$BZ$665,77,0)</f>
        <v>#REF!</v>
      </c>
    </row>
    <row r="183" spans="1:89" s="19" customFormat="1" x14ac:dyDescent="0.3">
      <c r="A183" s="10" t="s">
        <v>84</v>
      </c>
      <c r="B183" s="15" t="s">
        <v>85</v>
      </c>
      <c r="C183" s="16">
        <f t="shared" si="200"/>
        <v>0</v>
      </c>
      <c r="D183" s="10"/>
      <c r="E183" s="17">
        <f t="shared" ref="E183:E189" si="218">F183+U183+BG183</f>
        <v>0</v>
      </c>
      <c r="F183" s="17">
        <f t="shared" ref="F183:F189" si="219">G183+K183+L183+M183+R183+S183+T183</f>
        <v>0</v>
      </c>
      <c r="G183" s="17">
        <f t="shared" ref="G183:G189" si="220">H183+I183+J183</f>
        <v>0</v>
      </c>
      <c r="H183" s="10"/>
      <c r="I183" s="10"/>
      <c r="J183" s="10"/>
      <c r="K183" s="10"/>
      <c r="L183" s="10"/>
      <c r="M183" s="17">
        <f t="shared" ref="M183:M189" si="221">+N183+O183+P183</f>
        <v>0</v>
      </c>
      <c r="N183" s="10"/>
      <c r="O183" s="10"/>
      <c r="P183" s="10"/>
      <c r="Q183" s="10"/>
      <c r="R183" s="10"/>
      <c r="S183" s="10"/>
      <c r="T183" s="10"/>
      <c r="U183" s="7">
        <f t="shared" ref="U183:U209" si="222">V183+W183+X183+Y183+Z183+AA183+AB183+AC183+AD183+AU183+AV183+AW183+AX183+AY183+AZ183+BA183+BB183+BC183+BD183+BE183+BF183</f>
        <v>0</v>
      </c>
      <c r="V183" s="10"/>
      <c r="W183" s="10"/>
      <c r="X183" s="10"/>
      <c r="Y183" s="10"/>
      <c r="Z183" s="10"/>
      <c r="AA183" s="10"/>
      <c r="AB183" s="10"/>
      <c r="AC183" s="10"/>
      <c r="AD183" s="17">
        <f t="shared" ref="AD183:AD189" si="223">SUM(AE183:AT183)</f>
        <v>0</v>
      </c>
      <c r="AE183" s="10"/>
      <c r="AF183" s="10"/>
      <c r="AG183" s="10"/>
      <c r="AH183" s="10"/>
      <c r="AI183" s="10"/>
      <c r="AJ183" s="10"/>
      <c r="AK183" s="10"/>
      <c r="AL183" s="10"/>
      <c r="AM183" s="10"/>
      <c r="AN183" s="10"/>
      <c r="AO183" s="3"/>
      <c r="AP183" s="10"/>
      <c r="AQ183" s="10"/>
      <c r="AR183" s="3"/>
      <c r="AS183" s="3"/>
      <c r="AT183" s="3"/>
      <c r="AU183" s="3"/>
      <c r="AV183" s="3"/>
      <c r="AW183" s="3"/>
      <c r="AX183" s="10"/>
      <c r="AY183" s="10"/>
      <c r="AZ183" s="10"/>
      <c r="BA183" s="3"/>
      <c r="BB183" s="3"/>
      <c r="BC183" s="3"/>
      <c r="BD183" s="10"/>
      <c r="BE183" s="3"/>
      <c r="BF183" s="3"/>
      <c r="BG183" s="17">
        <f t="shared" ref="BG183:BG189" si="224">BH183+BI183+BJ183</f>
        <v>0</v>
      </c>
      <c r="BH183" s="3"/>
      <c r="BI183" s="10"/>
      <c r="BJ183" s="10"/>
      <c r="BK183" s="18"/>
      <c r="BL183" s="10"/>
      <c r="BM183" s="18"/>
      <c r="BN183" s="10"/>
      <c r="BO183" s="3"/>
      <c r="BP183" s="10"/>
      <c r="BQ183" s="18"/>
      <c r="BR183" s="18"/>
      <c r="BS183" s="18"/>
      <c r="BT183" s="18"/>
      <c r="BU183" s="10"/>
      <c r="BV183" s="10"/>
      <c r="BW183" s="10"/>
      <c r="BX183" s="10"/>
      <c r="BY183" s="18"/>
      <c r="CA183" s="26">
        <f>VLOOKUP(B183,'[1]KH2025 IN'!$B$4:$X$243,23,0)</f>
        <v>1</v>
      </c>
      <c r="CB183" s="26">
        <v>1</v>
      </c>
      <c r="CC183" s="26" t="e">
        <f>VLOOKUP(B183,'[2]10QH'!$B$15:$BZ$665,77,0)</f>
        <v>#REF!</v>
      </c>
    </row>
    <row r="184" spans="1:89" s="19" customFormat="1" x14ac:dyDescent="0.3">
      <c r="A184" s="10" t="s">
        <v>147</v>
      </c>
      <c r="B184" s="15" t="s">
        <v>148</v>
      </c>
      <c r="C184" s="16">
        <f t="shared" si="200"/>
        <v>0</v>
      </c>
      <c r="D184" s="10"/>
      <c r="E184" s="17">
        <f t="shared" si="218"/>
        <v>0</v>
      </c>
      <c r="F184" s="17">
        <f t="shared" si="219"/>
        <v>0</v>
      </c>
      <c r="G184" s="17">
        <f t="shared" si="220"/>
        <v>0</v>
      </c>
      <c r="H184" s="10"/>
      <c r="I184" s="10"/>
      <c r="J184" s="10"/>
      <c r="K184" s="10"/>
      <c r="L184" s="10"/>
      <c r="M184" s="17">
        <f t="shared" si="221"/>
        <v>0</v>
      </c>
      <c r="N184" s="10"/>
      <c r="O184" s="10"/>
      <c r="P184" s="10"/>
      <c r="Q184" s="10"/>
      <c r="R184" s="24"/>
      <c r="S184" s="10"/>
      <c r="T184" s="10"/>
      <c r="U184" s="7">
        <f t="shared" si="222"/>
        <v>0</v>
      </c>
      <c r="V184" s="10"/>
      <c r="W184" s="10"/>
      <c r="X184" s="10"/>
      <c r="Y184" s="10"/>
      <c r="Z184" s="10"/>
      <c r="AA184" s="10"/>
      <c r="AB184" s="10"/>
      <c r="AC184" s="10"/>
      <c r="AD184" s="17">
        <f t="shared" si="223"/>
        <v>0</v>
      </c>
      <c r="AE184" s="10"/>
      <c r="AF184" s="10"/>
      <c r="AG184" s="10"/>
      <c r="AH184" s="10"/>
      <c r="AI184" s="10"/>
      <c r="AJ184" s="10"/>
      <c r="AK184" s="10"/>
      <c r="AL184" s="10"/>
      <c r="AM184" s="10"/>
      <c r="AN184" s="10"/>
      <c r="AO184" s="3"/>
      <c r="AP184" s="10"/>
      <c r="AQ184" s="10"/>
      <c r="AR184" s="3"/>
      <c r="AS184" s="3"/>
      <c r="AT184" s="3"/>
      <c r="AU184" s="3"/>
      <c r="AV184" s="3"/>
      <c r="AW184" s="3"/>
      <c r="AX184" s="10"/>
      <c r="AY184" s="10"/>
      <c r="AZ184" s="10"/>
      <c r="BA184" s="3"/>
      <c r="BB184" s="3"/>
      <c r="BC184" s="3"/>
      <c r="BD184" s="10"/>
      <c r="BE184" s="3"/>
      <c r="BF184" s="3"/>
      <c r="BG184" s="17">
        <f t="shared" si="224"/>
        <v>0</v>
      </c>
      <c r="BH184" s="3"/>
      <c r="BI184" s="10"/>
      <c r="BJ184" s="10"/>
      <c r="BK184" s="18"/>
      <c r="BL184" s="10"/>
      <c r="BM184" s="18"/>
      <c r="BN184" s="10"/>
      <c r="BO184" s="18"/>
      <c r="BP184" s="10"/>
      <c r="BQ184" s="18"/>
      <c r="BR184" s="18"/>
      <c r="BS184" s="18"/>
      <c r="BT184" s="18"/>
      <c r="BU184" s="10"/>
      <c r="BV184" s="10"/>
      <c r="BW184" s="10"/>
      <c r="BX184" s="10"/>
      <c r="BY184" s="18"/>
      <c r="CA184" s="26" t="e">
        <f>VLOOKUP(B184,'[1]KH2025 IN'!$B$4:$X$243,23,0)</f>
        <v>#N/A</v>
      </c>
      <c r="CB184" s="26">
        <v>1</v>
      </c>
      <c r="CC184" s="26" t="e">
        <f>VLOOKUP(B184,'[2]10QH'!$B$15:$BZ$665,77,0)</f>
        <v>#REF!</v>
      </c>
    </row>
    <row r="185" spans="1:89" s="26" customFormat="1" ht="112.5" x14ac:dyDescent="0.3">
      <c r="A185" s="20">
        <f>A175+1</f>
        <v>61</v>
      </c>
      <c r="B185" s="89" t="s">
        <v>881</v>
      </c>
      <c r="C185" s="22">
        <f t="shared" si="200"/>
        <v>111.58</v>
      </c>
      <c r="D185" s="23">
        <v>111.58</v>
      </c>
      <c r="E185" s="17">
        <f t="shared" si="218"/>
        <v>0</v>
      </c>
      <c r="F185" s="17">
        <f t="shared" si="219"/>
        <v>0</v>
      </c>
      <c r="G185" s="17">
        <f t="shared" si="220"/>
        <v>0</v>
      </c>
      <c r="H185" s="25"/>
      <c r="I185" s="25"/>
      <c r="J185" s="25"/>
      <c r="K185" s="25"/>
      <c r="L185" s="25"/>
      <c r="M185" s="17">
        <f t="shared" si="221"/>
        <v>0</v>
      </c>
      <c r="N185" s="25"/>
      <c r="O185" s="25"/>
      <c r="P185" s="25"/>
      <c r="Q185" s="25"/>
      <c r="R185" s="25"/>
      <c r="S185" s="25"/>
      <c r="T185" s="25"/>
      <c r="U185" s="7">
        <f t="shared" si="222"/>
        <v>0</v>
      </c>
      <c r="V185" s="25"/>
      <c r="W185" s="25"/>
      <c r="X185" s="25"/>
      <c r="Y185" s="25"/>
      <c r="Z185" s="25"/>
      <c r="AA185" s="25"/>
      <c r="AB185" s="25"/>
      <c r="AC185" s="25"/>
      <c r="AD185" s="17">
        <f t="shared" si="223"/>
        <v>0</v>
      </c>
      <c r="AE185" s="25"/>
      <c r="AF185" s="25"/>
      <c r="AG185" s="25"/>
      <c r="AH185" s="25"/>
      <c r="AI185" s="25"/>
      <c r="AJ185" s="25"/>
      <c r="AK185" s="25"/>
      <c r="AL185" s="25"/>
      <c r="AM185" s="25"/>
      <c r="AN185" s="25"/>
      <c r="AO185" s="3"/>
      <c r="AP185" s="25"/>
      <c r="AQ185" s="25"/>
      <c r="AR185" s="3"/>
      <c r="AS185" s="3"/>
      <c r="AT185" s="3"/>
      <c r="AU185" s="3"/>
      <c r="AV185" s="3"/>
      <c r="AW185" s="3"/>
      <c r="AX185" s="25"/>
      <c r="AY185" s="25"/>
      <c r="AZ185" s="25"/>
      <c r="BA185" s="3"/>
      <c r="BB185" s="3"/>
      <c r="BC185" s="3"/>
      <c r="BD185" s="25"/>
      <c r="BE185" s="3"/>
      <c r="BF185" s="3"/>
      <c r="BG185" s="17">
        <f t="shared" si="224"/>
        <v>0</v>
      </c>
      <c r="BH185" s="3"/>
      <c r="BI185" s="25"/>
      <c r="BJ185" s="25"/>
      <c r="BK185" s="3"/>
      <c r="BL185" s="20" t="s">
        <v>882</v>
      </c>
      <c r="BM185" s="3"/>
      <c r="BN185" s="20" t="s">
        <v>201</v>
      </c>
      <c r="BO185" s="3">
        <v>2025</v>
      </c>
      <c r="BP185" s="20" t="s">
        <v>883</v>
      </c>
      <c r="BQ185" s="3"/>
      <c r="BR185" s="3"/>
      <c r="BS185" s="3"/>
      <c r="BT185" s="3"/>
      <c r="BU185" s="20" t="s">
        <v>201</v>
      </c>
      <c r="BV185" s="25">
        <v>2023.2023999999999</v>
      </c>
      <c r="BW185" s="25"/>
      <c r="BX185" s="25"/>
      <c r="BY185" s="96"/>
      <c r="CA185" s="26">
        <f>VLOOKUP(B185,'[1]KH2025 IN'!$B$4:$X$243,23,0)</f>
        <v>1</v>
      </c>
      <c r="CB185" s="26">
        <v>1</v>
      </c>
      <c r="CC185" s="26">
        <f>VLOOKUP(B185,'[2]10QH'!$B$15:$BZ$665,77,0)</f>
        <v>1</v>
      </c>
      <c r="CJ185" s="26">
        <v>1</v>
      </c>
      <c r="CK185" s="26">
        <f>VLOOKUP(B185,'[3]KH2025 IN'!$B$8:$X$241,23,0)</f>
        <v>1</v>
      </c>
    </row>
    <row r="186" spans="1:89" s="26" customFormat="1" ht="37.5" x14ac:dyDescent="0.3">
      <c r="A186" s="20">
        <f>A185+1</f>
        <v>62</v>
      </c>
      <c r="B186" s="89" t="s">
        <v>1037</v>
      </c>
      <c r="C186" s="22">
        <f t="shared" si="200"/>
        <v>20</v>
      </c>
      <c r="D186" s="23">
        <v>20</v>
      </c>
      <c r="E186" s="17">
        <f t="shared" si="218"/>
        <v>0</v>
      </c>
      <c r="F186" s="17">
        <f t="shared" si="219"/>
        <v>0</v>
      </c>
      <c r="G186" s="17">
        <f t="shared" si="220"/>
        <v>0</v>
      </c>
      <c r="H186" s="24"/>
      <c r="I186" s="24"/>
      <c r="J186" s="24"/>
      <c r="K186" s="24"/>
      <c r="L186" s="24"/>
      <c r="M186" s="17">
        <f t="shared" si="221"/>
        <v>0</v>
      </c>
      <c r="N186" s="24"/>
      <c r="O186" s="24"/>
      <c r="P186" s="24"/>
      <c r="Q186" s="24"/>
      <c r="R186" s="24"/>
      <c r="S186" s="24"/>
      <c r="T186" s="24"/>
      <c r="U186" s="7">
        <f t="shared" si="222"/>
        <v>0</v>
      </c>
      <c r="V186" s="24"/>
      <c r="W186" s="24"/>
      <c r="X186" s="24"/>
      <c r="Y186" s="24"/>
      <c r="Z186" s="24"/>
      <c r="AA186" s="24"/>
      <c r="AB186" s="24"/>
      <c r="AC186" s="24"/>
      <c r="AD186" s="17">
        <f t="shared" si="223"/>
        <v>0</v>
      </c>
      <c r="AE186" s="24"/>
      <c r="AF186" s="24"/>
      <c r="AG186" s="25"/>
      <c r="AH186" s="25"/>
      <c r="AI186" s="24"/>
      <c r="AJ186" s="20"/>
      <c r="AK186" s="24"/>
      <c r="AL186" s="20"/>
      <c r="AM186" s="20"/>
      <c r="AN186" s="20"/>
      <c r="AO186" s="3"/>
      <c r="AP186" s="20"/>
      <c r="AQ186" s="24"/>
      <c r="AR186" s="3"/>
      <c r="AS186" s="3"/>
      <c r="AT186" s="3"/>
      <c r="AU186" s="3"/>
      <c r="AV186" s="3"/>
      <c r="AW186" s="3"/>
      <c r="AX186" s="24"/>
      <c r="AY186" s="24"/>
      <c r="AZ186" s="24"/>
      <c r="BA186" s="3"/>
      <c r="BB186" s="3"/>
      <c r="BC186" s="3"/>
      <c r="BD186" s="24"/>
      <c r="BE186" s="3"/>
      <c r="BF186" s="3"/>
      <c r="BG186" s="17">
        <f t="shared" si="224"/>
        <v>0</v>
      </c>
      <c r="BH186" s="3"/>
      <c r="BI186" s="24"/>
      <c r="BJ186" s="24"/>
      <c r="BK186" s="3"/>
      <c r="BL186" s="20" t="s">
        <v>87</v>
      </c>
      <c r="BM186" s="3"/>
      <c r="BN186" s="20" t="s">
        <v>201</v>
      </c>
      <c r="BO186" s="3">
        <v>2025</v>
      </c>
      <c r="BP186" s="20" t="s">
        <v>1167</v>
      </c>
      <c r="BQ186" s="3"/>
      <c r="BR186" s="3"/>
      <c r="BS186" s="3"/>
      <c r="BT186" s="3"/>
      <c r="BU186" s="23"/>
      <c r="BV186" s="20"/>
      <c r="BW186" s="25"/>
      <c r="BX186" s="25"/>
      <c r="BY186" s="97"/>
      <c r="CA186" s="26">
        <f>VLOOKUP(B186,'[1]KH2025 IN'!$B$4:$X$243,23,0)</f>
        <v>1</v>
      </c>
      <c r="CB186" s="26">
        <v>1</v>
      </c>
      <c r="CC186" s="26" t="e">
        <f>VLOOKUP(B186,'[2]10QH'!$B$15:$BZ$665,77,0)</f>
        <v>#N/A</v>
      </c>
      <c r="CJ186" s="26">
        <v>1</v>
      </c>
      <c r="CK186" s="26">
        <f>VLOOKUP(B186,'[3]KH2025 IN'!$B$8:$X$241,23,0)</f>
        <v>1</v>
      </c>
    </row>
    <row r="187" spans="1:89" s="26" customFormat="1" ht="56.25" x14ac:dyDescent="0.3">
      <c r="A187" s="20">
        <f t="shared" ref="A187:A188" si="225">A186+1</f>
        <v>63</v>
      </c>
      <c r="B187" s="89" t="s">
        <v>1038</v>
      </c>
      <c r="C187" s="22">
        <f t="shared" si="200"/>
        <v>28</v>
      </c>
      <c r="D187" s="23">
        <v>28</v>
      </c>
      <c r="E187" s="17">
        <f t="shared" si="218"/>
        <v>0</v>
      </c>
      <c r="F187" s="17">
        <f t="shared" si="219"/>
        <v>0</v>
      </c>
      <c r="G187" s="17">
        <f t="shared" si="220"/>
        <v>0</v>
      </c>
      <c r="H187" s="24"/>
      <c r="I187" s="24"/>
      <c r="J187" s="24"/>
      <c r="K187" s="24"/>
      <c r="L187" s="24"/>
      <c r="M187" s="17">
        <f t="shared" si="221"/>
        <v>0</v>
      </c>
      <c r="N187" s="24"/>
      <c r="O187" s="24"/>
      <c r="P187" s="24"/>
      <c r="Q187" s="24"/>
      <c r="R187" s="24"/>
      <c r="S187" s="24"/>
      <c r="T187" s="24"/>
      <c r="U187" s="7">
        <f t="shared" si="222"/>
        <v>0</v>
      </c>
      <c r="V187" s="24"/>
      <c r="W187" s="24"/>
      <c r="X187" s="24"/>
      <c r="Y187" s="24"/>
      <c r="Z187" s="24"/>
      <c r="AA187" s="24"/>
      <c r="AB187" s="24"/>
      <c r="AC187" s="24"/>
      <c r="AD187" s="17">
        <f t="shared" si="223"/>
        <v>0</v>
      </c>
      <c r="AE187" s="24"/>
      <c r="AF187" s="24"/>
      <c r="AG187" s="25"/>
      <c r="AH187" s="25"/>
      <c r="AI187" s="24"/>
      <c r="AJ187" s="20"/>
      <c r="AK187" s="24"/>
      <c r="AL187" s="20"/>
      <c r="AM187" s="20"/>
      <c r="AN187" s="20"/>
      <c r="AO187" s="3"/>
      <c r="AP187" s="20"/>
      <c r="AQ187" s="24"/>
      <c r="AR187" s="3"/>
      <c r="AS187" s="3"/>
      <c r="AT187" s="3"/>
      <c r="AU187" s="3"/>
      <c r="AV187" s="3"/>
      <c r="AW187" s="3"/>
      <c r="AX187" s="24"/>
      <c r="AY187" s="24"/>
      <c r="AZ187" s="24"/>
      <c r="BA187" s="3"/>
      <c r="BB187" s="3"/>
      <c r="BC187" s="3"/>
      <c r="BD187" s="24"/>
      <c r="BE187" s="3"/>
      <c r="BF187" s="3"/>
      <c r="BG187" s="17">
        <f t="shared" si="224"/>
        <v>0</v>
      </c>
      <c r="BH187" s="3"/>
      <c r="BI187" s="24"/>
      <c r="BJ187" s="24"/>
      <c r="BK187" s="3"/>
      <c r="BL187" s="20" t="s">
        <v>105</v>
      </c>
      <c r="BM187" s="3"/>
      <c r="BN187" s="20" t="s">
        <v>201</v>
      </c>
      <c r="BO187" s="3">
        <v>2025</v>
      </c>
      <c r="BP187" s="20" t="s">
        <v>1168</v>
      </c>
      <c r="BQ187" s="3"/>
      <c r="BR187" s="3"/>
      <c r="BS187" s="3"/>
      <c r="BT187" s="3"/>
      <c r="BU187" s="23"/>
      <c r="BV187" s="20"/>
      <c r="BW187" s="25"/>
      <c r="BX187" s="25"/>
      <c r="BY187" s="98"/>
      <c r="CA187" s="26">
        <f>VLOOKUP(B187,'[1]KH2025 IN'!$B$4:$X$243,23,0)</f>
        <v>1</v>
      </c>
      <c r="CB187" s="26">
        <v>1</v>
      </c>
      <c r="CC187" s="26" t="e">
        <f>VLOOKUP(B187,'[2]10QH'!$B$15:$BZ$665,77,0)</f>
        <v>#N/A</v>
      </c>
      <c r="CJ187" s="26">
        <v>1</v>
      </c>
      <c r="CK187" s="26">
        <f>VLOOKUP(B187,'[3]KH2025 IN'!$B$8:$X$241,23,0)</f>
        <v>1</v>
      </c>
    </row>
    <row r="188" spans="1:89" s="26" customFormat="1" ht="56.25" x14ac:dyDescent="0.3">
      <c r="A188" s="20">
        <f t="shared" si="225"/>
        <v>64</v>
      </c>
      <c r="B188" s="89" t="s">
        <v>1038</v>
      </c>
      <c r="C188" s="22">
        <f t="shared" si="200"/>
        <v>35</v>
      </c>
      <c r="D188" s="23">
        <v>35</v>
      </c>
      <c r="E188" s="17">
        <f t="shared" si="218"/>
        <v>0</v>
      </c>
      <c r="F188" s="17">
        <f t="shared" si="219"/>
        <v>0</v>
      </c>
      <c r="G188" s="17">
        <f t="shared" si="220"/>
        <v>0</v>
      </c>
      <c r="H188" s="24"/>
      <c r="I188" s="24"/>
      <c r="J188" s="24"/>
      <c r="K188" s="24"/>
      <c r="L188" s="24"/>
      <c r="M188" s="17">
        <f t="shared" si="221"/>
        <v>0</v>
      </c>
      <c r="N188" s="24"/>
      <c r="O188" s="24"/>
      <c r="P188" s="24"/>
      <c r="Q188" s="24"/>
      <c r="R188" s="24"/>
      <c r="S188" s="24"/>
      <c r="T188" s="24"/>
      <c r="U188" s="7">
        <f t="shared" si="222"/>
        <v>0</v>
      </c>
      <c r="V188" s="24"/>
      <c r="W188" s="24"/>
      <c r="X188" s="24"/>
      <c r="Y188" s="24"/>
      <c r="Z188" s="24"/>
      <c r="AA188" s="24"/>
      <c r="AB188" s="24"/>
      <c r="AC188" s="24"/>
      <c r="AD188" s="17">
        <f t="shared" si="223"/>
        <v>0</v>
      </c>
      <c r="AE188" s="24"/>
      <c r="AF188" s="24"/>
      <c r="AG188" s="25"/>
      <c r="AH188" s="25"/>
      <c r="AI188" s="24"/>
      <c r="AJ188" s="20"/>
      <c r="AK188" s="24"/>
      <c r="AL188" s="20"/>
      <c r="AM188" s="20"/>
      <c r="AN188" s="20"/>
      <c r="AO188" s="3"/>
      <c r="AP188" s="20"/>
      <c r="AQ188" s="24"/>
      <c r="AR188" s="3"/>
      <c r="AS188" s="3"/>
      <c r="AT188" s="3"/>
      <c r="AU188" s="3"/>
      <c r="AV188" s="3"/>
      <c r="AW188" s="3"/>
      <c r="AX188" s="24"/>
      <c r="AY188" s="24"/>
      <c r="AZ188" s="24"/>
      <c r="BA188" s="3"/>
      <c r="BB188" s="3"/>
      <c r="BC188" s="3"/>
      <c r="BD188" s="24"/>
      <c r="BE188" s="3"/>
      <c r="BF188" s="3"/>
      <c r="BG188" s="17">
        <f t="shared" si="224"/>
        <v>0</v>
      </c>
      <c r="BH188" s="3"/>
      <c r="BI188" s="24"/>
      <c r="BJ188" s="24"/>
      <c r="BK188" s="3"/>
      <c r="BL188" s="20" t="s">
        <v>123</v>
      </c>
      <c r="BM188" s="3"/>
      <c r="BN188" s="20" t="s">
        <v>201</v>
      </c>
      <c r="BO188" s="3">
        <v>2025</v>
      </c>
      <c r="BP188" s="20" t="s">
        <v>1168</v>
      </c>
      <c r="BQ188" s="3"/>
      <c r="BR188" s="3"/>
      <c r="BS188" s="3"/>
      <c r="BT188" s="3"/>
      <c r="BU188" s="23"/>
      <c r="BV188" s="20"/>
      <c r="BW188" s="25"/>
      <c r="BX188" s="25"/>
      <c r="BY188" s="98"/>
      <c r="CA188" s="26">
        <f>VLOOKUP(B188,'[1]KH2025 IN'!$B$4:$X$243,23,0)</f>
        <v>1</v>
      </c>
      <c r="CB188" s="26">
        <v>1</v>
      </c>
      <c r="CC188" s="26" t="e">
        <f>VLOOKUP(B188,'[2]10QH'!$B$15:$BZ$665,77,0)</f>
        <v>#N/A</v>
      </c>
      <c r="CJ188" s="26">
        <v>1</v>
      </c>
      <c r="CK188" s="26">
        <f>VLOOKUP(B188,'[3]KH2025 IN'!$B$8:$X$241,23,0)</f>
        <v>1</v>
      </c>
    </row>
    <row r="189" spans="1:89" s="19" customFormat="1" ht="37.5" x14ac:dyDescent="0.3">
      <c r="A189" s="10" t="s">
        <v>152</v>
      </c>
      <c r="B189" s="15" t="s">
        <v>153</v>
      </c>
      <c r="C189" s="16">
        <f t="shared" si="200"/>
        <v>0</v>
      </c>
      <c r="D189" s="10"/>
      <c r="E189" s="17">
        <f t="shared" si="218"/>
        <v>0</v>
      </c>
      <c r="F189" s="17">
        <f t="shared" si="219"/>
        <v>0</v>
      </c>
      <c r="G189" s="17">
        <f t="shared" si="220"/>
        <v>0</v>
      </c>
      <c r="H189" s="10"/>
      <c r="I189" s="10"/>
      <c r="J189" s="10"/>
      <c r="K189" s="10"/>
      <c r="L189" s="10"/>
      <c r="M189" s="17">
        <f t="shared" si="221"/>
        <v>0</v>
      </c>
      <c r="N189" s="10"/>
      <c r="O189" s="10"/>
      <c r="P189" s="10"/>
      <c r="Q189" s="10"/>
      <c r="R189" s="24"/>
      <c r="S189" s="10"/>
      <c r="T189" s="10"/>
      <c r="U189" s="7">
        <f t="shared" si="222"/>
        <v>0</v>
      </c>
      <c r="V189" s="10"/>
      <c r="W189" s="10"/>
      <c r="X189" s="10"/>
      <c r="Y189" s="10"/>
      <c r="Z189" s="10"/>
      <c r="AA189" s="10"/>
      <c r="AB189" s="10"/>
      <c r="AC189" s="10"/>
      <c r="AD189" s="17">
        <f t="shared" si="223"/>
        <v>0</v>
      </c>
      <c r="AE189" s="10"/>
      <c r="AF189" s="10"/>
      <c r="AG189" s="10"/>
      <c r="AH189" s="10"/>
      <c r="AI189" s="10"/>
      <c r="AJ189" s="10"/>
      <c r="AK189" s="10"/>
      <c r="AL189" s="10"/>
      <c r="AM189" s="10"/>
      <c r="AN189" s="10"/>
      <c r="AO189" s="3"/>
      <c r="AP189" s="10"/>
      <c r="AQ189" s="10"/>
      <c r="AR189" s="3"/>
      <c r="AS189" s="3"/>
      <c r="AT189" s="3"/>
      <c r="AU189" s="3"/>
      <c r="AV189" s="3"/>
      <c r="AW189" s="3"/>
      <c r="AX189" s="10"/>
      <c r="AY189" s="10"/>
      <c r="AZ189" s="10"/>
      <c r="BA189" s="3"/>
      <c r="BB189" s="3"/>
      <c r="BC189" s="3"/>
      <c r="BD189" s="10"/>
      <c r="BE189" s="3"/>
      <c r="BF189" s="3"/>
      <c r="BG189" s="17">
        <f t="shared" si="224"/>
        <v>0</v>
      </c>
      <c r="BH189" s="3"/>
      <c r="BI189" s="10"/>
      <c r="BJ189" s="10"/>
      <c r="BK189" s="18"/>
      <c r="BL189" s="10"/>
      <c r="BM189" s="18"/>
      <c r="BN189" s="10"/>
      <c r="BO189" s="3"/>
      <c r="BP189" s="10"/>
      <c r="BQ189" s="18"/>
      <c r="BR189" s="18"/>
      <c r="BS189" s="18"/>
      <c r="BT189" s="18"/>
      <c r="BU189" s="10"/>
      <c r="BV189" s="10"/>
      <c r="BW189" s="10"/>
      <c r="BX189" s="10"/>
      <c r="BY189" s="18"/>
      <c r="CA189" s="26">
        <f>VLOOKUP(B189,'[1]KH2025 IN'!$B$4:$X$243,23,0)</f>
        <v>1</v>
      </c>
      <c r="CB189" s="26">
        <v>1</v>
      </c>
      <c r="CC189" s="26" t="e">
        <f>VLOOKUP(B189,'[2]10QH'!$B$15:$BZ$665,77,0)</f>
        <v>#REF!</v>
      </c>
    </row>
    <row r="190" spans="1:89" s="11" customFormat="1" x14ac:dyDescent="0.3">
      <c r="A190" s="62" t="s">
        <v>884</v>
      </c>
      <c r="B190" s="5" t="s">
        <v>22</v>
      </c>
      <c r="C190" s="6">
        <f t="shared" si="200"/>
        <v>19.8383</v>
      </c>
      <c r="D190" s="6">
        <f t="shared" ref="D190" si="226">D191+D199+D208+D212</f>
        <v>0</v>
      </c>
      <c r="E190" s="6">
        <f>E191+E199+E208+E212</f>
        <v>19.8383</v>
      </c>
      <c r="F190" s="6">
        <f t="shared" ref="F190:BJ190" si="227">F191+F199+F208+F212</f>
        <v>19.38</v>
      </c>
      <c r="G190" s="6">
        <f t="shared" si="227"/>
        <v>0</v>
      </c>
      <c r="H190" s="6">
        <f t="shared" si="227"/>
        <v>0</v>
      </c>
      <c r="I190" s="6">
        <f t="shared" si="227"/>
        <v>0</v>
      </c>
      <c r="J190" s="6">
        <f t="shared" si="227"/>
        <v>0</v>
      </c>
      <c r="K190" s="6">
        <f t="shared" si="227"/>
        <v>7.88</v>
      </c>
      <c r="L190" s="6">
        <f t="shared" si="227"/>
        <v>11.5</v>
      </c>
      <c r="M190" s="6">
        <f t="shared" si="227"/>
        <v>0</v>
      </c>
      <c r="N190" s="6">
        <f t="shared" si="227"/>
        <v>0</v>
      </c>
      <c r="O190" s="6">
        <f t="shared" si="227"/>
        <v>0</v>
      </c>
      <c r="P190" s="6">
        <f t="shared" si="227"/>
        <v>0</v>
      </c>
      <c r="Q190" s="6">
        <f t="shared" si="227"/>
        <v>0</v>
      </c>
      <c r="R190" s="6">
        <f t="shared" si="227"/>
        <v>0</v>
      </c>
      <c r="S190" s="6">
        <f t="shared" si="227"/>
        <v>0</v>
      </c>
      <c r="T190" s="6">
        <f t="shared" si="227"/>
        <v>0</v>
      </c>
      <c r="U190" s="6">
        <f t="shared" si="227"/>
        <v>0.45830000000000004</v>
      </c>
      <c r="V190" s="6">
        <f t="shared" si="227"/>
        <v>0</v>
      </c>
      <c r="W190" s="6">
        <f t="shared" si="227"/>
        <v>0</v>
      </c>
      <c r="X190" s="6">
        <f t="shared" si="227"/>
        <v>0</v>
      </c>
      <c r="Y190" s="6">
        <f t="shared" si="227"/>
        <v>0</v>
      </c>
      <c r="Z190" s="6">
        <f t="shared" si="227"/>
        <v>0</v>
      </c>
      <c r="AA190" s="6">
        <f t="shared" si="227"/>
        <v>0</v>
      </c>
      <c r="AB190" s="6">
        <f t="shared" si="227"/>
        <v>0</v>
      </c>
      <c r="AC190" s="6">
        <f t="shared" si="227"/>
        <v>0</v>
      </c>
      <c r="AD190" s="6">
        <f t="shared" si="227"/>
        <v>0</v>
      </c>
      <c r="AE190" s="6">
        <f t="shared" si="227"/>
        <v>0</v>
      </c>
      <c r="AF190" s="6">
        <f t="shared" si="227"/>
        <v>0</v>
      </c>
      <c r="AG190" s="6">
        <f t="shared" si="227"/>
        <v>0</v>
      </c>
      <c r="AH190" s="6">
        <f t="shared" si="227"/>
        <v>0</v>
      </c>
      <c r="AI190" s="6">
        <f t="shared" si="227"/>
        <v>0</v>
      </c>
      <c r="AJ190" s="6">
        <f t="shared" si="227"/>
        <v>0</v>
      </c>
      <c r="AK190" s="6">
        <f t="shared" si="227"/>
        <v>0</v>
      </c>
      <c r="AL190" s="6">
        <f t="shared" si="227"/>
        <v>0</v>
      </c>
      <c r="AM190" s="6">
        <f t="shared" si="227"/>
        <v>0</v>
      </c>
      <c r="AN190" s="6">
        <f t="shared" si="227"/>
        <v>0</v>
      </c>
      <c r="AO190" s="6">
        <f t="shared" si="227"/>
        <v>0</v>
      </c>
      <c r="AP190" s="6">
        <f t="shared" si="227"/>
        <v>0</v>
      </c>
      <c r="AQ190" s="6">
        <f t="shared" si="227"/>
        <v>0</v>
      </c>
      <c r="AR190" s="6">
        <f t="shared" si="227"/>
        <v>0</v>
      </c>
      <c r="AS190" s="6">
        <f t="shared" si="227"/>
        <v>0</v>
      </c>
      <c r="AT190" s="6">
        <f t="shared" si="227"/>
        <v>0</v>
      </c>
      <c r="AU190" s="6">
        <f t="shared" si="227"/>
        <v>0</v>
      </c>
      <c r="AV190" s="6">
        <f t="shared" si="227"/>
        <v>0</v>
      </c>
      <c r="AW190" s="6">
        <f t="shared" si="227"/>
        <v>0</v>
      </c>
      <c r="AX190" s="6">
        <f t="shared" si="227"/>
        <v>0</v>
      </c>
      <c r="AY190" s="6">
        <f t="shared" si="227"/>
        <v>0</v>
      </c>
      <c r="AZ190" s="6">
        <f t="shared" si="227"/>
        <v>0.45830000000000004</v>
      </c>
      <c r="BA190" s="6">
        <f t="shared" si="227"/>
        <v>0</v>
      </c>
      <c r="BB190" s="6">
        <f t="shared" si="227"/>
        <v>0</v>
      </c>
      <c r="BC190" s="6">
        <f t="shared" si="227"/>
        <v>0</v>
      </c>
      <c r="BD190" s="6">
        <f t="shared" si="227"/>
        <v>0</v>
      </c>
      <c r="BE190" s="6">
        <f t="shared" si="227"/>
        <v>0</v>
      </c>
      <c r="BF190" s="6">
        <f t="shared" si="227"/>
        <v>0</v>
      </c>
      <c r="BG190" s="6">
        <f t="shared" si="227"/>
        <v>0</v>
      </c>
      <c r="BH190" s="6">
        <f t="shared" si="227"/>
        <v>0</v>
      </c>
      <c r="BI190" s="6">
        <f t="shared" si="227"/>
        <v>0</v>
      </c>
      <c r="BJ190" s="6">
        <f t="shared" si="227"/>
        <v>0</v>
      </c>
      <c r="BK190" s="4"/>
      <c r="BL190" s="4"/>
      <c r="BM190" s="4"/>
      <c r="BN190" s="4"/>
      <c r="BO190" s="62"/>
      <c r="BP190" s="10"/>
      <c r="BQ190" s="10"/>
      <c r="BR190" s="10"/>
      <c r="BS190" s="10"/>
      <c r="BT190" s="10"/>
      <c r="BU190" s="10"/>
      <c r="BV190" s="10"/>
      <c r="BW190" s="10"/>
      <c r="BX190" s="10"/>
      <c r="BY190" s="10"/>
      <c r="CA190" s="26" t="e">
        <f>VLOOKUP(B190,'[1]KH2025 IN'!$B$4:$X$243,23,0)</f>
        <v>#N/A</v>
      </c>
      <c r="CB190" s="26">
        <v>1</v>
      </c>
      <c r="CC190" s="26" t="e">
        <f>VLOOKUP(B190,'[2]10QH'!$B$15:$BZ$665,77,0)</f>
        <v>#REF!</v>
      </c>
    </row>
    <row r="191" spans="1:89" s="11" customFormat="1" ht="37.5" x14ac:dyDescent="0.3">
      <c r="A191" s="62" t="s">
        <v>885</v>
      </c>
      <c r="B191" s="65" t="s">
        <v>886</v>
      </c>
      <c r="C191" s="6">
        <f t="shared" si="200"/>
        <v>12</v>
      </c>
      <c r="D191" s="6">
        <f t="shared" ref="D191:T191" si="228">SUM(D192:D198)</f>
        <v>0</v>
      </c>
      <c r="E191" s="6">
        <f t="shared" si="228"/>
        <v>12</v>
      </c>
      <c r="F191" s="6">
        <f t="shared" si="228"/>
        <v>12</v>
      </c>
      <c r="G191" s="6">
        <f t="shared" si="228"/>
        <v>0</v>
      </c>
      <c r="H191" s="64">
        <f t="shared" si="228"/>
        <v>0</v>
      </c>
      <c r="I191" s="64">
        <f t="shared" si="228"/>
        <v>0</v>
      </c>
      <c r="J191" s="64">
        <f t="shared" si="228"/>
        <v>0</v>
      </c>
      <c r="K191" s="6">
        <f t="shared" si="228"/>
        <v>6</v>
      </c>
      <c r="L191" s="6">
        <f t="shared" si="228"/>
        <v>6</v>
      </c>
      <c r="M191" s="64">
        <f t="shared" si="228"/>
        <v>0</v>
      </c>
      <c r="N191" s="6">
        <f t="shared" si="228"/>
        <v>0</v>
      </c>
      <c r="O191" s="6">
        <f t="shared" si="228"/>
        <v>0</v>
      </c>
      <c r="P191" s="6">
        <f t="shared" si="228"/>
        <v>0</v>
      </c>
      <c r="Q191" s="64">
        <f t="shared" si="228"/>
        <v>0</v>
      </c>
      <c r="R191" s="64">
        <f t="shared" si="228"/>
        <v>0</v>
      </c>
      <c r="S191" s="64">
        <f t="shared" si="228"/>
        <v>0</v>
      </c>
      <c r="T191" s="64">
        <f t="shared" si="228"/>
        <v>0</v>
      </c>
      <c r="U191" s="6">
        <f t="shared" si="222"/>
        <v>0</v>
      </c>
      <c r="V191" s="64">
        <f t="shared" ref="V191:BF191" si="229">SUM(V192:V198)</f>
        <v>0</v>
      </c>
      <c r="W191" s="64">
        <f t="shared" si="229"/>
        <v>0</v>
      </c>
      <c r="X191" s="64">
        <f t="shared" si="229"/>
        <v>0</v>
      </c>
      <c r="Y191" s="64">
        <f t="shared" si="229"/>
        <v>0</v>
      </c>
      <c r="Z191" s="64">
        <f t="shared" si="229"/>
        <v>0</v>
      </c>
      <c r="AA191" s="64">
        <f t="shared" si="229"/>
        <v>0</v>
      </c>
      <c r="AB191" s="64">
        <f t="shared" si="229"/>
        <v>0</v>
      </c>
      <c r="AC191" s="64">
        <f t="shared" si="229"/>
        <v>0</v>
      </c>
      <c r="AD191" s="64">
        <f t="shared" si="229"/>
        <v>0</v>
      </c>
      <c r="AE191" s="64">
        <f t="shared" si="229"/>
        <v>0</v>
      </c>
      <c r="AF191" s="64">
        <f t="shared" si="229"/>
        <v>0</v>
      </c>
      <c r="AG191" s="64">
        <f t="shared" si="229"/>
        <v>0</v>
      </c>
      <c r="AH191" s="64">
        <f t="shared" si="229"/>
        <v>0</v>
      </c>
      <c r="AI191" s="64">
        <f t="shared" si="229"/>
        <v>0</v>
      </c>
      <c r="AJ191" s="64">
        <f t="shared" si="229"/>
        <v>0</v>
      </c>
      <c r="AK191" s="64">
        <f t="shared" si="229"/>
        <v>0</v>
      </c>
      <c r="AL191" s="64">
        <f t="shared" si="229"/>
        <v>0</v>
      </c>
      <c r="AM191" s="64">
        <f t="shared" si="229"/>
        <v>0</v>
      </c>
      <c r="AN191" s="64">
        <f t="shared" si="229"/>
        <v>0</v>
      </c>
      <c r="AO191" s="64">
        <f t="shared" si="229"/>
        <v>0</v>
      </c>
      <c r="AP191" s="64">
        <f t="shared" si="229"/>
        <v>0</v>
      </c>
      <c r="AQ191" s="64">
        <f t="shared" si="229"/>
        <v>0</v>
      </c>
      <c r="AR191" s="64">
        <f t="shared" si="229"/>
        <v>0</v>
      </c>
      <c r="AS191" s="64">
        <f t="shared" si="229"/>
        <v>0</v>
      </c>
      <c r="AT191" s="64">
        <f t="shared" si="229"/>
        <v>0</v>
      </c>
      <c r="AU191" s="64">
        <f t="shared" si="229"/>
        <v>0</v>
      </c>
      <c r="AV191" s="64">
        <f t="shared" si="229"/>
        <v>0</v>
      </c>
      <c r="AW191" s="64">
        <f t="shared" si="229"/>
        <v>0</v>
      </c>
      <c r="AX191" s="64">
        <f t="shared" si="229"/>
        <v>0</v>
      </c>
      <c r="AY191" s="64">
        <f t="shared" si="229"/>
        <v>0</v>
      </c>
      <c r="AZ191" s="64">
        <f t="shared" si="229"/>
        <v>0</v>
      </c>
      <c r="BA191" s="64">
        <f t="shared" si="229"/>
        <v>0</v>
      </c>
      <c r="BB191" s="64">
        <f t="shared" si="229"/>
        <v>0</v>
      </c>
      <c r="BC191" s="64">
        <f t="shared" si="229"/>
        <v>0</v>
      </c>
      <c r="BD191" s="64">
        <f t="shared" si="229"/>
        <v>0</v>
      </c>
      <c r="BE191" s="64">
        <f t="shared" si="229"/>
        <v>0</v>
      </c>
      <c r="BF191" s="64">
        <f t="shared" si="229"/>
        <v>0</v>
      </c>
      <c r="BG191" s="6">
        <f>BH191+BI191+BJ191</f>
        <v>0</v>
      </c>
      <c r="BH191" s="6">
        <v>0</v>
      </c>
      <c r="BI191" s="6">
        <v>0</v>
      </c>
      <c r="BJ191" s="6">
        <v>0</v>
      </c>
      <c r="BK191" s="4"/>
      <c r="BL191" s="4"/>
      <c r="BM191" s="4"/>
      <c r="BN191" s="4"/>
      <c r="BO191" s="3"/>
      <c r="BP191" s="10"/>
      <c r="BQ191" s="10"/>
      <c r="BR191" s="10"/>
      <c r="BS191" s="10"/>
      <c r="BT191" s="10"/>
      <c r="BU191" s="10"/>
      <c r="BV191" s="10"/>
      <c r="BW191" s="10"/>
      <c r="BX191" s="10"/>
      <c r="BY191" s="10"/>
      <c r="CA191" s="26">
        <f>VLOOKUP(B191,'[1]KH2025 IN'!$B$4:$X$243,23,0)</f>
        <v>1</v>
      </c>
      <c r="CB191" s="26">
        <v>1</v>
      </c>
      <c r="CC191" s="26" t="e">
        <f>VLOOKUP(B191,'[2]10QH'!$B$15:$BZ$665,77,0)</f>
        <v>#REF!</v>
      </c>
    </row>
    <row r="192" spans="1:89" s="19" customFormat="1" x14ac:dyDescent="0.3">
      <c r="A192" s="10" t="s">
        <v>84</v>
      </c>
      <c r="B192" s="15" t="s">
        <v>85</v>
      </c>
      <c r="C192" s="16">
        <f t="shared" si="200"/>
        <v>0</v>
      </c>
      <c r="D192" s="10"/>
      <c r="E192" s="17">
        <f t="shared" ref="E192:E198" si="230">F192+U192+BG192</f>
        <v>0</v>
      </c>
      <c r="F192" s="17">
        <f t="shared" ref="F192:F198" si="231">G192+K192+L192+M192+R192+S192+T192</f>
        <v>0</v>
      </c>
      <c r="G192" s="17">
        <f t="shared" ref="G192:G198" si="232">H192+I192+J192</f>
        <v>0</v>
      </c>
      <c r="H192" s="10"/>
      <c r="I192" s="10"/>
      <c r="J192" s="10"/>
      <c r="K192" s="10"/>
      <c r="L192" s="10"/>
      <c r="M192" s="17">
        <f t="shared" ref="M192:M198" si="233">+N192+O192+P192</f>
        <v>0</v>
      </c>
      <c r="N192" s="10"/>
      <c r="O192" s="10"/>
      <c r="P192" s="10"/>
      <c r="Q192" s="10"/>
      <c r="R192" s="10"/>
      <c r="S192" s="10"/>
      <c r="T192" s="10"/>
      <c r="U192" s="7">
        <f t="shared" si="222"/>
        <v>0</v>
      </c>
      <c r="V192" s="10"/>
      <c r="W192" s="10"/>
      <c r="X192" s="10"/>
      <c r="Y192" s="10"/>
      <c r="Z192" s="10"/>
      <c r="AA192" s="10"/>
      <c r="AB192" s="10"/>
      <c r="AC192" s="10"/>
      <c r="AD192" s="17">
        <f t="shared" ref="AD192:AD198" si="234">SUM(AE192:AT192)</f>
        <v>0</v>
      </c>
      <c r="AE192" s="10"/>
      <c r="AF192" s="10"/>
      <c r="AG192" s="10"/>
      <c r="AH192" s="10"/>
      <c r="AI192" s="10"/>
      <c r="AJ192" s="10"/>
      <c r="AK192" s="10"/>
      <c r="AL192" s="10"/>
      <c r="AM192" s="10"/>
      <c r="AN192" s="10"/>
      <c r="AO192" s="3"/>
      <c r="AP192" s="10"/>
      <c r="AQ192" s="10"/>
      <c r="AR192" s="3"/>
      <c r="AS192" s="3"/>
      <c r="AT192" s="3"/>
      <c r="AU192" s="3"/>
      <c r="AV192" s="3"/>
      <c r="AW192" s="3"/>
      <c r="AX192" s="10"/>
      <c r="AY192" s="10"/>
      <c r="AZ192" s="10"/>
      <c r="BA192" s="3"/>
      <c r="BB192" s="3"/>
      <c r="BC192" s="3"/>
      <c r="BD192" s="10"/>
      <c r="BE192" s="3"/>
      <c r="BF192" s="3"/>
      <c r="BG192" s="17">
        <f t="shared" ref="BG192:BG198" si="235">BH192+BI192+BJ192</f>
        <v>0</v>
      </c>
      <c r="BH192" s="3"/>
      <c r="BI192" s="10"/>
      <c r="BJ192" s="10"/>
      <c r="BK192" s="18"/>
      <c r="BL192" s="10"/>
      <c r="BM192" s="18"/>
      <c r="BN192" s="10"/>
      <c r="BO192" s="3"/>
      <c r="BP192" s="10"/>
      <c r="BQ192" s="18"/>
      <c r="BR192" s="18"/>
      <c r="BS192" s="18"/>
      <c r="BT192" s="18"/>
      <c r="BU192" s="10"/>
      <c r="BV192" s="10"/>
      <c r="BW192" s="10"/>
      <c r="BX192" s="10"/>
      <c r="BY192" s="18"/>
      <c r="CA192" s="26">
        <f>VLOOKUP(B192,'[1]KH2025 IN'!$B$4:$X$243,23,0)</f>
        <v>1</v>
      </c>
      <c r="CB192" s="26">
        <v>1</v>
      </c>
      <c r="CC192" s="26" t="e">
        <f>VLOOKUP(B192,'[2]10QH'!$B$15:$BZ$665,77,0)</f>
        <v>#REF!</v>
      </c>
    </row>
    <row r="193" spans="1:89" s="26" customFormat="1" ht="93.75" x14ac:dyDescent="0.3">
      <c r="A193" s="20">
        <f>A188+1</f>
        <v>65</v>
      </c>
      <c r="B193" s="21" t="s">
        <v>887</v>
      </c>
      <c r="C193" s="22">
        <f t="shared" si="200"/>
        <v>2</v>
      </c>
      <c r="D193" s="23"/>
      <c r="E193" s="17">
        <f t="shared" si="230"/>
        <v>2</v>
      </c>
      <c r="F193" s="17">
        <f t="shared" si="231"/>
        <v>2</v>
      </c>
      <c r="G193" s="17">
        <f t="shared" si="232"/>
        <v>0</v>
      </c>
      <c r="H193" s="24"/>
      <c r="I193" s="24"/>
      <c r="J193" s="24"/>
      <c r="K193" s="24">
        <v>1</v>
      </c>
      <c r="L193" s="24">
        <v>1</v>
      </c>
      <c r="M193" s="17">
        <f t="shared" si="233"/>
        <v>0</v>
      </c>
      <c r="N193" s="24"/>
      <c r="O193" s="24"/>
      <c r="P193" s="24"/>
      <c r="Q193" s="24"/>
      <c r="R193" s="59"/>
      <c r="S193" s="24"/>
      <c r="T193" s="24"/>
      <c r="U193" s="7">
        <f t="shared" si="222"/>
        <v>0</v>
      </c>
      <c r="V193" s="24"/>
      <c r="W193" s="24"/>
      <c r="X193" s="24"/>
      <c r="Y193" s="24"/>
      <c r="Z193" s="24"/>
      <c r="AA193" s="24"/>
      <c r="AB193" s="24"/>
      <c r="AC193" s="24"/>
      <c r="AD193" s="17">
        <f t="shared" si="234"/>
        <v>0</v>
      </c>
      <c r="AE193" s="24"/>
      <c r="AF193" s="24"/>
      <c r="AG193" s="25"/>
      <c r="AH193" s="25"/>
      <c r="AI193" s="24"/>
      <c r="AJ193" s="20"/>
      <c r="AK193" s="24"/>
      <c r="AL193" s="20"/>
      <c r="AM193" s="20"/>
      <c r="AN193" s="20"/>
      <c r="AO193" s="3"/>
      <c r="AP193" s="20"/>
      <c r="AQ193" s="24"/>
      <c r="AR193" s="3"/>
      <c r="AS193" s="3"/>
      <c r="AT193" s="3"/>
      <c r="AU193" s="3"/>
      <c r="AV193" s="3"/>
      <c r="AW193" s="3"/>
      <c r="AX193" s="24"/>
      <c r="AY193" s="24"/>
      <c r="AZ193" s="24"/>
      <c r="BA193" s="3"/>
      <c r="BB193" s="3"/>
      <c r="BC193" s="3"/>
      <c r="BD193" s="24"/>
      <c r="BE193" s="3"/>
      <c r="BF193" s="3"/>
      <c r="BG193" s="17">
        <f t="shared" si="235"/>
        <v>0</v>
      </c>
      <c r="BH193" s="3"/>
      <c r="BI193" s="24"/>
      <c r="BJ193" s="24"/>
      <c r="BK193" s="3"/>
      <c r="BL193" s="20" t="s">
        <v>142</v>
      </c>
      <c r="BM193" s="3"/>
      <c r="BN193" s="20" t="s">
        <v>741</v>
      </c>
      <c r="BO193" s="3">
        <v>2025</v>
      </c>
      <c r="BP193" s="20" t="s">
        <v>106</v>
      </c>
      <c r="BQ193" s="3"/>
      <c r="BR193" s="3"/>
      <c r="BS193" s="3"/>
      <c r="BT193" s="3"/>
      <c r="BU193" s="23" t="s">
        <v>131</v>
      </c>
      <c r="BV193" s="20"/>
      <c r="BW193" s="25"/>
      <c r="BX193" s="25"/>
      <c r="BY193" s="20" t="s">
        <v>888</v>
      </c>
      <c r="CA193" s="26">
        <f>VLOOKUP(B193,'[1]KH2025 IN'!$B$4:$X$243,23,0)</f>
        <v>1</v>
      </c>
      <c r="CB193" s="26">
        <v>1</v>
      </c>
      <c r="CC193" s="26">
        <f>VLOOKUP(B193,'[2]10QH'!$B$15:$BZ$665,77,0)</f>
        <v>1</v>
      </c>
      <c r="CJ193" s="26">
        <v>1</v>
      </c>
      <c r="CK193" s="26">
        <f>VLOOKUP(B193,'[3]KH2025 IN'!$B$8:$X$241,23,0)</f>
        <v>1</v>
      </c>
    </row>
    <row r="194" spans="1:89" s="26" customFormat="1" ht="93.75" x14ac:dyDescent="0.3">
      <c r="A194" s="20">
        <f>A193+1</f>
        <v>66</v>
      </c>
      <c r="B194" s="21" t="s">
        <v>887</v>
      </c>
      <c r="C194" s="22">
        <f t="shared" si="200"/>
        <v>2</v>
      </c>
      <c r="D194" s="23"/>
      <c r="E194" s="17">
        <f t="shared" si="230"/>
        <v>2</v>
      </c>
      <c r="F194" s="17">
        <f t="shared" si="231"/>
        <v>2</v>
      </c>
      <c r="G194" s="17">
        <f t="shared" si="232"/>
        <v>0</v>
      </c>
      <c r="H194" s="24"/>
      <c r="I194" s="24"/>
      <c r="J194" s="24"/>
      <c r="K194" s="24">
        <v>1</v>
      </c>
      <c r="L194" s="24">
        <v>1</v>
      </c>
      <c r="M194" s="17">
        <f t="shared" si="233"/>
        <v>0</v>
      </c>
      <c r="N194" s="24"/>
      <c r="O194" s="24"/>
      <c r="P194" s="24"/>
      <c r="Q194" s="24"/>
      <c r="R194" s="59"/>
      <c r="S194" s="24"/>
      <c r="T194" s="24"/>
      <c r="U194" s="7">
        <f t="shared" si="222"/>
        <v>0</v>
      </c>
      <c r="V194" s="24"/>
      <c r="W194" s="24"/>
      <c r="X194" s="24"/>
      <c r="Y194" s="24"/>
      <c r="Z194" s="24"/>
      <c r="AA194" s="24"/>
      <c r="AB194" s="24"/>
      <c r="AC194" s="24"/>
      <c r="AD194" s="17">
        <f t="shared" si="234"/>
        <v>0</v>
      </c>
      <c r="AE194" s="24"/>
      <c r="AF194" s="24"/>
      <c r="AG194" s="25"/>
      <c r="AH194" s="25"/>
      <c r="AI194" s="24"/>
      <c r="AJ194" s="20"/>
      <c r="AK194" s="24"/>
      <c r="AL194" s="20"/>
      <c r="AM194" s="20"/>
      <c r="AN194" s="20"/>
      <c r="AO194" s="3"/>
      <c r="AP194" s="20"/>
      <c r="AQ194" s="24"/>
      <c r="AR194" s="3"/>
      <c r="AS194" s="3"/>
      <c r="AT194" s="3"/>
      <c r="AU194" s="3"/>
      <c r="AV194" s="3"/>
      <c r="AW194" s="3"/>
      <c r="AX194" s="24"/>
      <c r="AY194" s="24"/>
      <c r="AZ194" s="24"/>
      <c r="BA194" s="3"/>
      <c r="BB194" s="3"/>
      <c r="BC194" s="3"/>
      <c r="BD194" s="24"/>
      <c r="BE194" s="3"/>
      <c r="BF194" s="3"/>
      <c r="BG194" s="17">
        <f t="shared" si="235"/>
        <v>0</v>
      </c>
      <c r="BH194" s="3"/>
      <c r="BI194" s="24"/>
      <c r="BJ194" s="24"/>
      <c r="BK194" s="3"/>
      <c r="BL194" s="20" t="s">
        <v>105</v>
      </c>
      <c r="BM194" s="3"/>
      <c r="BN194" s="20" t="s">
        <v>741</v>
      </c>
      <c r="BO194" s="3">
        <v>2025</v>
      </c>
      <c r="BP194" s="20" t="s">
        <v>106</v>
      </c>
      <c r="BQ194" s="3"/>
      <c r="BR194" s="3"/>
      <c r="BS194" s="3"/>
      <c r="BT194" s="3"/>
      <c r="BU194" s="23" t="s">
        <v>131</v>
      </c>
      <c r="BV194" s="20"/>
      <c r="BW194" s="25"/>
      <c r="BX194" s="25"/>
      <c r="BY194" s="20" t="s">
        <v>889</v>
      </c>
      <c r="CA194" s="26">
        <f>VLOOKUP(B194,'[1]KH2025 IN'!$B$4:$X$243,23,0)</f>
        <v>1</v>
      </c>
      <c r="CB194" s="26">
        <v>1</v>
      </c>
      <c r="CC194" s="26">
        <f>VLOOKUP(B194,'[2]10QH'!$B$15:$BZ$665,77,0)</f>
        <v>1</v>
      </c>
      <c r="CJ194" s="26">
        <v>1</v>
      </c>
      <c r="CK194" s="26">
        <f>VLOOKUP(B194,'[3]KH2025 IN'!$B$8:$X$241,23,0)</f>
        <v>1</v>
      </c>
    </row>
    <row r="195" spans="1:89" s="26" customFormat="1" ht="93.75" x14ac:dyDescent="0.3">
      <c r="A195" s="20">
        <f t="shared" ref="A195:A198" si="236">A194+1</f>
        <v>67</v>
      </c>
      <c r="B195" s="21" t="s">
        <v>887</v>
      </c>
      <c r="C195" s="22">
        <f t="shared" si="200"/>
        <v>2</v>
      </c>
      <c r="D195" s="23"/>
      <c r="E195" s="17">
        <f t="shared" si="230"/>
        <v>2</v>
      </c>
      <c r="F195" s="17">
        <f t="shared" si="231"/>
        <v>2</v>
      </c>
      <c r="G195" s="17">
        <f t="shared" si="232"/>
        <v>0</v>
      </c>
      <c r="H195" s="24"/>
      <c r="I195" s="24"/>
      <c r="J195" s="24"/>
      <c r="K195" s="24">
        <v>1</v>
      </c>
      <c r="L195" s="24">
        <v>1</v>
      </c>
      <c r="M195" s="17">
        <f t="shared" si="233"/>
        <v>0</v>
      </c>
      <c r="N195" s="24"/>
      <c r="O195" s="24"/>
      <c r="P195" s="24"/>
      <c r="Q195" s="24"/>
      <c r="R195" s="10"/>
      <c r="S195" s="24"/>
      <c r="T195" s="24"/>
      <c r="U195" s="7">
        <f t="shared" si="222"/>
        <v>0</v>
      </c>
      <c r="V195" s="24"/>
      <c r="W195" s="24"/>
      <c r="X195" s="24"/>
      <c r="Y195" s="24"/>
      <c r="Z195" s="24"/>
      <c r="AA195" s="24"/>
      <c r="AB195" s="24"/>
      <c r="AC195" s="24"/>
      <c r="AD195" s="17">
        <f t="shared" si="234"/>
        <v>0</v>
      </c>
      <c r="AE195" s="24"/>
      <c r="AF195" s="24"/>
      <c r="AG195" s="25"/>
      <c r="AH195" s="25"/>
      <c r="AI195" s="24"/>
      <c r="AJ195" s="20"/>
      <c r="AK195" s="24"/>
      <c r="AL195" s="20"/>
      <c r="AM195" s="20"/>
      <c r="AN195" s="20"/>
      <c r="AO195" s="3"/>
      <c r="AP195" s="20"/>
      <c r="AQ195" s="24"/>
      <c r="AR195" s="3"/>
      <c r="AS195" s="3"/>
      <c r="AT195" s="3"/>
      <c r="AU195" s="3"/>
      <c r="AV195" s="3"/>
      <c r="AW195" s="3"/>
      <c r="AX195" s="24"/>
      <c r="AY195" s="24"/>
      <c r="AZ195" s="24"/>
      <c r="BA195" s="3"/>
      <c r="BB195" s="3"/>
      <c r="BC195" s="3"/>
      <c r="BD195" s="24"/>
      <c r="BE195" s="3"/>
      <c r="BF195" s="3"/>
      <c r="BG195" s="17">
        <f t="shared" si="235"/>
        <v>0</v>
      </c>
      <c r="BH195" s="3"/>
      <c r="BI195" s="24"/>
      <c r="BJ195" s="24"/>
      <c r="BK195" s="3"/>
      <c r="BL195" s="20" t="s">
        <v>112</v>
      </c>
      <c r="BM195" s="3"/>
      <c r="BN195" s="20" t="s">
        <v>741</v>
      </c>
      <c r="BO195" s="3">
        <v>2025</v>
      </c>
      <c r="BP195" s="20" t="s">
        <v>106</v>
      </c>
      <c r="BQ195" s="3"/>
      <c r="BR195" s="3"/>
      <c r="BS195" s="3"/>
      <c r="BT195" s="3"/>
      <c r="BU195" s="23" t="s">
        <v>131</v>
      </c>
      <c r="BV195" s="20"/>
      <c r="BW195" s="25"/>
      <c r="BX195" s="25"/>
      <c r="BY195" s="20" t="s">
        <v>890</v>
      </c>
      <c r="CA195" s="26">
        <f>VLOOKUP(B195,'[1]KH2025 IN'!$B$4:$X$243,23,0)</f>
        <v>1</v>
      </c>
      <c r="CB195" s="26">
        <v>1</v>
      </c>
      <c r="CC195" s="26">
        <f>VLOOKUP(B195,'[2]10QH'!$B$15:$BZ$665,77,0)</f>
        <v>1</v>
      </c>
      <c r="CJ195" s="26">
        <v>1</v>
      </c>
      <c r="CK195" s="26">
        <f>VLOOKUP(B195,'[3]KH2025 IN'!$B$8:$X$241,23,0)</f>
        <v>1</v>
      </c>
    </row>
    <row r="196" spans="1:89" s="26" customFormat="1" ht="93.75" x14ac:dyDescent="0.3">
      <c r="A196" s="20">
        <f t="shared" si="236"/>
        <v>68</v>
      </c>
      <c r="B196" s="21" t="s">
        <v>887</v>
      </c>
      <c r="C196" s="22">
        <f t="shared" si="200"/>
        <v>2</v>
      </c>
      <c r="D196" s="23"/>
      <c r="E196" s="17">
        <f t="shared" si="230"/>
        <v>2</v>
      </c>
      <c r="F196" s="17">
        <f t="shared" si="231"/>
        <v>2</v>
      </c>
      <c r="G196" s="17">
        <f t="shared" si="232"/>
        <v>0</v>
      </c>
      <c r="H196" s="24"/>
      <c r="I196" s="24"/>
      <c r="J196" s="24"/>
      <c r="K196" s="24">
        <v>1</v>
      </c>
      <c r="L196" s="24">
        <v>1</v>
      </c>
      <c r="M196" s="17">
        <f t="shared" si="233"/>
        <v>0</v>
      </c>
      <c r="N196" s="24"/>
      <c r="O196" s="24"/>
      <c r="P196" s="24"/>
      <c r="Q196" s="24"/>
      <c r="R196" s="24"/>
      <c r="S196" s="24"/>
      <c r="T196" s="24"/>
      <c r="U196" s="7">
        <f t="shared" si="222"/>
        <v>0</v>
      </c>
      <c r="V196" s="24"/>
      <c r="W196" s="24"/>
      <c r="X196" s="24"/>
      <c r="Y196" s="24"/>
      <c r="Z196" s="24"/>
      <c r="AA196" s="24"/>
      <c r="AB196" s="24"/>
      <c r="AC196" s="24"/>
      <c r="AD196" s="17">
        <f t="shared" si="234"/>
        <v>0</v>
      </c>
      <c r="AE196" s="24"/>
      <c r="AF196" s="24"/>
      <c r="AG196" s="25"/>
      <c r="AH196" s="25"/>
      <c r="AI196" s="24"/>
      <c r="AJ196" s="20"/>
      <c r="AK196" s="24"/>
      <c r="AL196" s="20"/>
      <c r="AM196" s="20"/>
      <c r="AN196" s="20"/>
      <c r="AO196" s="3"/>
      <c r="AP196" s="20"/>
      <c r="AQ196" s="24"/>
      <c r="AR196" s="3"/>
      <c r="AS196" s="3"/>
      <c r="AT196" s="3"/>
      <c r="AU196" s="3"/>
      <c r="AV196" s="3"/>
      <c r="AW196" s="3"/>
      <c r="AX196" s="24"/>
      <c r="AY196" s="24"/>
      <c r="AZ196" s="24"/>
      <c r="BA196" s="3"/>
      <c r="BB196" s="3"/>
      <c r="BC196" s="3"/>
      <c r="BD196" s="24"/>
      <c r="BE196" s="3"/>
      <c r="BF196" s="3"/>
      <c r="BG196" s="17">
        <f t="shared" si="235"/>
        <v>0</v>
      </c>
      <c r="BH196" s="3"/>
      <c r="BI196" s="24"/>
      <c r="BJ196" s="24"/>
      <c r="BK196" s="3"/>
      <c r="BL196" s="20" t="s">
        <v>123</v>
      </c>
      <c r="BM196" s="3"/>
      <c r="BN196" s="20" t="s">
        <v>741</v>
      </c>
      <c r="BO196" s="3">
        <v>2025</v>
      </c>
      <c r="BP196" s="20" t="s">
        <v>106</v>
      </c>
      <c r="BQ196" s="3"/>
      <c r="BR196" s="3"/>
      <c r="BS196" s="3"/>
      <c r="BT196" s="3"/>
      <c r="BU196" s="23" t="s">
        <v>131</v>
      </c>
      <c r="BV196" s="20"/>
      <c r="BW196" s="25"/>
      <c r="BX196" s="25"/>
      <c r="BY196" s="20" t="s">
        <v>891</v>
      </c>
      <c r="CA196" s="26">
        <f>VLOOKUP(B196,'[1]KH2025 IN'!$B$4:$X$243,23,0)</f>
        <v>1</v>
      </c>
      <c r="CB196" s="26">
        <v>1</v>
      </c>
      <c r="CC196" s="26">
        <f>VLOOKUP(B196,'[2]10QH'!$B$15:$BZ$665,77,0)</f>
        <v>1</v>
      </c>
      <c r="CJ196" s="26">
        <v>1</v>
      </c>
      <c r="CK196" s="26">
        <f>VLOOKUP(B196,'[3]KH2025 IN'!$B$8:$X$241,23,0)</f>
        <v>1</v>
      </c>
    </row>
    <row r="197" spans="1:89" s="26" customFormat="1" ht="93.75" x14ac:dyDescent="0.3">
      <c r="A197" s="20">
        <f t="shared" si="236"/>
        <v>69</v>
      </c>
      <c r="B197" s="21" t="s">
        <v>887</v>
      </c>
      <c r="C197" s="22">
        <f t="shared" si="200"/>
        <v>2</v>
      </c>
      <c r="D197" s="23"/>
      <c r="E197" s="17">
        <f t="shared" si="230"/>
        <v>2</v>
      </c>
      <c r="F197" s="17">
        <f t="shared" si="231"/>
        <v>2</v>
      </c>
      <c r="G197" s="17">
        <f t="shared" si="232"/>
        <v>0</v>
      </c>
      <c r="H197" s="24"/>
      <c r="I197" s="24"/>
      <c r="J197" s="24"/>
      <c r="K197" s="24">
        <v>1</v>
      </c>
      <c r="L197" s="24">
        <v>1</v>
      </c>
      <c r="M197" s="17">
        <f t="shared" si="233"/>
        <v>0</v>
      </c>
      <c r="N197" s="24"/>
      <c r="O197" s="24"/>
      <c r="P197" s="24"/>
      <c r="Q197" s="24"/>
      <c r="R197" s="24"/>
      <c r="S197" s="24"/>
      <c r="T197" s="24"/>
      <c r="U197" s="7">
        <f t="shared" si="222"/>
        <v>0</v>
      </c>
      <c r="V197" s="24"/>
      <c r="W197" s="24"/>
      <c r="X197" s="24"/>
      <c r="Y197" s="24"/>
      <c r="Z197" s="24"/>
      <c r="AA197" s="24"/>
      <c r="AB197" s="24"/>
      <c r="AC197" s="24"/>
      <c r="AD197" s="17">
        <f t="shared" si="234"/>
        <v>0</v>
      </c>
      <c r="AE197" s="24"/>
      <c r="AF197" s="24"/>
      <c r="AG197" s="25"/>
      <c r="AH197" s="25"/>
      <c r="AI197" s="24"/>
      <c r="AJ197" s="20"/>
      <c r="AK197" s="24"/>
      <c r="AL197" s="20"/>
      <c r="AM197" s="20"/>
      <c r="AN197" s="20"/>
      <c r="AO197" s="3"/>
      <c r="AP197" s="20"/>
      <c r="AQ197" s="24"/>
      <c r="AR197" s="3"/>
      <c r="AS197" s="3"/>
      <c r="AT197" s="3"/>
      <c r="AU197" s="3"/>
      <c r="AV197" s="3"/>
      <c r="AW197" s="3"/>
      <c r="AX197" s="24"/>
      <c r="AY197" s="24"/>
      <c r="AZ197" s="24"/>
      <c r="BA197" s="3"/>
      <c r="BB197" s="3"/>
      <c r="BC197" s="3"/>
      <c r="BD197" s="24"/>
      <c r="BE197" s="3"/>
      <c r="BF197" s="3"/>
      <c r="BG197" s="17">
        <f t="shared" si="235"/>
        <v>0</v>
      </c>
      <c r="BH197" s="3"/>
      <c r="BI197" s="24"/>
      <c r="BJ197" s="24"/>
      <c r="BK197" s="3"/>
      <c r="BL197" s="20" t="s">
        <v>87</v>
      </c>
      <c r="BM197" s="3"/>
      <c r="BN197" s="20" t="s">
        <v>741</v>
      </c>
      <c r="BO197" s="3">
        <v>2025</v>
      </c>
      <c r="BP197" s="20" t="s">
        <v>106</v>
      </c>
      <c r="BQ197" s="3"/>
      <c r="BR197" s="3"/>
      <c r="BS197" s="3"/>
      <c r="BT197" s="3"/>
      <c r="BU197" s="23" t="s">
        <v>131</v>
      </c>
      <c r="BV197" s="20"/>
      <c r="BW197" s="25"/>
      <c r="BX197" s="25"/>
      <c r="BY197" s="20" t="s">
        <v>892</v>
      </c>
      <c r="CA197" s="26">
        <f>VLOOKUP(B197,'[1]KH2025 IN'!$B$4:$X$243,23,0)</f>
        <v>1</v>
      </c>
      <c r="CB197" s="26">
        <v>1</v>
      </c>
      <c r="CC197" s="26">
        <f>VLOOKUP(B197,'[2]10QH'!$B$15:$BZ$665,77,0)</f>
        <v>1</v>
      </c>
      <c r="CJ197" s="26">
        <v>1</v>
      </c>
      <c r="CK197" s="26">
        <f>VLOOKUP(B197,'[3]KH2025 IN'!$B$8:$X$241,23,0)</f>
        <v>1</v>
      </c>
    </row>
    <row r="198" spans="1:89" s="26" customFormat="1" ht="93.75" x14ac:dyDescent="0.3">
      <c r="A198" s="20">
        <f t="shared" si="236"/>
        <v>70</v>
      </c>
      <c r="B198" s="21" t="s">
        <v>887</v>
      </c>
      <c r="C198" s="22">
        <f t="shared" si="200"/>
        <v>2</v>
      </c>
      <c r="D198" s="23"/>
      <c r="E198" s="17">
        <f t="shared" si="230"/>
        <v>2</v>
      </c>
      <c r="F198" s="17">
        <f t="shared" si="231"/>
        <v>2</v>
      </c>
      <c r="G198" s="17">
        <f t="shared" si="232"/>
        <v>0</v>
      </c>
      <c r="H198" s="24"/>
      <c r="I198" s="24"/>
      <c r="J198" s="24"/>
      <c r="K198" s="24">
        <v>1</v>
      </c>
      <c r="L198" s="24">
        <v>1</v>
      </c>
      <c r="M198" s="17">
        <f t="shared" si="233"/>
        <v>0</v>
      </c>
      <c r="N198" s="24"/>
      <c r="O198" s="24"/>
      <c r="P198" s="24"/>
      <c r="Q198" s="24"/>
      <c r="R198" s="24"/>
      <c r="S198" s="24"/>
      <c r="T198" s="24"/>
      <c r="U198" s="7">
        <f t="shared" si="222"/>
        <v>0</v>
      </c>
      <c r="V198" s="24"/>
      <c r="W198" s="24"/>
      <c r="X198" s="24"/>
      <c r="Y198" s="24"/>
      <c r="Z198" s="24"/>
      <c r="AA198" s="24"/>
      <c r="AB198" s="24"/>
      <c r="AC198" s="24"/>
      <c r="AD198" s="17">
        <f t="shared" si="234"/>
        <v>0</v>
      </c>
      <c r="AE198" s="24"/>
      <c r="AF198" s="24"/>
      <c r="AG198" s="25"/>
      <c r="AH198" s="25"/>
      <c r="AI198" s="24"/>
      <c r="AJ198" s="20"/>
      <c r="AK198" s="24"/>
      <c r="AL198" s="20"/>
      <c r="AM198" s="20"/>
      <c r="AN198" s="20"/>
      <c r="AO198" s="18"/>
      <c r="AP198" s="20"/>
      <c r="AQ198" s="24"/>
      <c r="AR198" s="3"/>
      <c r="AS198" s="3"/>
      <c r="AT198" s="3"/>
      <c r="AU198" s="3"/>
      <c r="AV198" s="3"/>
      <c r="AW198" s="3"/>
      <c r="AX198" s="24"/>
      <c r="AY198" s="24"/>
      <c r="AZ198" s="24"/>
      <c r="BA198" s="3"/>
      <c r="BB198" s="3"/>
      <c r="BC198" s="3"/>
      <c r="BD198" s="24"/>
      <c r="BE198" s="3"/>
      <c r="BF198" s="3"/>
      <c r="BG198" s="17">
        <f t="shared" si="235"/>
        <v>0</v>
      </c>
      <c r="BH198" s="3"/>
      <c r="BI198" s="24"/>
      <c r="BJ198" s="24"/>
      <c r="BK198" s="3"/>
      <c r="BL198" s="20" t="s">
        <v>99</v>
      </c>
      <c r="BM198" s="3"/>
      <c r="BN198" s="20" t="s">
        <v>741</v>
      </c>
      <c r="BO198" s="3">
        <v>2025</v>
      </c>
      <c r="BP198" s="20" t="s">
        <v>106</v>
      </c>
      <c r="BQ198" s="3"/>
      <c r="BR198" s="3"/>
      <c r="BS198" s="3"/>
      <c r="BT198" s="3"/>
      <c r="BU198" s="23" t="s">
        <v>131</v>
      </c>
      <c r="BV198" s="20"/>
      <c r="BW198" s="25"/>
      <c r="BX198" s="25"/>
      <c r="BY198" s="20" t="s">
        <v>893</v>
      </c>
      <c r="CA198" s="26">
        <f>VLOOKUP(B198,'[1]KH2025 IN'!$B$4:$X$243,23,0)</f>
        <v>1</v>
      </c>
      <c r="CB198" s="26">
        <v>1</v>
      </c>
      <c r="CC198" s="26">
        <f>VLOOKUP(B198,'[2]10QH'!$B$15:$BZ$665,77,0)</f>
        <v>1</v>
      </c>
      <c r="CJ198" s="26">
        <v>1</v>
      </c>
      <c r="CK198" s="26">
        <f>VLOOKUP(B198,'[3]KH2025 IN'!$B$8:$X$241,23,0)</f>
        <v>1</v>
      </c>
    </row>
    <row r="199" spans="1:89" s="11" customFormat="1" ht="37.5" x14ac:dyDescent="0.3">
      <c r="A199" s="62" t="s">
        <v>898</v>
      </c>
      <c r="B199" s="65" t="s">
        <v>899</v>
      </c>
      <c r="C199" s="6">
        <f t="shared" ref="C199:AH199" si="237">SUM(C200:C207)</f>
        <v>2.4582999999999995</v>
      </c>
      <c r="D199" s="6">
        <f t="shared" si="237"/>
        <v>0</v>
      </c>
      <c r="E199" s="6">
        <f t="shared" si="237"/>
        <v>2.4582999999999995</v>
      </c>
      <c r="F199" s="6">
        <f t="shared" si="237"/>
        <v>2</v>
      </c>
      <c r="G199" s="6">
        <f t="shared" si="237"/>
        <v>0</v>
      </c>
      <c r="H199" s="6">
        <f t="shared" si="237"/>
        <v>0</v>
      </c>
      <c r="I199" s="6">
        <f t="shared" si="237"/>
        <v>0</v>
      </c>
      <c r="J199" s="6">
        <f t="shared" si="237"/>
        <v>0</v>
      </c>
      <c r="K199" s="6">
        <f t="shared" si="237"/>
        <v>1</v>
      </c>
      <c r="L199" s="6">
        <f t="shared" si="237"/>
        <v>1</v>
      </c>
      <c r="M199" s="6">
        <f t="shared" si="237"/>
        <v>0</v>
      </c>
      <c r="N199" s="6">
        <f t="shared" si="237"/>
        <v>0</v>
      </c>
      <c r="O199" s="6">
        <f t="shared" si="237"/>
        <v>0</v>
      </c>
      <c r="P199" s="6">
        <f t="shared" si="237"/>
        <v>0</v>
      </c>
      <c r="Q199" s="6">
        <f t="shared" si="237"/>
        <v>0</v>
      </c>
      <c r="R199" s="6">
        <f t="shared" si="237"/>
        <v>0</v>
      </c>
      <c r="S199" s="6">
        <f t="shared" si="237"/>
        <v>0</v>
      </c>
      <c r="T199" s="6">
        <f t="shared" si="237"/>
        <v>0</v>
      </c>
      <c r="U199" s="6">
        <f t="shared" si="237"/>
        <v>0.45830000000000004</v>
      </c>
      <c r="V199" s="6">
        <f t="shared" si="237"/>
        <v>0</v>
      </c>
      <c r="W199" s="6">
        <f t="shared" si="237"/>
        <v>0</v>
      </c>
      <c r="X199" s="6">
        <f t="shared" si="237"/>
        <v>0</v>
      </c>
      <c r="Y199" s="6">
        <f t="shared" si="237"/>
        <v>0</v>
      </c>
      <c r="Z199" s="6">
        <f t="shared" si="237"/>
        <v>0</v>
      </c>
      <c r="AA199" s="6">
        <f t="shared" si="237"/>
        <v>0</v>
      </c>
      <c r="AB199" s="6">
        <f t="shared" si="237"/>
        <v>0</v>
      </c>
      <c r="AC199" s="6">
        <f t="shared" si="237"/>
        <v>0</v>
      </c>
      <c r="AD199" s="6">
        <f t="shared" si="237"/>
        <v>0</v>
      </c>
      <c r="AE199" s="6">
        <f t="shared" si="237"/>
        <v>0</v>
      </c>
      <c r="AF199" s="6">
        <f t="shared" si="237"/>
        <v>0</v>
      </c>
      <c r="AG199" s="6">
        <f t="shared" si="237"/>
        <v>0</v>
      </c>
      <c r="AH199" s="6">
        <f t="shared" si="237"/>
        <v>0</v>
      </c>
      <c r="AI199" s="6">
        <f t="shared" ref="AI199:BJ199" si="238">SUM(AI200:AI207)</f>
        <v>0</v>
      </c>
      <c r="AJ199" s="6">
        <f t="shared" si="238"/>
        <v>0</v>
      </c>
      <c r="AK199" s="6">
        <f t="shared" si="238"/>
        <v>0</v>
      </c>
      <c r="AL199" s="6">
        <f t="shared" si="238"/>
        <v>0</v>
      </c>
      <c r="AM199" s="6">
        <f t="shared" si="238"/>
        <v>0</v>
      </c>
      <c r="AN199" s="6">
        <f t="shared" si="238"/>
        <v>0</v>
      </c>
      <c r="AO199" s="6">
        <f t="shared" si="238"/>
        <v>0</v>
      </c>
      <c r="AP199" s="6">
        <f t="shared" si="238"/>
        <v>0</v>
      </c>
      <c r="AQ199" s="6">
        <f t="shared" si="238"/>
        <v>0</v>
      </c>
      <c r="AR199" s="6">
        <f t="shared" si="238"/>
        <v>0</v>
      </c>
      <c r="AS199" s="6">
        <f t="shared" si="238"/>
        <v>0</v>
      </c>
      <c r="AT199" s="6">
        <f t="shared" si="238"/>
        <v>0</v>
      </c>
      <c r="AU199" s="6">
        <f t="shared" si="238"/>
        <v>0</v>
      </c>
      <c r="AV199" s="6">
        <f t="shared" si="238"/>
        <v>0</v>
      </c>
      <c r="AW199" s="6">
        <f t="shared" si="238"/>
        <v>0</v>
      </c>
      <c r="AX199" s="6">
        <f t="shared" si="238"/>
        <v>0</v>
      </c>
      <c r="AY199" s="6">
        <f t="shared" si="238"/>
        <v>0</v>
      </c>
      <c r="AZ199" s="6">
        <f t="shared" si="238"/>
        <v>0.45830000000000004</v>
      </c>
      <c r="BA199" s="6">
        <f t="shared" si="238"/>
        <v>0</v>
      </c>
      <c r="BB199" s="6">
        <f t="shared" si="238"/>
        <v>0</v>
      </c>
      <c r="BC199" s="6">
        <f t="shared" si="238"/>
        <v>0</v>
      </c>
      <c r="BD199" s="6">
        <f t="shared" si="238"/>
        <v>0</v>
      </c>
      <c r="BE199" s="6">
        <f t="shared" si="238"/>
        <v>0</v>
      </c>
      <c r="BF199" s="6">
        <f t="shared" si="238"/>
        <v>0</v>
      </c>
      <c r="BG199" s="6">
        <f t="shared" si="238"/>
        <v>0</v>
      </c>
      <c r="BH199" s="6">
        <f t="shared" si="238"/>
        <v>0</v>
      </c>
      <c r="BI199" s="6">
        <f t="shared" si="238"/>
        <v>0</v>
      </c>
      <c r="BJ199" s="6">
        <f t="shared" si="238"/>
        <v>0</v>
      </c>
      <c r="BK199" s="4"/>
      <c r="BL199" s="4"/>
      <c r="BM199" s="4"/>
      <c r="BN199" s="4"/>
      <c r="BO199" s="3"/>
      <c r="BP199" s="10"/>
      <c r="BQ199" s="10"/>
      <c r="BR199" s="10"/>
      <c r="BS199" s="10"/>
      <c r="BT199" s="10"/>
      <c r="BU199" s="10"/>
      <c r="BV199" s="10"/>
      <c r="BW199" s="10"/>
      <c r="BX199" s="10"/>
      <c r="BY199" s="10"/>
      <c r="CA199" s="26">
        <f>VLOOKUP(B199,'[1]KH2025 IN'!$B$4:$X$243,23,0)</f>
        <v>1</v>
      </c>
      <c r="CB199" s="26">
        <v>1</v>
      </c>
      <c r="CC199" s="26" t="e">
        <f>VLOOKUP(B199,'[2]10QH'!$B$15:$BZ$665,77,0)</f>
        <v>#REF!</v>
      </c>
    </row>
    <row r="200" spans="1:89" s="19" customFormat="1" x14ac:dyDescent="0.3">
      <c r="A200" s="10" t="s">
        <v>84</v>
      </c>
      <c r="B200" s="15" t="s">
        <v>85</v>
      </c>
      <c r="C200" s="16">
        <f t="shared" si="200"/>
        <v>0</v>
      </c>
      <c r="D200" s="10"/>
      <c r="E200" s="17">
        <f t="shared" ref="E200:E207" si="239">F200+U200+BG200</f>
        <v>0</v>
      </c>
      <c r="F200" s="17">
        <f t="shared" ref="F200:F207" si="240">G200+K200+L200+M200+R200+S200+T200</f>
        <v>0</v>
      </c>
      <c r="G200" s="17">
        <f t="shared" ref="G200:G207" si="241">H200+I200+J200</f>
        <v>0</v>
      </c>
      <c r="H200" s="10"/>
      <c r="I200" s="10"/>
      <c r="J200" s="10"/>
      <c r="K200" s="10"/>
      <c r="L200" s="10"/>
      <c r="M200" s="17">
        <f t="shared" ref="M200:M207" si="242">+N200+O200+P200</f>
        <v>0</v>
      </c>
      <c r="N200" s="10"/>
      <c r="O200" s="10"/>
      <c r="P200" s="10"/>
      <c r="Q200" s="10"/>
      <c r="R200" s="24"/>
      <c r="S200" s="10"/>
      <c r="T200" s="10"/>
      <c r="U200" s="7">
        <f t="shared" si="222"/>
        <v>0</v>
      </c>
      <c r="V200" s="10"/>
      <c r="W200" s="10"/>
      <c r="X200" s="10"/>
      <c r="Y200" s="10"/>
      <c r="Z200" s="10"/>
      <c r="AA200" s="10"/>
      <c r="AB200" s="10"/>
      <c r="AC200" s="10"/>
      <c r="AD200" s="17">
        <f t="shared" ref="AD200:AD207" si="243">SUM(AE200:AT200)</f>
        <v>0</v>
      </c>
      <c r="AE200" s="10"/>
      <c r="AF200" s="10"/>
      <c r="AG200" s="10"/>
      <c r="AH200" s="10"/>
      <c r="AI200" s="10"/>
      <c r="AJ200" s="10"/>
      <c r="AK200" s="10"/>
      <c r="AL200" s="10"/>
      <c r="AM200" s="10"/>
      <c r="AN200" s="10"/>
      <c r="AO200" s="3"/>
      <c r="AP200" s="10"/>
      <c r="AQ200" s="10"/>
      <c r="AR200" s="3"/>
      <c r="AS200" s="3"/>
      <c r="AT200" s="3"/>
      <c r="AU200" s="3"/>
      <c r="AV200" s="3"/>
      <c r="AW200" s="3"/>
      <c r="AX200" s="10"/>
      <c r="AY200" s="10"/>
      <c r="AZ200" s="10"/>
      <c r="BA200" s="3"/>
      <c r="BB200" s="3"/>
      <c r="BC200" s="3"/>
      <c r="BD200" s="10"/>
      <c r="BE200" s="3"/>
      <c r="BF200" s="3"/>
      <c r="BG200" s="17">
        <f t="shared" ref="BG200:BG207" si="244">BH200+BI200+BJ200</f>
        <v>0</v>
      </c>
      <c r="BH200" s="3"/>
      <c r="BI200" s="10"/>
      <c r="BJ200" s="10"/>
      <c r="BK200" s="18"/>
      <c r="BL200" s="10"/>
      <c r="BM200" s="18"/>
      <c r="BN200" s="10"/>
      <c r="BO200" s="3"/>
      <c r="BP200" s="10"/>
      <c r="BQ200" s="18"/>
      <c r="BR200" s="18"/>
      <c r="BS200" s="18"/>
      <c r="BT200" s="18"/>
      <c r="BU200" s="10"/>
      <c r="BV200" s="10"/>
      <c r="BW200" s="10"/>
      <c r="BX200" s="10"/>
      <c r="BY200" s="18"/>
      <c r="CA200" s="26">
        <f>VLOOKUP(B200,'[1]KH2025 IN'!$B$4:$X$243,23,0)</f>
        <v>1</v>
      </c>
      <c r="CB200" s="26">
        <v>1</v>
      </c>
      <c r="CC200" s="26" t="e">
        <f>VLOOKUP(B200,'[2]10QH'!$B$15:$BZ$665,77,0)</f>
        <v>#REF!</v>
      </c>
    </row>
    <row r="201" spans="1:89" s="26" customFormat="1" ht="93.75" x14ac:dyDescent="0.3">
      <c r="A201" s="20">
        <f>A198+1</f>
        <v>71</v>
      </c>
      <c r="B201" s="21" t="s">
        <v>887</v>
      </c>
      <c r="C201" s="22">
        <f t="shared" si="200"/>
        <v>2</v>
      </c>
      <c r="D201" s="23"/>
      <c r="E201" s="17">
        <f t="shared" si="239"/>
        <v>2</v>
      </c>
      <c r="F201" s="17">
        <f t="shared" si="240"/>
        <v>2</v>
      </c>
      <c r="G201" s="17">
        <f t="shared" si="241"/>
        <v>0</v>
      </c>
      <c r="H201" s="24"/>
      <c r="I201" s="24"/>
      <c r="J201" s="24"/>
      <c r="K201" s="24">
        <v>1</v>
      </c>
      <c r="L201" s="24">
        <v>1</v>
      </c>
      <c r="M201" s="17">
        <f t="shared" si="242"/>
        <v>0</v>
      </c>
      <c r="N201" s="24"/>
      <c r="O201" s="24"/>
      <c r="P201" s="24"/>
      <c r="Q201" s="24"/>
      <c r="R201" s="24"/>
      <c r="S201" s="24"/>
      <c r="T201" s="24"/>
      <c r="U201" s="7">
        <f t="shared" si="222"/>
        <v>0</v>
      </c>
      <c r="V201" s="24"/>
      <c r="W201" s="24"/>
      <c r="X201" s="24"/>
      <c r="Y201" s="24"/>
      <c r="Z201" s="24"/>
      <c r="AA201" s="24"/>
      <c r="AB201" s="24"/>
      <c r="AC201" s="24"/>
      <c r="AD201" s="17">
        <f t="shared" si="243"/>
        <v>0</v>
      </c>
      <c r="AE201" s="24"/>
      <c r="AF201" s="24"/>
      <c r="AG201" s="25"/>
      <c r="AH201" s="25"/>
      <c r="AI201" s="24"/>
      <c r="AJ201" s="20"/>
      <c r="AK201" s="24"/>
      <c r="AL201" s="20"/>
      <c r="AM201" s="20"/>
      <c r="AN201" s="20"/>
      <c r="AO201" s="3"/>
      <c r="AP201" s="20"/>
      <c r="AQ201" s="24"/>
      <c r="AR201" s="3"/>
      <c r="AS201" s="3"/>
      <c r="AT201" s="3"/>
      <c r="AU201" s="3"/>
      <c r="AV201" s="3"/>
      <c r="AW201" s="3"/>
      <c r="AX201" s="24"/>
      <c r="AY201" s="24"/>
      <c r="AZ201" s="24"/>
      <c r="BA201" s="3"/>
      <c r="BB201" s="3"/>
      <c r="BC201" s="3"/>
      <c r="BD201" s="24"/>
      <c r="BE201" s="3"/>
      <c r="BF201" s="3"/>
      <c r="BG201" s="17">
        <f t="shared" si="244"/>
        <v>0</v>
      </c>
      <c r="BH201" s="3"/>
      <c r="BI201" s="24"/>
      <c r="BJ201" s="24"/>
      <c r="BK201" s="3"/>
      <c r="BL201" s="20" t="s">
        <v>198</v>
      </c>
      <c r="BM201" s="3"/>
      <c r="BN201" s="20" t="s">
        <v>789</v>
      </c>
      <c r="BO201" s="3">
        <v>2025</v>
      </c>
      <c r="BP201" s="20" t="s">
        <v>106</v>
      </c>
      <c r="BQ201" s="3"/>
      <c r="BR201" s="3"/>
      <c r="BS201" s="3"/>
      <c r="BT201" s="3"/>
      <c r="BU201" s="23" t="s">
        <v>131</v>
      </c>
      <c r="BV201" s="20"/>
      <c r="BW201" s="25"/>
      <c r="BX201" s="25"/>
      <c r="BY201" s="20" t="s">
        <v>900</v>
      </c>
      <c r="CA201" s="26">
        <f>VLOOKUP(B201,'[1]KH2025 IN'!$B$4:$X$243,23,0)</f>
        <v>1</v>
      </c>
      <c r="CB201" s="26">
        <v>1</v>
      </c>
      <c r="CC201" s="26">
        <f>VLOOKUP(B201,'[2]10QH'!$B$15:$BZ$665,77,0)</f>
        <v>1</v>
      </c>
      <c r="CJ201" s="26">
        <v>1</v>
      </c>
      <c r="CK201" s="26">
        <f>VLOOKUP(B201,'[3]KH2025 IN'!$B$8:$X$241,23,0)</f>
        <v>1</v>
      </c>
    </row>
    <row r="202" spans="1:89" s="26" customFormat="1" ht="56.25" x14ac:dyDescent="0.3">
      <c r="A202" s="20">
        <f>A201+1</f>
        <v>72</v>
      </c>
      <c r="B202" s="21" t="s">
        <v>903</v>
      </c>
      <c r="C202" s="22">
        <f t="shared" si="200"/>
        <v>0.01</v>
      </c>
      <c r="D202" s="23"/>
      <c r="E202" s="17">
        <f t="shared" si="239"/>
        <v>0.01</v>
      </c>
      <c r="F202" s="17">
        <f t="shared" si="240"/>
        <v>0</v>
      </c>
      <c r="G202" s="17">
        <f t="shared" si="241"/>
        <v>0</v>
      </c>
      <c r="H202" s="24"/>
      <c r="I202" s="24"/>
      <c r="J202" s="24"/>
      <c r="K202" s="24"/>
      <c r="L202" s="24"/>
      <c r="M202" s="17">
        <f t="shared" si="242"/>
        <v>0</v>
      </c>
      <c r="N202" s="24"/>
      <c r="O202" s="24"/>
      <c r="P202" s="24"/>
      <c r="Q202" s="24"/>
      <c r="R202" s="10"/>
      <c r="S202" s="24"/>
      <c r="T202" s="24"/>
      <c r="U202" s="7">
        <f t="shared" si="222"/>
        <v>0.01</v>
      </c>
      <c r="V202" s="24"/>
      <c r="W202" s="24"/>
      <c r="X202" s="24"/>
      <c r="Y202" s="24"/>
      <c r="Z202" s="24"/>
      <c r="AA202" s="24"/>
      <c r="AB202" s="24"/>
      <c r="AC202" s="24"/>
      <c r="AD202" s="17">
        <f t="shared" si="243"/>
        <v>0</v>
      </c>
      <c r="AE202" s="24"/>
      <c r="AF202" s="24"/>
      <c r="AG202" s="25"/>
      <c r="AH202" s="25"/>
      <c r="AI202" s="24"/>
      <c r="AJ202" s="20"/>
      <c r="AK202" s="24"/>
      <c r="AL202" s="20"/>
      <c r="AM202" s="20"/>
      <c r="AN202" s="20"/>
      <c r="AO202" s="3"/>
      <c r="AP202" s="20"/>
      <c r="AQ202" s="24"/>
      <c r="AR202" s="3"/>
      <c r="AS202" s="3"/>
      <c r="AT202" s="3"/>
      <c r="AU202" s="3"/>
      <c r="AV202" s="3"/>
      <c r="AW202" s="3"/>
      <c r="AX202" s="24"/>
      <c r="AY202" s="24"/>
      <c r="AZ202" s="24">
        <v>0.01</v>
      </c>
      <c r="BA202" s="3"/>
      <c r="BB202" s="3"/>
      <c r="BC202" s="3"/>
      <c r="BD202" s="24"/>
      <c r="BE202" s="3"/>
      <c r="BF202" s="3"/>
      <c r="BG202" s="17">
        <f t="shared" si="244"/>
        <v>0</v>
      </c>
      <c r="BH202" s="3"/>
      <c r="BI202" s="24"/>
      <c r="BJ202" s="24"/>
      <c r="BK202" s="3"/>
      <c r="BL202" s="20" t="s">
        <v>198</v>
      </c>
      <c r="BM202" s="3"/>
      <c r="BN202" s="20" t="s">
        <v>789</v>
      </c>
      <c r="BO202" s="3">
        <v>2025</v>
      </c>
      <c r="BP202" s="144" t="s">
        <v>904</v>
      </c>
      <c r="BQ202" s="3"/>
      <c r="BR202" s="3"/>
      <c r="BS202" s="3"/>
      <c r="BT202" s="3"/>
      <c r="BU202" s="23" t="s">
        <v>136</v>
      </c>
      <c r="BV202" s="20">
        <v>2023.2023999999999</v>
      </c>
      <c r="BW202" s="25"/>
      <c r="BX202" s="25"/>
      <c r="BY202" s="96"/>
      <c r="CA202" s="26">
        <f>VLOOKUP(B202,'[1]KH2025 IN'!$B$4:$X$243,23,0)</f>
        <v>1</v>
      </c>
      <c r="CB202" s="26">
        <v>1</v>
      </c>
      <c r="CC202" s="26">
        <f>VLOOKUP(B202,'[2]10QH'!$B$15:$BZ$665,77,0)</f>
        <v>1</v>
      </c>
      <c r="CJ202" s="26">
        <v>1</v>
      </c>
      <c r="CK202" s="26">
        <f>VLOOKUP(B202,'[3]KH2025 IN'!$B$8:$X$241,23,0)</f>
        <v>1</v>
      </c>
    </row>
    <row r="203" spans="1:89" s="26" customFormat="1" ht="75" x14ac:dyDescent="0.3">
      <c r="A203" s="20">
        <f t="shared" ref="A203:A207" si="245">A202+1</f>
        <v>73</v>
      </c>
      <c r="B203" s="21" t="s">
        <v>905</v>
      </c>
      <c r="C203" s="22">
        <f t="shared" si="200"/>
        <v>3.6400000000000002E-2</v>
      </c>
      <c r="D203" s="23"/>
      <c r="E203" s="17">
        <f t="shared" si="239"/>
        <v>3.6400000000000002E-2</v>
      </c>
      <c r="F203" s="17">
        <f t="shared" si="240"/>
        <v>0</v>
      </c>
      <c r="G203" s="17">
        <f t="shared" si="241"/>
        <v>0</v>
      </c>
      <c r="H203" s="24"/>
      <c r="I203" s="24"/>
      <c r="J203" s="24"/>
      <c r="K203" s="24"/>
      <c r="L203" s="24"/>
      <c r="M203" s="17">
        <f t="shared" si="242"/>
        <v>0</v>
      </c>
      <c r="N203" s="24"/>
      <c r="O203" s="24"/>
      <c r="P203" s="24"/>
      <c r="Q203" s="24"/>
      <c r="R203" s="24"/>
      <c r="S203" s="24"/>
      <c r="T203" s="24"/>
      <c r="U203" s="7">
        <f t="shared" si="222"/>
        <v>3.6400000000000002E-2</v>
      </c>
      <c r="V203" s="24"/>
      <c r="W203" s="24"/>
      <c r="X203" s="24"/>
      <c r="Y203" s="24"/>
      <c r="Z203" s="24"/>
      <c r="AA203" s="24"/>
      <c r="AB203" s="24"/>
      <c r="AC203" s="24"/>
      <c r="AD203" s="17">
        <f t="shared" si="243"/>
        <v>0</v>
      </c>
      <c r="AE203" s="24"/>
      <c r="AF203" s="24"/>
      <c r="AG203" s="25"/>
      <c r="AH203" s="25"/>
      <c r="AI203" s="24"/>
      <c r="AJ203" s="20"/>
      <c r="AK203" s="24"/>
      <c r="AL203" s="20"/>
      <c r="AM203" s="20"/>
      <c r="AN203" s="20"/>
      <c r="AO203" s="3"/>
      <c r="AP203" s="20"/>
      <c r="AQ203" s="24"/>
      <c r="AR203" s="3"/>
      <c r="AS203" s="3"/>
      <c r="AT203" s="3"/>
      <c r="AU203" s="3"/>
      <c r="AV203" s="3"/>
      <c r="AW203" s="3"/>
      <c r="AX203" s="24"/>
      <c r="AY203" s="24"/>
      <c r="AZ203" s="24">
        <v>3.6400000000000002E-2</v>
      </c>
      <c r="BA203" s="3"/>
      <c r="BB203" s="3"/>
      <c r="BC203" s="3"/>
      <c r="BD203" s="24"/>
      <c r="BE203" s="3"/>
      <c r="BF203" s="3"/>
      <c r="BG203" s="17">
        <f t="shared" si="244"/>
        <v>0</v>
      </c>
      <c r="BH203" s="3"/>
      <c r="BI203" s="24"/>
      <c r="BJ203" s="24"/>
      <c r="BK203" s="3"/>
      <c r="BL203" s="20" t="s">
        <v>198</v>
      </c>
      <c r="BM203" s="3"/>
      <c r="BN203" s="20" t="s">
        <v>789</v>
      </c>
      <c r="BO203" s="3">
        <v>2025</v>
      </c>
      <c r="BP203" s="144"/>
      <c r="BQ203" s="3"/>
      <c r="BR203" s="3"/>
      <c r="BS203" s="3"/>
      <c r="BT203" s="3"/>
      <c r="BU203" s="23" t="s">
        <v>136</v>
      </c>
      <c r="BV203" s="20">
        <v>2023.2023999999999</v>
      </c>
      <c r="BW203" s="25"/>
      <c r="BX203" s="25"/>
      <c r="BY203" s="96"/>
      <c r="CA203" s="26">
        <f>VLOOKUP(B203,'[1]KH2025 IN'!$B$4:$X$243,23,0)</f>
        <v>1</v>
      </c>
      <c r="CB203" s="26">
        <v>1</v>
      </c>
      <c r="CC203" s="26">
        <f>VLOOKUP(B203,'[2]10QH'!$B$15:$BZ$665,77,0)</f>
        <v>1</v>
      </c>
      <c r="CJ203" s="26">
        <v>1</v>
      </c>
      <c r="CK203" s="26">
        <f>VLOOKUP(B203,'[3]KH2025 IN'!$B$8:$X$241,23,0)</f>
        <v>1</v>
      </c>
    </row>
    <row r="204" spans="1:89" s="26" customFormat="1" ht="37.5" x14ac:dyDescent="0.3">
      <c r="A204" s="20">
        <f t="shared" si="245"/>
        <v>74</v>
      </c>
      <c r="B204" s="21" t="s">
        <v>906</v>
      </c>
      <c r="C204" s="22">
        <f t="shared" si="200"/>
        <v>0.01</v>
      </c>
      <c r="D204" s="23"/>
      <c r="E204" s="17">
        <f t="shared" si="239"/>
        <v>0.01</v>
      </c>
      <c r="F204" s="17">
        <f t="shared" si="240"/>
        <v>0</v>
      </c>
      <c r="G204" s="17">
        <f t="shared" si="241"/>
        <v>0</v>
      </c>
      <c r="H204" s="24"/>
      <c r="I204" s="24"/>
      <c r="J204" s="24"/>
      <c r="K204" s="24"/>
      <c r="L204" s="24"/>
      <c r="M204" s="17">
        <f t="shared" si="242"/>
        <v>0</v>
      </c>
      <c r="N204" s="24"/>
      <c r="O204" s="24"/>
      <c r="P204" s="24"/>
      <c r="Q204" s="24"/>
      <c r="R204" s="24"/>
      <c r="S204" s="24"/>
      <c r="T204" s="24"/>
      <c r="U204" s="7">
        <f t="shared" si="222"/>
        <v>0.01</v>
      </c>
      <c r="V204" s="24"/>
      <c r="W204" s="24"/>
      <c r="X204" s="24"/>
      <c r="Y204" s="24"/>
      <c r="Z204" s="24"/>
      <c r="AA204" s="24"/>
      <c r="AB204" s="24"/>
      <c r="AC204" s="24"/>
      <c r="AD204" s="17">
        <f t="shared" si="243"/>
        <v>0</v>
      </c>
      <c r="AE204" s="24"/>
      <c r="AF204" s="24"/>
      <c r="AG204" s="25"/>
      <c r="AH204" s="25"/>
      <c r="AI204" s="24"/>
      <c r="AJ204" s="20"/>
      <c r="AK204" s="24"/>
      <c r="AL204" s="20"/>
      <c r="AM204" s="20"/>
      <c r="AN204" s="20"/>
      <c r="AO204" s="3"/>
      <c r="AP204" s="20"/>
      <c r="AQ204" s="24"/>
      <c r="AR204" s="3"/>
      <c r="AS204" s="3"/>
      <c r="AT204" s="3"/>
      <c r="AU204" s="3"/>
      <c r="AV204" s="3"/>
      <c r="AW204" s="3"/>
      <c r="AX204" s="24"/>
      <c r="AY204" s="24"/>
      <c r="AZ204" s="24">
        <v>0.01</v>
      </c>
      <c r="BA204" s="3"/>
      <c r="BB204" s="3"/>
      <c r="BC204" s="3"/>
      <c r="BD204" s="24"/>
      <c r="BE204" s="3"/>
      <c r="BF204" s="3"/>
      <c r="BG204" s="17">
        <f t="shared" si="244"/>
        <v>0</v>
      </c>
      <c r="BH204" s="3"/>
      <c r="BI204" s="24"/>
      <c r="BJ204" s="24"/>
      <c r="BK204" s="3"/>
      <c r="BL204" s="20" t="s">
        <v>198</v>
      </c>
      <c r="BM204" s="3"/>
      <c r="BN204" s="20" t="s">
        <v>789</v>
      </c>
      <c r="BO204" s="3">
        <v>2025</v>
      </c>
      <c r="BP204" s="144"/>
      <c r="BQ204" s="3"/>
      <c r="BR204" s="3"/>
      <c r="BS204" s="3"/>
      <c r="BT204" s="3"/>
      <c r="BU204" s="23" t="s">
        <v>136</v>
      </c>
      <c r="BV204" s="20">
        <v>2023.2023999999999</v>
      </c>
      <c r="BW204" s="25"/>
      <c r="BX204" s="25"/>
      <c r="BY204" s="96"/>
      <c r="CA204" s="26">
        <f>VLOOKUP(B204,'[1]KH2025 IN'!$B$4:$X$243,23,0)</f>
        <v>1</v>
      </c>
      <c r="CB204" s="26">
        <v>1</v>
      </c>
      <c r="CC204" s="26">
        <f>VLOOKUP(B204,'[2]10QH'!$B$15:$BZ$665,77,0)</f>
        <v>1</v>
      </c>
      <c r="CJ204" s="26">
        <v>1</v>
      </c>
      <c r="CK204" s="26">
        <f>VLOOKUP(B204,'[3]KH2025 IN'!$B$8:$X$241,23,0)</f>
        <v>1</v>
      </c>
    </row>
    <row r="205" spans="1:89" s="26" customFormat="1" ht="56.25" x14ac:dyDescent="0.3">
      <c r="A205" s="20">
        <f t="shared" si="245"/>
        <v>75</v>
      </c>
      <c r="B205" s="21" t="s">
        <v>907</v>
      </c>
      <c r="C205" s="22">
        <f t="shared" ref="C205:C216" si="246">D205+E205</f>
        <v>0.17510000000000001</v>
      </c>
      <c r="D205" s="23"/>
      <c r="E205" s="17">
        <f t="shared" si="239"/>
        <v>0.17510000000000001</v>
      </c>
      <c r="F205" s="17">
        <f t="shared" si="240"/>
        <v>0</v>
      </c>
      <c r="G205" s="17">
        <f t="shared" si="241"/>
        <v>0</v>
      </c>
      <c r="H205" s="24"/>
      <c r="I205" s="24"/>
      <c r="J205" s="24"/>
      <c r="K205" s="24"/>
      <c r="L205" s="24"/>
      <c r="M205" s="17">
        <f t="shared" si="242"/>
        <v>0</v>
      </c>
      <c r="N205" s="24"/>
      <c r="O205" s="24"/>
      <c r="P205" s="24"/>
      <c r="Q205" s="24"/>
      <c r="R205" s="24"/>
      <c r="S205" s="24"/>
      <c r="T205" s="24"/>
      <c r="U205" s="7">
        <f t="shared" si="222"/>
        <v>0.17510000000000001</v>
      </c>
      <c r="V205" s="24"/>
      <c r="W205" s="24"/>
      <c r="X205" s="24"/>
      <c r="Y205" s="24"/>
      <c r="Z205" s="24"/>
      <c r="AA205" s="24"/>
      <c r="AB205" s="24"/>
      <c r="AC205" s="24"/>
      <c r="AD205" s="17">
        <f t="shared" si="243"/>
        <v>0</v>
      </c>
      <c r="AE205" s="24"/>
      <c r="AF205" s="24"/>
      <c r="AG205" s="25"/>
      <c r="AH205" s="25"/>
      <c r="AI205" s="24"/>
      <c r="AJ205" s="20"/>
      <c r="AK205" s="24"/>
      <c r="AL205" s="20"/>
      <c r="AM205" s="20"/>
      <c r="AN205" s="20"/>
      <c r="AO205" s="3"/>
      <c r="AP205" s="20"/>
      <c r="AQ205" s="24"/>
      <c r="AR205" s="3"/>
      <c r="AS205" s="3"/>
      <c r="AT205" s="3"/>
      <c r="AU205" s="3"/>
      <c r="AV205" s="3"/>
      <c r="AW205" s="3"/>
      <c r="AX205" s="24"/>
      <c r="AY205" s="24"/>
      <c r="AZ205" s="24">
        <v>0.17510000000000001</v>
      </c>
      <c r="BA205" s="3"/>
      <c r="BB205" s="3"/>
      <c r="BC205" s="3"/>
      <c r="BD205" s="24"/>
      <c r="BE205" s="3"/>
      <c r="BF205" s="3"/>
      <c r="BG205" s="17">
        <f t="shared" si="244"/>
        <v>0</v>
      </c>
      <c r="BH205" s="3"/>
      <c r="BI205" s="24"/>
      <c r="BJ205" s="24"/>
      <c r="BK205" s="3"/>
      <c r="BL205" s="20" t="s">
        <v>198</v>
      </c>
      <c r="BM205" s="3"/>
      <c r="BN205" s="20" t="s">
        <v>789</v>
      </c>
      <c r="BO205" s="3">
        <v>2025</v>
      </c>
      <c r="BP205" s="144"/>
      <c r="BQ205" s="3"/>
      <c r="BR205" s="3"/>
      <c r="BS205" s="3"/>
      <c r="BT205" s="3"/>
      <c r="BU205" s="23" t="s">
        <v>136</v>
      </c>
      <c r="BV205" s="20">
        <v>2023.2023999999999</v>
      </c>
      <c r="BW205" s="25"/>
      <c r="BX205" s="25"/>
      <c r="BY205" s="96"/>
      <c r="CA205" s="26">
        <f>VLOOKUP(B205,'[1]KH2025 IN'!$B$4:$X$243,23,0)</f>
        <v>1</v>
      </c>
      <c r="CB205" s="26">
        <v>1</v>
      </c>
      <c r="CC205" s="26">
        <f>VLOOKUP(B205,'[2]10QH'!$B$15:$BZ$665,77,0)</f>
        <v>1</v>
      </c>
      <c r="CJ205" s="26">
        <v>1</v>
      </c>
      <c r="CK205" s="26">
        <f>VLOOKUP(B205,'[3]KH2025 IN'!$B$8:$X$241,23,0)</f>
        <v>1</v>
      </c>
    </row>
    <row r="206" spans="1:89" s="26" customFormat="1" ht="56.25" x14ac:dyDescent="0.3">
      <c r="A206" s="20">
        <f t="shared" si="245"/>
        <v>76</v>
      </c>
      <c r="B206" s="21" t="s">
        <v>908</v>
      </c>
      <c r="C206" s="22">
        <f t="shared" si="246"/>
        <v>6.8199999999999997E-2</v>
      </c>
      <c r="D206" s="23"/>
      <c r="E206" s="17">
        <f t="shared" si="239"/>
        <v>6.8199999999999997E-2</v>
      </c>
      <c r="F206" s="17">
        <f t="shared" si="240"/>
        <v>0</v>
      </c>
      <c r="G206" s="17">
        <f t="shared" si="241"/>
        <v>0</v>
      </c>
      <c r="H206" s="24"/>
      <c r="I206" s="24"/>
      <c r="J206" s="24"/>
      <c r="K206" s="24"/>
      <c r="L206" s="24"/>
      <c r="M206" s="17">
        <f t="shared" si="242"/>
        <v>0</v>
      </c>
      <c r="N206" s="24"/>
      <c r="O206" s="24"/>
      <c r="P206" s="24"/>
      <c r="Q206" s="24"/>
      <c r="R206" s="24"/>
      <c r="S206" s="24"/>
      <c r="T206" s="24"/>
      <c r="U206" s="7">
        <f t="shared" si="222"/>
        <v>6.8199999999999997E-2</v>
      </c>
      <c r="V206" s="24"/>
      <c r="W206" s="24"/>
      <c r="X206" s="24"/>
      <c r="Y206" s="24"/>
      <c r="Z206" s="24"/>
      <c r="AA206" s="24"/>
      <c r="AB206" s="24"/>
      <c r="AC206" s="24"/>
      <c r="AD206" s="17">
        <f t="shared" si="243"/>
        <v>0</v>
      </c>
      <c r="AE206" s="24"/>
      <c r="AF206" s="24"/>
      <c r="AG206" s="25"/>
      <c r="AH206" s="25"/>
      <c r="AI206" s="24"/>
      <c r="AJ206" s="20"/>
      <c r="AK206" s="24"/>
      <c r="AL206" s="20"/>
      <c r="AM206" s="20"/>
      <c r="AN206" s="20"/>
      <c r="AO206" s="3"/>
      <c r="AP206" s="20"/>
      <c r="AQ206" s="24"/>
      <c r="AR206" s="3"/>
      <c r="AS206" s="3"/>
      <c r="AT206" s="3"/>
      <c r="AU206" s="3"/>
      <c r="AV206" s="3"/>
      <c r="AW206" s="3"/>
      <c r="AX206" s="24"/>
      <c r="AY206" s="24"/>
      <c r="AZ206" s="24">
        <v>6.8199999999999997E-2</v>
      </c>
      <c r="BA206" s="3"/>
      <c r="BB206" s="3"/>
      <c r="BC206" s="3"/>
      <c r="BD206" s="24"/>
      <c r="BE206" s="3"/>
      <c r="BF206" s="3"/>
      <c r="BG206" s="17">
        <f t="shared" si="244"/>
        <v>0</v>
      </c>
      <c r="BH206" s="3"/>
      <c r="BI206" s="24"/>
      <c r="BJ206" s="24"/>
      <c r="BK206" s="3"/>
      <c r="BL206" s="20" t="s">
        <v>198</v>
      </c>
      <c r="BM206" s="3"/>
      <c r="BN206" s="20" t="s">
        <v>789</v>
      </c>
      <c r="BO206" s="3">
        <v>2025</v>
      </c>
      <c r="BP206" s="144"/>
      <c r="BQ206" s="3"/>
      <c r="BR206" s="3"/>
      <c r="BS206" s="3"/>
      <c r="BT206" s="3"/>
      <c r="BU206" s="23" t="s">
        <v>136</v>
      </c>
      <c r="BV206" s="20">
        <v>2023.2023999999999</v>
      </c>
      <c r="BW206" s="25"/>
      <c r="BX206" s="25"/>
      <c r="BY206" s="96"/>
      <c r="CA206" s="26">
        <f>VLOOKUP(B206,'[1]KH2025 IN'!$B$4:$X$243,23,0)</f>
        <v>1</v>
      </c>
      <c r="CB206" s="26">
        <v>1</v>
      </c>
      <c r="CC206" s="26">
        <f>VLOOKUP(B206,'[2]10QH'!$B$15:$BZ$665,77,0)</f>
        <v>1</v>
      </c>
      <c r="CJ206" s="26">
        <v>1</v>
      </c>
      <c r="CK206" s="26">
        <f>VLOOKUP(B206,'[3]KH2025 IN'!$B$8:$X$241,23,0)</f>
        <v>1</v>
      </c>
    </row>
    <row r="207" spans="1:89" s="26" customFormat="1" ht="56.25" x14ac:dyDescent="0.3">
      <c r="A207" s="20">
        <f t="shared" si="245"/>
        <v>77</v>
      </c>
      <c r="B207" s="21" t="s">
        <v>909</v>
      </c>
      <c r="C207" s="22">
        <f t="shared" si="246"/>
        <v>0.15859999999999999</v>
      </c>
      <c r="D207" s="23"/>
      <c r="E207" s="17">
        <f t="shared" si="239"/>
        <v>0.15859999999999999</v>
      </c>
      <c r="F207" s="17">
        <f t="shared" si="240"/>
        <v>0</v>
      </c>
      <c r="G207" s="17">
        <f t="shared" si="241"/>
        <v>0</v>
      </c>
      <c r="H207" s="24"/>
      <c r="I207" s="24"/>
      <c r="J207" s="24"/>
      <c r="K207" s="24"/>
      <c r="L207" s="24"/>
      <c r="M207" s="17">
        <f t="shared" si="242"/>
        <v>0</v>
      </c>
      <c r="N207" s="24"/>
      <c r="O207" s="24"/>
      <c r="P207" s="24"/>
      <c r="Q207" s="24"/>
      <c r="R207" s="24"/>
      <c r="S207" s="24"/>
      <c r="T207" s="24"/>
      <c r="U207" s="7">
        <f t="shared" si="222"/>
        <v>0.15859999999999999</v>
      </c>
      <c r="V207" s="24"/>
      <c r="W207" s="24"/>
      <c r="X207" s="24"/>
      <c r="Y207" s="24"/>
      <c r="Z207" s="24"/>
      <c r="AA207" s="24"/>
      <c r="AB207" s="24"/>
      <c r="AC207" s="24"/>
      <c r="AD207" s="17">
        <f t="shared" si="243"/>
        <v>0</v>
      </c>
      <c r="AE207" s="24"/>
      <c r="AF207" s="24"/>
      <c r="AG207" s="25"/>
      <c r="AH207" s="25"/>
      <c r="AI207" s="24"/>
      <c r="AJ207" s="20"/>
      <c r="AK207" s="24"/>
      <c r="AL207" s="20"/>
      <c r="AM207" s="20"/>
      <c r="AN207" s="20"/>
      <c r="AO207" s="3"/>
      <c r="AP207" s="20"/>
      <c r="AQ207" s="24"/>
      <c r="AR207" s="3"/>
      <c r="AS207" s="3"/>
      <c r="AT207" s="3"/>
      <c r="AU207" s="3"/>
      <c r="AV207" s="3"/>
      <c r="AW207" s="3"/>
      <c r="AX207" s="24"/>
      <c r="AY207" s="24"/>
      <c r="AZ207" s="24">
        <v>0.15859999999999999</v>
      </c>
      <c r="BA207" s="3"/>
      <c r="BB207" s="3"/>
      <c r="BC207" s="3"/>
      <c r="BD207" s="24"/>
      <c r="BE207" s="3"/>
      <c r="BF207" s="3"/>
      <c r="BG207" s="17">
        <f t="shared" si="244"/>
        <v>0</v>
      </c>
      <c r="BH207" s="3"/>
      <c r="BI207" s="24"/>
      <c r="BJ207" s="24"/>
      <c r="BK207" s="3"/>
      <c r="BL207" s="20" t="s">
        <v>198</v>
      </c>
      <c r="BM207" s="3"/>
      <c r="BN207" s="20" t="s">
        <v>789</v>
      </c>
      <c r="BO207" s="3">
        <v>2025</v>
      </c>
      <c r="BP207" s="144"/>
      <c r="BQ207" s="3"/>
      <c r="BR207" s="3"/>
      <c r="BS207" s="3"/>
      <c r="BT207" s="3"/>
      <c r="BU207" s="23" t="s">
        <v>136</v>
      </c>
      <c r="BV207" s="20">
        <v>2023.2023999999999</v>
      </c>
      <c r="BW207" s="25"/>
      <c r="BX207" s="25"/>
      <c r="BY207" s="96"/>
      <c r="CA207" s="26">
        <f>VLOOKUP(B207,'[1]KH2025 IN'!$B$4:$X$243,23,0)</f>
        <v>1</v>
      </c>
      <c r="CB207" s="26">
        <v>1</v>
      </c>
      <c r="CC207" s="26">
        <f>VLOOKUP(B207,'[2]10QH'!$B$15:$BZ$665,77,0)</f>
        <v>1</v>
      </c>
      <c r="CJ207" s="26">
        <v>1</v>
      </c>
      <c r="CK207" s="26">
        <f>VLOOKUP(B207,'[3]KH2025 IN'!$B$8:$X$241,23,0)</f>
        <v>1</v>
      </c>
    </row>
    <row r="208" spans="1:89" s="11" customFormat="1" x14ac:dyDescent="0.3">
      <c r="A208" s="62" t="s">
        <v>910</v>
      </c>
      <c r="B208" s="65" t="s">
        <v>911</v>
      </c>
      <c r="C208" s="6">
        <f t="shared" si="246"/>
        <v>0</v>
      </c>
      <c r="D208" s="6">
        <f t="shared" ref="D208:AI208" si="247">SUM(D209:D211)</f>
        <v>0</v>
      </c>
      <c r="E208" s="6">
        <f t="shared" si="247"/>
        <v>0</v>
      </c>
      <c r="F208" s="6">
        <f t="shared" si="247"/>
        <v>0</v>
      </c>
      <c r="G208" s="6">
        <f t="shared" si="247"/>
        <v>0</v>
      </c>
      <c r="H208" s="6">
        <f t="shared" si="247"/>
        <v>0</v>
      </c>
      <c r="I208" s="6">
        <f t="shared" si="247"/>
        <v>0</v>
      </c>
      <c r="J208" s="6">
        <f t="shared" si="247"/>
        <v>0</v>
      </c>
      <c r="K208" s="6">
        <f t="shared" si="247"/>
        <v>0</v>
      </c>
      <c r="L208" s="6">
        <f t="shared" si="247"/>
        <v>0</v>
      </c>
      <c r="M208" s="6">
        <f t="shared" si="247"/>
        <v>0</v>
      </c>
      <c r="N208" s="6">
        <f t="shared" si="247"/>
        <v>0</v>
      </c>
      <c r="O208" s="6">
        <f t="shared" si="247"/>
        <v>0</v>
      </c>
      <c r="P208" s="6">
        <f t="shared" si="247"/>
        <v>0</v>
      </c>
      <c r="Q208" s="6">
        <f t="shared" si="247"/>
        <v>0</v>
      </c>
      <c r="R208" s="6">
        <f t="shared" si="247"/>
        <v>0</v>
      </c>
      <c r="S208" s="6">
        <f t="shared" si="247"/>
        <v>0</v>
      </c>
      <c r="T208" s="6">
        <f t="shared" si="247"/>
        <v>0</v>
      </c>
      <c r="U208" s="6">
        <f t="shared" si="247"/>
        <v>0</v>
      </c>
      <c r="V208" s="6">
        <f t="shared" si="247"/>
        <v>0</v>
      </c>
      <c r="W208" s="6">
        <f t="shared" si="247"/>
        <v>0</v>
      </c>
      <c r="X208" s="6">
        <f t="shared" si="247"/>
        <v>0</v>
      </c>
      <c r="Y208" s="6">
        <f t="shared" si="247"/>
        <v>0</v>
      </c>
      <c r="Z208" s="6">
        <f t="shared" si="247"/>
        <v>0</v>
      </c>
      <c r="AA208" s="6">
        <f t="shared" si="247"/>
        <v>0</v>
      </c>
      <c r="AB208" s="6">
        <f t="shared" si="247"/>
        <v>0</v>
      </c>
      <c r="AC208" s="6">
        <f t="shared" si="247"/>
        <v>0</v>
      </c>
      <c r="AD208" s="6">
        <f t="shared" si="247"/>
        <v>0</v>
      </c>
      <c r="AE208" s="6">
        <f t="shared" si="247"/>
        <v>0</v>
      </c>
      <c r="AF208" s="6">
        <f t="shared" si="247"/>
        <v>0</v>
      </c>
      <c r="AG208" s="6">
        <f t="shared" si="247"/>
        <v>0</v>
      </c>
      <c r="AH208" s="6">
        <f t="shared" si="247"/>
        <v>0</v>
      </c>
      <c r="AI208" s="6">
        <f t="shared" si="247"/>
        <v>0</v>
      </c>
      <c r="AJ208" s="6">
        <f t="shared" ref="AJ208:BJ208" si="248">SUM(AJ209:AJ211)</f>
        <v>0</v>
      </c>
      <c r="AK208" s="6">
        <f t="shared" si="248"/>
        <v>0</v>
      </c>
      <c r="AL208" s="6">
        <f t="shared" si="248"/>
        <v>0</v>
      </c>
      <c r="AM208" s="6">
        <f t="shared" si="248"/>
        <v>0</v>
      </c>
      <c r="AN208" s="6">
        <f t="shared" si="248"/>
        <v>0</v>
      </c>
      <c r="AO208" s="6">
        <f t="shared" si="248"/>
        <v>0</v>
      </c>
      <c r="AP208" s="6">
        <f t="shared" si="248"/>
        <v>0</v>
      </c>
      <c r="AQ208" s="6">
        <f t="shared" si="248"/>
        <v>0</v>
      </c>
      <c r="AR208" s="6">
        <f t="shared" si="248"/>
        <v>0</v>
      </c>
      <c r="AS208" s="6">
        <f t="shared" si="248"/>
        <v>0</v>
      </c>
      <c r="AT208" s="6">
        <f t="shared" si="248"/>
        <v>0</v>
      </c>
      <c r="AU208" s="6">
        <f t="shared" si="248"/>
        <v>0</v>
      </c>
      <c r="AV208" s="6">
        <f t="shared" si="248"/>
        <v>0</v>
      </c>
      <c r="AW208" s="6">
        <f t="shared" si="248"/>
        <v>0</v>
      </c>
      <c r="AX208" s="6">
        <f t="shared" si="248"/>
        <v>0</v>
      </c>
      <c r="AY208" s="6">
        <f t="shared" si="248"/>
        <v>0</v>
      </c>
      <c r="AZ208" s="6">
        <f t="shared" si="248"/>
        <v>0</v>
      </c>
      <c r="BA208" s="6">
        <f t="shared" si="248"/>
        <v>0</v>
      </c>
      <c r="BB208" s="6">
        <f t="shared" si="248"/>
        <v>0</v>
      </c>
      <c r="BC208" s="6">
        <f t="shared" si="248"/>
        <v>0</v>
      </c>
      <c r="BD208" s="6">
        <f t="shared" si="248"/>
        <v>0</v>
      </c>
      <c r="BE208" s="6">
        <f t="shared" si="248"/>
        <v>0</v>
      </c>
      <c r="BF208" s="6">
        <f t="shared" si="248"/>
        <v>0</v>
      </c>
      <c r="BG208" s="6">
        <f t="shared" si="248"/>
        <v>0</v>
      </c>
      <c r="BH208" s="6">
        <f t="shared" si="248"/>
        <v>0</v>
      </c>
      <c r="BI208" s="6">
        <f t="shared" si="248"/>
        <v>0</v>
      </c>
      <c r="BJ208" s="6">
        <f t="shared" si="248"/>
        <v>0</v>
      </c>
      <c r="BK208" s="4"/>
      <c r="BL208" s="4"/>
      <c r="BM208" s="4"/>
      <c r="BN208" s="4"/>
      <c r="BO208" s="62"/>
      <c r="BP208" s="10"/>
      <c r="BQ208" s="10"/>
      <c r="BR208" s="10"/>
      <c r="BS208" s="10"/>
      <c r="BT208" s="10"/>
      <c r="BU208" s="10"/>
      <c r="BV208" s="10"/>
      <c r="BW208" s="10"/>
      <c r="BX208" s="10"/>
      <c r="BY208" s="10"/>
      <c r="CA208" s="26" t="e">
        <f>VLOOKUP(B208,'[1]KH2025 IN'!$B$4:$X$243,23,0)</f>
        <v>#N/A</v>
      </c>
      <c r="CB208" s="26">
        <v>1</v>
      </c>
      <c r="CC208" s="26" t="e">
        <f>VLOOKUP(B208,'[2]10QH'!$B$15:$BZ$665,77,0)</f>
        <v>#REF!</v>
      </c>
    </row>
    <row r="209" spans="1:89" s="19" customFormat="1" x14ac:dyDescent="0.3">
      <c r="A209" s="10" t="s">
        <v>84</v>
      </c>
      <c r="B209" s="15" t="s">
        <v>85</v>
      </c>
      <c r="C209" s="16">
        <f t="shared" si="246"/>
        <v>0</v>
      </c>
      <c r="D209" s="10"/>
      <c r="E209" s="17">
        <f t="shared" ref="E209:E211" si="249">F209+U209+BG209</f>
        <v>0</v>
      </c>
      <c r="F209" s="17">
        <f t="shared" ref="F209:F211" si="250">G209+K209+L209+M209+R209+S209+T209</f>
        <v>0</v>
      </c>
      <c r="G209" s="17">
        <f t="shared" ref="G209:G211" si="251">H209+I209+J209</f>
        <v>0</v>
      </c>
      <c r="H209" s="10"/>
      <c r="I209" s="10"/>
      <c r="J209" s="10"/>
      <c r="K209" s="10"/>
      <c r="L209" s="10"/>
      <c r="M209" s="17">
        <f t="shared" ref="M209:M211" si="252">+N209+O209+P209</f>
        <v>0</v>
      </c>
      <c r="N209" s="10"/>
      <c r="O209" s="10"/>
      <c r="P209" s="10"/>
      <c r="Q209" s="10"/>
      <c r="R209" s="24"/>
      <c r="S209" s="10"/>
      <c r="T209" s="10"/>
      <c r="U209" s="7">
        <f t="shared" si="222"/>
        <v>0</v>
      </c>
      <c r="V209" s="10"/>
      <c r="W209" s="10"/>
      <c r="X209" s="10"/>
      <c r="Y209" s="10"/>
      <c r="Z209" s="10"/>
      <c r="AA209" s="10"/>
      <c r="AB209" s="10"/>
      <c r="AC209" s="10"/>
      <c r="AD209" s="17">
        <f t="shared" ref="AD209:AD211" si="253">SUM(AE209:AT209)</f>
        <v>0</v>
      </c>
      <c r="AE209" s="10"/>
      <c r="AF209" s="10"/>
      <c r="AG209" s="10"/>
      <c r="AH209" s="10"/>
      <c r="AI209" s="10"/>
      <c r="AJ209" s="10"/>
      <c r="AK209" s="10"/>
      <c r="AL209" s="10"/>
      <c r="AM209" s="10"/>
      <c r="AN209" s="10"/>
      <c r="AO209" s="3"/>
      <c r="AP209" s="10"/>
      <c r="AQ209" s="10"/>
      <c r="AR209" s="3"/>
      <c r="AS209" s="3"/>
      <c r="AT209" s="3"/>
      <c r="AU209" s="3"/>
      <c r="AV209" s="3"/>
      <c r="AW209" s="3"/>
      <c r="AX209" s="10"/>
      <c r="AY209" s="10"/>
      <c r="AZ209" s="10"/>
      <c r="BA209" s="3"/>
      <c r="BB209" s="3"/>
      <c r="BC209" s="3"/>
      <c r="BD209" s="10"/>
      <c r="BE209" s="3"/>
      <c r="BF209" s="3"/>
      <c r="BG209" s="17">
        <f t="shared" ref="BG209:BG211" si="254">BH209+BI209+BJ209</f>
        <v>0</v>
      </c>
      <c r="BH209" s="3"/>
      <c r="BI209" s="10"/>
      <c r="BJ209" s="10"/>
      <c r="BK209" s="18"/>
      <c r="BL209" s="10"/>
      <c r="BM209" s="18"/>
      <c r="BN209" s="10"/>
      <c r="BO209" s="3"/>
      <c r="BP209" s="10"/>
      <c r="BQ209" s="18"/>
      <c r="BR209" s="18"/>
      <c r="BS209" s="18"/>
      <c r="BT209" s="18"/>
      <c r="BU209" s="10"/>
      <c r="BV209" s="10"/>
      <c r="BW209" s="10"/>
      <c r="BX209" s="10"/>
      <c r="BY209" s="18"/>
      <c r="CA209" s="26">
        <f>VLOOKUP(B209,'[1]KH2025 IN'!$B$4:$X$243,23,0)</f>
        <v>1</v>
      </c>
      <c r="CB209" s="26">
        <v>1</v>
      </c>
      <c r="CC209" s="26" t="e">
        <f>VLOOKUP(B209,'[2]10QH'!$B$15:$BZ$665,77,0)</f>
        <v>#REF!</v>
      </c>
    </row>
    <row r="210" spans="1:89" s="19" customFormat="1" x14ac:dyDescent="0.3">
      <c r="A210" s="10" t="s">
        <v>147</v>
      </c>
      <c r="B210" s="15" t="s">
        <v>148</v>
      </c>
      <c r="C210" s="16">
        <f t="shared" si="246"/>
        <v>0</v>
      </c>
      <c r="D210" s="24"/>
      <c r="E210" s="17">
        <f t="shared" si="249"/>
        <v>0</v>
      </c>
      <c r="F210" s="17">
        <f t="shared" si="250"/>
        <v>0</v>
      </c>
      <c r="G210" s="17">
        <f t="shared" si="251"/>
        <v>0</v>
      </c>
      <c r="H210" s="10"/>
      <c r="I210" s="10"/>
      <c r="J210" s="10"/>
      <c r="K210" s="10"/>
      <c r="L210" s="10"/>
      <c r="M210" s="17">
        <f t="shared" si="252"/>
        <v>0</v>
      </c>
      <c r="N210" s="10"/>
      <c r="O210" s="10"/>
      <c r="P210" s="10"/>
      <c r="Q210" s="10"/>
      <c r="R210" s="24"/>
      <c r="S210" s="10"/>
      <c r="T210" s="10"/>
      <c r="U210" s="7">
        <f t="shared" ref="U210" si="255">V210+W210+X210+Y210+Z210+AA210+AB210+AC210+AD210+AU210+AV210+AW210+AX210+AY210+AZ210+BA210+BB210+BC210+BD210+BE210+BF210</f>
        <v>0</v>
      </c>
      <c r="V210" s="10"/>
      <c r="W210" s="10"/>
      <c r="X210" s="10"/>
      <c r="Y210" s="10"/>
      <c r="Z210" s="10"/>
      <c r="AA210" s="10"/>
      <c r="AB210" s="10"/>
      <c r="AC210" s="10"/>
      <c r="AD210" s="17">
        <f t="shared" si="253"/>
        <v>0</v>
      </c>
      <c r="AE210" s="10"/>
      <c r="AF210" s="10"/>
      <c r="AG210" s="10"/>
      <c r="AH210" s="10"/>
      <c r="AI210" s="10"/>
      <c r="AJ210" s="10"/>
      <c r="AK210" s="10"/>
      <c r="AL210" s="10"/>
      <c r="AM210" s="10"/>
      <c r="AN210" s="10"/>
      <c r="AO210" s="3"/>
      <c r="AP210" s="10"/>
      <c r="AQ210" s="10"/>
      <c r="AR210" s="3"/>
      <c r="AS210" s="3"/>
      <c r="AT210" s="3"/>
      <c r="AU210" s="3"/>
      <c r="AV210" s="3"/>
      <c r="AW210" s="3"/>
      <c r="AX210" s="10"/>
      <c r="AY210" s="10"/>
      <c r="AZ210" s="10"/>
      <c r="BA210" s="3"/>
      <c r="BB210" s="3"/>
      <c r="BC210" s="3"/>
      <c r="BD210" s="10"/>
      <c r="BE210" s="3"/>
      <c r="BF210" s="3"/>
      <c r="BG210" s="17">
        <f t="shared" si="254"/>
        <v>0</v>
      </c>
      <c r="BH210" s="3"/>
      <c r="BI210" s="10"/>
      <c r="BJ210" s="10"/>
      <c r="BK210" s="18"/>
      <c r="BL210" s="10"/>
      <c r="BM210" s="18"/>
      <c r="BN210" s="10"/>
      <c r="BO210" s="18"/>
      <c r="BP210" s="10"/>
      <c r="BQ210" s="18"/>
      <c r="BR210" s="18"/>
      <c r="BS210" s="18"/>
      <c r="BT210" s="18"/>
      <c r="BU210" s="24"/>
      <c r="BV210" s="10"/>
      <c r="BW210" s="10"/>
      <c r="BX210" s="10"/>
      <c r="BY210" s="18"/>
      <c r="CA210" s="26" t="e">
        <f>VLOOKUP(B210,'[1]KH2025 IN'!$B$4:$X$243,23,0)</f>
        <v>#N/A</v>
      </c>
      <c r="CB210" s="26">
        <v>1</v>
      </c>
      <c r="CC210" s="26" t="e">
        <f>VLOOKUP(B210,'[2]10QH'!$B$15:$BZ$665,77,0)</f>
        <v>#REF!</v>
      </c>
    </row>
    <row r="211" spans="1:89" s="19" customFormat="1" ht="37.5" x14ac:dyDescent="0.3">
      <c r="A211" s="10" t="s">
        <v>152</v>
      </c>
      <c r="B211" s="15" t="s">
        <v>153</v>
      </c>
      <c r="C211" s="16">
        <f t="shared" si="246"/>
        <v>0</v>
      </c>
      <c r="D211" s="10"/>
      <c r="E211" s="17">
        <f t="shared" si="249"/>
        <v>0</v>
      </c>
      <c r="F211" s="17">
        <f t="shared" si="250"/>
        <v>0</v>
      </c>
      <c r="G211" s="17">
        <f t="shared" si="251"/>
        <v>0</v>
      </c>
      <c r="H211" s="10"/>
      <c r="I211" s="10"/>
      <c r="J211" s="10"/>
      <c r="K211" s="10"/>
      <c r="L211" s="10"/>
      <c r="M211" s="17">
        <f t="shared" si="252"/>
        <v>0</v>
      </c>
      <c r="N211" s="10"/>
      <c r="O211" s="10"/>
      <c r="P211" s="10"/>
      <c r="Q211" s="10"/>
      <c r="R211" s="24"/>
      <c r="S211" s="10"/>
      <c r="T211" s="10"/>
      <c r="U211" s="7">
        <f>V211+W211+X211+Y211+Z211+AA211+AB211+AC211+AD211+AU211+AV211+AW211+AX211+AY211+AZ211+BA211+BB211+BC211+BD211+BE211+BF211</f>
        <v>0</v>
      </c>
      <c r="V211" s="10"/>
      <c r="W211" s="10"/>
      <c r="X211" s="10"/>
      <c r="Y211" s="10"/>
      <c r="Z211" s="10"/>
      <c r="AA211" s="10"/>
      <c r="AB211" s="10"/>
      <c r="AC211" s="10"/>
      <c r="AD211" s="17">
        <f t="shared" si="253"/>
        <v>0</v>
      </c>
      <c r="AE211" s="10"/>
      <c r="AF211" s="10"/>
      <c r="AG211" s="10"/>
      <c r="AH211" s="10"/>
      <c r="AI211" s="10"/>
      <c r="AJ211" s="10"/>
      <c r="AK211" s="10"/>
      <c r="AL211" s="10"/>
      <c r="AM211" s="10"/>
      <c r="AN211" s="10"/>
      <c r="AO211" s="3"/>
      <c r="AP211" s="10"/>
      <c r="AQ211" s="10"/>
      <c r="AR211" s="3"/>
      <c r="AS211" s="3"/>
      <c r="AT211" s="3"/>
      <c r="AU211" s="3"/>
      <c r="AV211" s="3"/>
      <c r="AW211" s="3"/>
      <c r="AX211" s="10"/>
      <c r="AY211" s="10"/>
      <c r="AZ211" s="10"/>
      <c r="BA211" s="3"/>
      <c r="BB211" s="3"/>
      <c r="BC211" s="3"/>
      <c r="BD211" s="10"/>
      <c r="BE211" s="3"/>
      <c r="BF211" s="3"/>
      <c r="BG211" s="17">
        <f t="shared" si="254"/>
        <v>0</v>
      </c>
      <c r="BH211" s="3"/>
      <c r="BI211" s="10"/>
      <c r="BJ211" s="10"/>
      <c r="BK211" s="18"/>
      <c r="BL211" s="10"/>
      <c r="BM211" s="18"/>
      <c r="BN211" s="10"/>
      <c r="BO211" s="3"/>
      <c r="BP211" s="10"/>
      <c r="BQ211" s="18"/>
      <c r="BR211" s="18"/>
      <c r="BS211" s="18"/>
      <c r="BT211" s="18"/>
      <c r="BU211" s="10"/>
      <c r="BV211" s="10"/>
      <c r="BW211" s="10"/>
      <c r="BX211" s="10"/>
      <c r="BY211" s="18"/>
      <c r="CA211" s="26">
        <f>VLOOKUP(B211,'[1]KH2025 IN'!$B$4:$X$243,23,0)</f>
        <v>1</v>
      </c>
      <c r="CB211" s="26">
        <v>1</v>
      </c>
      <c r="CC211" s="26" t="e">
        <f>VLOOKUP(B211,'[2]10QH'!$B$15:$BZ$665,77,0)</f>
        <v>#REF!</v>
      </c>
    </row>
    <row r="212" spans="1:89" s="11" customFormat="1" ht="19.5" x14ac:dyDescent="0.3">
      <c r="A212" s="62" t="s">
        <v>954</v>
      </c>
      <c r="B212" s="65" t="s">
        <v>36</v>
      </c>
      <c r="C212" s="6">
        <f t="shared" si="246"/>
        <v>5.38</v>
      </c>
      <c r="D212" s="6">
        <f t="shared" ref="D212:T212" si="256">SUM(D213:D216)</f>
        <v>0</v>
      </c>
      <c r="E212" s="6">
        <f t="shared" si="256"/>
        <v>5.38</v>
      </c>
      <c r="F212" s="6">
        <f t="shared" si="256"/>
        <v>5.38</v>
      </c>
      <c r="G212" s="6">
        <f t="shared" si="256"/>
        <v>0</v>
      </c>
      <c r="H212" s="6">
        <f t="shared" si="256"/>
        <v>0</v>
      </c>
      <c r="I212" s="6">
        <f t="shared" si="256"/>
        <v>0</v>
      </c>
      <c r="J212" s="6">
        <f t="shared" si="256"/>
        <v>0</v>
      </c>
      <c r="K212" s="6">
        <f t="shared" si="256"/>
        <v>0.88</v>
      </c>
      <c r="L212" s="6">
        <f t="shared" si="256"/>
        <v>4.5</v>
      </c>
      <c r="M212" s="6">
        <f t="shared" si="256"/>
        <v>0</v>
      </c>
      <c r="N212" s="6">
        <f t="shared" si="256"/>
        <v>0</v>
      </c>
      <c r="O212" s="6">
        <f t="shared" si="256"/>
        <v>0</v>
      </c>
      <c r="P212" s="6">
        <f t="shared" si="256"/>
        <v>0</v>
      </c>
      <c r="Q212" s="6">
        <f t="shared" si="256"/>
        <v>0</v>
      </c>
      <c r="R212" s="6">
        <f t="shared" si="256"/>
        <v>0</v>
      </c>
      <c r="S212" s="6">
        <f t="shared" si="256"/>
        <v>0</v>
      </c>
      <c r="T212" s="6">
        <f t="shared" si="256"/>
        <v>0</v>
      </c>
      <c r="U212" s="6">
        <f t="shared" ref="U212:U214" si="257">V212+W212+X212+Y212+Z212+AA212+AB212+AC212+AD212+AU212+AV212+AW212+AX212+AY212+AZ212+BA212+BB212+BC212+BD212+BE212+BF212</f>
        <v>0</v>
      </c>
      <c r="V212" s="6">
        <f t="shared" ref="V212:BJ212" si="258">SUM(V213:V216)</f>
        <v>0</v>
      </c>
      <c r="W212" s="6">
        <f t="shared" si="258"/>
        <v>0</v>
      </c>
      <c r="X212" s="6">
        <f t="shared" si="258"/>
        <v>0</v>
      </c>
      <c r="Y212" s="6">
        <f t="shared" si="258"/>
        <v>0</v>
      </c>
      <c r="Z212" s="6">
        <f t="shared" si="258"/>
        <v>0</v>
      </c>
      <c r="AA212" s="6">
        <f t="shared" si="258"/>
        <v>0</v>
      </c>
      <c r="AB212" s="6">
        <f t="shared" si="258"/>
        <v>0</v>
      </c>
      <c r="AC212" s="6">
        <f t="shared" si="258"/>
        <v>0</v>
      </c>
      <c r="AD212" s="6">
        <f t="shared" si="258"/>
        <v>0</v>
      </c>
      <c r="AE212" s="6">
        <f t="shared" si="258"/>
        <v>0</v>
      </c>
      <c r="AF212" s="6">
        <f t="shared" si="258"/>
        <v>0</v>
      </c>
      <c r="AG212" s="6">
        <f t="shared" si="258"/>
        <v>0</v>
      </c>
      <c r="AH212" s="6">
        <f t="shared" si="258"/>
        <v>0</v>
      </c>
      <c r="AI212" s="6">
        <f t="shared" si="258"/>
        <v>0</v>
      </c>
      <c r="AJ212" s="6">
        <f t="shared" si="258"/>
        <v>0</v>
      </c>
      <c r="AK212" s="6">
        <f t="shared" si="258"/>
        <v>0</v>
      </c>
      <c r="AL212" s="6">
        <f t="shared" si="258"/>
        <v>0</v>
      </c>
      <c r="AM212" s="6">
        <f t="shared" si="258"/>
        <v>0</v>
      </c>
      <c r="AN212" s="6">
        <f t="shared" si="258"/>
        <v>0</v>
      </c>
      <c r="AO212" s="6">
        <f t="shared" si="258"/>
        <v>0</v>
      </c>
      <c r="AP212" s="6">
        <f t="shared" si="258"/>
        <v>0</v>
      </c>
      <c r="AQ212" s="6">
        <f t="shared" si="258"/>
        <v>0</v>
      </c>
      <c r="AR212" s="6">
        <f t="shared" si="258"/>
        <v>0</v>
      </c>
      <c r="AS212" s="6">
        <f t="shared" si="258"/>
        <v>0</v>
      </c>
      <c r="AT212" s="6">
        <f t="shared" si="258"/>
        <v>0</v>
      </c>
      <c r="AU212" s="6">
        <f t="shared" si="258"/>
        <v>0</v>
      </c>
      <c r="AV212" s="6">
        <f t="shared" si="258"/>
        <v>0</v>
      </c>
      <c r="AW212" s="6">
        <f t="shared" si="258"/>
        <v>0</v>
      </c>
      <c r="AX212" s="6">
        <f t="shared" si="258"/>
        <v>0</v>
      </c>
      <c r="AY212" s="6">
        <f t="shared" si="258"/>
        <v>0</v>
      </c>
      <c r="AZ212" s="6">
        <f t="shared" si="258"/>
        <v>0</v>
      </c>
      <c r="BA212" s="6">
        <f t="shared" si="258"/>
        <v>0</v>
      </c>
      <c r="BB212" s="6">
        <f t="shared" si="258"/>
        <v>0</v>
      </c>
      <c r="BC212" s="6">
        <f t="shared" si="258"/>
        <v>0</v>
      </c>
      <c r="BD212" s="6">
        <f t="shared" si="258"/>
        <v>0</v>
      </c>
      <c r="BE212" s="6">
        <f t="shared" si="258"/>
        <v>0</v>
      </c>
      <c r="BF212" s="6">
        <f t="shared" si="258"/>
        <v>0</v>
      </c>
      <c r="BG212" s="6">
        <f t="shared" si="258"/>
        <v>0</v>
      </c>
      <c r="BH212" s="6">
        <f t="shared" si="258"/>
        <v>0</v>
      </c>
      <c r="BI212" s="6">
        <f t="shared" si="258"/>
        <v>0</v>
      </c>
      <c r="BJ212" s="64">
        <f t="shared" si="258"/>
        <v>0</v>
      </c>
      <c r="BK212" s="4"/>
      <c r="BL212" s="4"/>
      <c r="BM212" s="4"/>
      <c r="BN212" s="4"/>
      <c r="BO212" s="3"/>
      <c r="BP212" s="10"/>
      <c r="BQ212" s="10"/>
      <c r="BR212" s="10"/>
      <c r="BS212" s="10"/>
      <c r="BT212" s="10"/>
      <c r="BU212" s="10"/>
      <c r="BV212" s="10"/>
      <c r="BW212" s="10"/>
      <c r="BX212" s="10"/>
      <c r="BY212" s="10"/>
      <c r="CA212" s="26">
        <f>VLOOKUP(B212,'[1]KH2025 IN'!$B$4:$X$243,23,0)</f>
        <v>1</v>
      </c>
      <c r="CB212" s="26">
        <v>1</v>
      </c>
      <c r="CC212" s="26" t="e">
        <f>VLOOKUP(B212,'[2]10QH'!$B$15:$BZ$665,77,0)</f>
        <v>#REF!</v>
      </c>
    </row>
    <row r="213" spans="1:89" s="19" customFormat="1" x14ac:dyDescent="0.3">
      <c r="A213" s="10" t="s">
        <v>84</v>
      </c>
      <c r="B213" s="15" t="s">
        <v>85</v>
      </c>
      <c r="C213" s="16">
        <f t="shared" si="246"/>
        <v>0</v>
      </c>
      <c r="D213" s="10"/>
      <c r="E213" s="17">
        <f t="shared" ref="E213:E216" si="259">F213+U213+BG213</f>
        <v>0</v>
      </c>
      <c r="F213" s="17">
        <f t="shared" ref="F213:F216" si="260">G213+K213+L213+M213+R213+S213+T213</f>
        <v>0</v>
      </c>
      <c r="G213" s="17">
        <f t="shared" ref="G213:G216" si="261">H213+I213+J213</f>
        <v>0</v>
      </c>
      <c r="H213" s="10"/>
      <c r="I213" s="10"/>
      <c r="J213" s="10"/>
      <c r="K213" s="10"/>
      <c r="L213" s="10"/>
      <c r="M213" s="17">
        <f>+N213+O213+P213</f>
        <v>0</v>
      </c>
      <c r="N213" s="10"/>
      <c r="O213" s="10"/>
      <c r="P213" s="10"/>
      <c r="Q213" s="10"/>
      <c r="R213" s="10"/>
      <c r="S213" s="10"/>
      <c r="T213" s="10"/>
      <c r="U213" s="7">
        <f t="shared" si="257"/>
        <v>0</v>
      </c>
      <c r="V213" s="10"/>
      <c r="W213" s="10"/>
      <c r="X213" s="10"/>
      <c r="Y213" s="10"/>
      <c r="Z213" s="10"/>
      <c r="AA213" s="10"/>
      <c r="AB213" s="10"/>
      <c r="AC213" s="10"/>
      <c r="AD213" s="17">
        <f>SUM(AE213:AT213)</f>
        <v>0</v>
      </c>
      <c r="AE213" s="10"/>
      <c r="AF213" s="10"/>
      <c r="AG213" s="10"/>
      <c r="AH213" s="10"/>
      <c r="AI213" s="10"/>
      <c r="AJ213" s="10"/>
      <c r="AK213" s="10"/>
      <c r="AL213" s="10"/>
      <c r="AM213" s="10"/>
      <c r="AN213" s="10"/>
      <c r="AO213" s="18"/>
      <c r="AP213" s="10"/>
      <c r="AQ213" s="10"/>
      <c r="AR213" s="18"/>
      <c r="AS213" s="18"/>
      <c r="AT213" s="18"/>
      <c r="AU213" s="18"/>
      <c r="AV213" s="18"/>
      <c r="AW213" s="18"/>
      <c r="AX213" s="10"/>
      <c r="AY213" s="10"/>
      <c r="AZ213" s="10"/>
      <c r="BA213" s="18"/>
      <c r="BB213" s="18"/>
      <c r="BC213" s="18"/>
      <c r="BD213" s="10"/>
      <c r="BE213" s="18"/>
      <c r="BF213" s="18"/>
      <c r="BG213" s="17">
        <f t="shared" ref="BG213:BG216" si="262">BH213+BI213+BJ213</f>
        <v>0</v>
      </c>
      <c r="BH213" s="18"/>
      <c r="BI213" s="10"/>
      <c r="BJ213" s="10"/>
      <c r="BK213" s="18"/>
      <c r="BL213" s="10"/>
      <c r="BM213" s="18"/>
      <c r="BN213" s="10"/>
      <c r="BO213" s="3"/>
      <c r="BP213" s="10"/>
      <c r="BQ213" s="18"/>
      <c r="BR213" s="18"/>
      <c r="BS213" s="18"/>
      <c r="BT213" s="18"/>
      <c r="BU213" s="10"/>
      <c r="BV213" s="10"/>
      <c r="BW213" s="10"/>
      <c r="BX213" s="10"/>
      <c r="BY213" s="18"/>
      <c r="CA213" s="26">
        <f>VLOOKUP(B213,'[1]KH2025 IN'!$B$4:$X$243,23,0)</f>
        <v>1</v>
      </c>
      <c r="CB213" s="26">
        <v>1</v>
      </c>
      <c r="CC213" s="26" t="e">
        <f>VLOOKUP(B213,'[2]10QH'!$B$15:$BZ$665,77,0)</f>
        <v>#REF!</v>
      </c>
    </row>
    <row r="214" spans="1:89" s="92" customFormat="1" ht="93.75" x14ac:dyDescent="0.3">
      <c r="A214" s="20">
        <f>A207+1</f>
        <v>78</v>
      </c>
      <c r="B214" s="21" t="s">
        <v>955</v>
      </c>
      <c r="C214" s="22">
        <f t="shared" si="246"/>
        <v>5</v>
      </c>
      <c r="D214" s="23"/>
      <c r="E214" s="17">
        <f t="shared" si="259"/>
        <v>5</v>
      </c>
      <c r="F214" s="17">
        <f t="shared" si="260"/>
        <v>5</v>
      </c>
      <c r="G214" s="17">
        <f t="shared" si="261"/>
        <v>0</v>
      </c>
      <c r="H214" s="24"/>
      <c r="I214" s="24"/>
      <c r="J214" s="24"/>
      <c r="K214" s="24">
        <v>0.5</v>
      </c>
      <c r="L214" s="24">
        <v>4.5</v>
      </c>
      <c r="M214" s="17">
        <f>+N214+O214+P214</f>
        <v>0</v>
      </c>
      <c r="N214" s="24"/>
      <c r="O214" s="24"/>
      <c r="P214" s="24"/>
      <c r="Q214" s="24"/>
      <c r="R214" s="10"/>
      <c r="S214" s="24"/>
      <c r="T214" s="24"/>
      <c r="U214" s="7">
        <f t="shared" si="257"/>
        <v>0</v>
      </c>
      <c r="V214" s="24"/>
      <c r="W214" s="24"/>
      <c r="X214" s="24"/>
      <c r="Y214" s="24"/>
      <c r="Z214" s="24"/>
      <c r="AA214" s="24"/>
      <c r="AB214" s="24"/>
      <c r="AC214" s="24"/>
      <c r="AD214" s="17">
        <f>SUM(AE214:AT214)</f>
        <v>0</v>
      </c>
      <c r="AE214" s="24"/>
      <c r="AF214" s="24"/>
      <c r="AG214" s="25"/>
      <c r="AH214" s="25"/>
      <c r="AI214" s="24"/>
      <c r="AJ214" s="20"/>
      <c r="AK214" s="24"/>
      <c r="AL214" s="20"/>
      <c r="AM214" s="20"/>
      <c r="AN214" s="20"/>
      <c r="AO214" s="18"/>
      <c r="AP214" s="20"/>
      <c r="AQ214" s="24"/>
      <c r="AR214" s="18"/>
      <c r="AS214" s="18"/>
      <c r="AT214" s="18"/>
      <c r="AU214" s="18"/>
      <c r="AV214" s="18"/>
      <c r="AW214" s="18"/>
      <c r="AX214" s="24"/>
      <c r="AY214" s="24"/>
      <c r="AZ214" s="24"/>
      <c r="BA214" s="18"/>
      <c r="BB214" s="18"/>
      <c r="BC214" s="18"/>
      <c r="BD214" s="24"/>
      <c r="BE214" s="18"/>
      <c r="BF214" s="18"/>
      <c r="BG214" s="17">
        <f t="shared" si="262"/>
        <v>0</v>
      </c>
      <c r="BH214" s="18"/>
      <c r="BI214" s="24"/>
      <c r="BJ214" s="24"/>
      <c r="BK214" s="18"/>
      <c r="BL214" s="20" t="s">
        <v>198</v>
      </c>
      <c r="BM214" s="18"/>
      <c r="BN214" s="20" t="s">
        <v>263</v>
      </c>
      <c r="BO214" s="3">
        <v>2025</v>
      </c>
      <c r="BP214" s="20" t="s">
        <v>956</v>
      </c>
      <c r="BQ214" s="18"/>
      <c r="BR214" s="18"/>
      <c r="BS214" s="18"/>
      <c r="BT214" s="18"/>
      <c r="BU214" s="23" t="s">
        <v>131</v>
      </c>
      <c r="BV214" s="20" t="s">
        <v>96</v>
      </c>
      <c r="BW214" s="25"/>
      <c r="BX214" s="25"/>
      <c r="BY214" s="20" t="s">
        <v>957</v>
      </c>
      <c r="CA214" s="26">
        <f>VLOOKUP(B214,'[1]KH2025 IN'!$B$4:$X$243,23,0)</f>
        <v>1</v>
      </c>
      <c r="CB214" s="26">
        <v>1</v>
      </c>
      <c r="CC214" s="26">
        <f>VLOOKUP(B214,'[2]10QH'!$B$15:$BZ$665,77,0)</f>
        <v>1</v>
      </c>
      <c r="CJ214" s="26">
        <v>1</v>
      </c>
      <c r="CK214" s="26">
        <f>VLOOKUP(B214,'[3]KH2025 IN'!$B$8:$X$241,23,0)</f>
        <v>1</v>
      </c>
    </row>
    <row r="215" spans="1:89" s="19" customFormat="1" x14ac:dyDescent="0.3">
      <c r="A215" s="10" t="s">
        <v>147</v>
      </c>
      <c r="B215" s="15" t="s">
        <v>148</v>
      </c>
      <c r="C215" s="16">
        <f t="shared" si="246"/>
        <v>0</v>
      </c>
      <c r="D215" s="24"/>
      <c r="E215" s="17">
        <f t="shared" si="259"/>
        <v>0</v>
      </c>
      <c r="F215" s="17">
        <f t="shared" si="260"/>
        <v>0</v>
      </c>
      <c r="G215" s="17">
        <f t="shared" si="261"/>
        <v>0</v>
      </c>
      <c r="H215" s="10"/>
      <c r="I215" s="10"/>
      <c r="J215" s="10"/>
      <c r="K215" s="10"/>
      <c r="L215" s="10"/>
      <c r="M215" s="17">
        <f t="shared" ref="M215:M216" si="263">+N215+O215+P215</f>
        <v>0</v>
      </c>
      <c r="N215" s="10"/>
      <c r="O215" s="10"/>
      <c r="P215" s="10"/>
      <c r="Q215" s="10"/>
      <c r="R215" s="24"/>
      <c r="S215" s="10"/>
      <c r="T215" s="10"/>
      <c r="U215" s="7">
        <f>V215+W215+X215+Y215+Z215+AA215+AB215+AC215+AD215+AU215+AV215+AW215+AX215+AY215+AZ215+BA215+BB215+BC215+BD215+BE215+BF215</f>
        <v>0</v>
      </c>
      <c r="V215" s="10"/>
      <c r="W215" s="10"/>
      <c r="X215" s="10"/>
      <c r="Y215" s="10"/>
      <c r="Z215" s="10"/>
      <c r="AA215" s="10"/>
      <c r="AB215" s="10"/>
      <c r="AC215" s="10"/>
      <c r="AD215" s="17">
        <f t="shared" ref="AD215:AD216" si="264">SUM(AE215:AT215)</f>
        <v>0</v>
      </c>
      <c r="AE215" s="10"/>
      <c r="AF215" s="10"/>
      <c r="AG215" s="10"/>
      <c r="AH215" s="10"/>
      <c r="AI215" s="10"/>
      <c r="AJ215" s="10"/>
      <c r="AK215" s="10"/>
      <c r="AL215" s="10"/>
      <c r="AM215" s="10"/>
      <c r="AN215" s="10"/>
      <c r="AO215" s="3"/>
      <c r="AP215" s="10"/>
      <c r="AQ215" s="10"/>
      <c r="AR215" s="3"/>
      <c r="AS215" s="3"/>
      <c r="AT215" s="3"/>
      <c r="AU215" s="3"/>
      <c r="AV215" s="3"/>
      <c r="AW215" s="3"/>
      <c r="AX215" s="10"/>
      <c r="AY215" s="10"/>
      <c r="AZ215" s="10"/>
      <c r="BA215" s="3"/>
      <c r="BB215" s="3"/>
      <c r="BC215" s="3"/>
      <c r="BD215" s="10"/>
      <c r="BE215" s="3"/>
      <c r="BF215" s="3"/>
      <c r="BG215" s="17">
        <f t="shared" si="262"/>
        <v>0</v>
      </c>
      <c r="BH215" s="3"/>
      <c r="BI215" s="10"/>
      <c r="BJ215" s="10"/>
      <c r="BK215" s="18"/>
      <c r="BL215" s="10"/>
      <c r="BM215" s="18"/>
      <c r="BN215" s="25"/>
      <c r="BO215" s="18"/>
      <c r="BP215" s="10"/>
      <c r="BQ215" s="18"/>
      <c r="BR215" s="18"/>
      <c r="BS215" s="18"/>
      <c r="BT215" s="18"/>
      <c r="BU215" s="10"/>
      <c r="BV215" s="10"/>
      <c r="BW215" s="10"/>
      <c r="BX215" s="10"/>
      <c r="BY215" s="18"/>
      <c r="CA215" s="26" t="e">
        <f>VLOOKUP(B215,'[1]KH2025 IN'!$B$4:$X$243,23,0)</f>
        <v>#N/A</v>
      </c>
      <c r="CB215" s="26">
        <v>1</v>
      </c>
      <c r="CC215" s="26" t="e">
        <f>VLOOKUP(B215,'[2]10QH'!$B$15:$BZ$665,77,0)</f>
        <v>#REF!</v>
      </c>
    </row>
    <row r="216" spans="1:89" s="26" customFormat="1" x14ac:dyDescent="0.3">
      <c r="A216" s="20">
        <f>A214+1</f>
        <v>79</v>
      </c>
      <c r="B216" s="21" t="s">
        <v>990</v>
      </c>
      <c r="C216" s="22">
        <f t="shared" si="246"/>
        <v>0.38</v>
      </c>
      <c r="D216" s="23"/>
      <c r="E216" s="17">
        <f t="shared" si="259"/>
        <v>0.38</v>
      </c>
      <c r="F216" s="17">
        <f t="shared" si="260"/>
        <v>0.38</v>
      </c>
      <c r="G216" s="17">
        <f t="shared" si="261"/>
        <v>0</v>
      </c>
      <c r="H216" s="25"/>
      <c r="I216" s="25"/>
      <c r="J216" s="25"/>
      <c r="K216" s="25">
        <v>0.38</v>
      </c>
      <c r="L216" s="25"/>
      <c r="M216" s="17">
        <f t="shared" si="263"/>
        <v>0</v>
      </c>
      <c r="N216" s="25"/>
      <c r="O216" s="25"/>
      <c r="P216" s="25"/>
      <c r="Q216" s="25"/>
      <c r="R216" s="24"/>
      <c r="S216" s="25"/>
      <c r="T216" s="25"/>
      <c r="U216" s="7">
        <f>V216+W216+X216+Y216+Z216+AA216+AB216+AC216+AD216+AU216+AV216+AW216+AX216+AY216+AZ216+BA216+BB216+BC216+BD216+BE216+BF216</f>
        <v>0</v>
      </c>
      <c r="V216" s="25"/>
      <c r="W216" s="25"/>
      <c r="X216" s="25"/>
      <c r="Y216" s="25"/>
      <c r="Z216" s="25"/>
      <c r="AA216" s="25"/>
      <c r="AB216" s="25"/>
      <c r="AC216" s="25"/>
      <c r="AD216" s="17">
        <f t="shared" si="264"/>
        <v>0</v>
      </c>
      <c r="AE216" s="25"/>
      <c r="AF216" s="25"/>
      <c r="AG216" s="25"/>
      <c r="AH216" s="25"/>
      <c r="AI216" s="25"/>
      <c r="AJ216" s="25"/>
      <c r="AK216" s="25"/>
      <c r="AL216" s="25"/>
      <c r="AM216" s="25"/>
      <c r="AN216" s="25"/>
      <c r="AO216" s="3"/>
      <c r="AP216" s="25"/>
      <c r="AQ216" s="25"/>
      <c r="AR216" s="3"/>
      <c r="AS216" s="3"/>
      <c r="AT216" s="3"/>
      <c r="AU216" s="3"/>
      <c r="AV216" s="3"/>
      <c r="AW216" s="3"/>
      <c r="AX216" s="25"/>
      <c r="AY216" s="25"/>
      <c r="AZ216" s="25"/>
      <c r="BA216" s="3"/>
      <c r="BB216" s="3"/>
      <c r="BC216" s="3"/>
      <c r="BD216" s="25"/>
      <c r="BE216" s="3"/>
      <c r="BF216" s="3"/>
      <c r="BG216" s="17">
        <f t="shared" si="262"/>
        <v>0</v>
      </c>
      <c r="BH216" s="3"/>
      <c r="BI216" s="25"/>
      <c r="BJ216" s="25"/>
      <c r="BK216" s="3"/>
      <c r="BL216" s="20" t="s">
        <v>198</v>
      </c>
      <c r="BM216" s="3"/>
      <c r="BN216" s="20" t="s">
        <v>263</v>
      </c>
      <c r="BO216" s="3">
        <v>2025</v>
      </c>
      <c r="BP216" s="20" t="s">
        <v>991</v>
      </c>
      <c r="BQ216" s="3"/>
      <c r="BR216" s="3"/>
      <c r="BS216" s="3"/>
      <c r="BT216" s="3"/>
      <c r="BU216" s="20" t="s">
        <v>95</v>
      </c>
      <c r="BV216" s="20">
        <v>2023.2023999999999</v>
      </c>
      <c r="BW216" s="25"/>
      <c r="BX216" s="25"/>
      <c r="BY216" s="96"/>
      <c r="CA216" s="26">
        <f>VLOOKUP(B216,'[1]KH2025 IN'!$B$4:$X$243,23,0)</f>
        <v>1</v>
      </c>
      <c r="CB216" s="26">
        <v>1</v>
      </c>
      <c r="CC216" s="26">
        <f>VLOOKUP(B216,'[2]10QH'!$B$15:$BZ$665,77,0)</f>
        <v>1</v>
      </c>
      <c r="CJ216" s="26">
        <v>1</v>
      </c>
      <c r="CK216" s="26">
        <f>VLOOKUP(B216,'[3]KH2025 IN'!$B$8:$X$241,23,0)</f>
        <v>1</v>
      </c>
    </row>
    <row r="217" spans="1:89" s="68" customFormat="1" ht="19.5" x14ac:dyDescent="0.3">
      <c r="A217" s="76"/>
      <c r="B217" s="15" t="s">
        <v>992</v>
      </c>
      <c r="C217" s="77"/>
      <c r="D217" s="78"/>
      <c r="E217" s="64"/>
      <c r="F217" s="64"/>
      <c r="G217" s="64"/>
      <c r="H217" s="10"/>
      <c r="I217" s="10"/>
      <c r="J217" s="10"/>
      <c r="K217" s="10"/>
      <c r="L217" s="10"/>
      <c r="M217" s="64"/>
      <c r="N217" s="10"/>
      <c r="O217" s="10"/>
      <c r="P217" s="10"/>
      <c r="Q217" s="10"/>
      <c r="R217" s="59"/>
      <c r="S217" s="10"/>
      <c r="T217" s="10"/>
      <c r="U217" s="64"/>
      <c r="V217" s="10"/>
      <c r="W217" s="10"/>
      <c r="X217" s="10"/>
      <c r="Y217" s="10"/>
      <c r="Z217" s="10"/>
      <c r="AA217" s="10"/>
      <c r="AB217" s="10"/>
      <c r="AC217" s="10"/>
      <c r="AD217" s="64"/>
      <c r="AE217" s="10"/>
      <c r="AF217" s="10"/>
      <c r="AG217" s="10"/>
      <c r="AH217" s="10"/>
      <c r="AI217" s="10"/>
      <c r="AJ217" s="10"/>
      <c r="AK217" s="10"/>
      <c r="AL217" s="10"/>
      <c r="AM217" s="10"/>
      <c r="AN217" s="10"/>
      <c r="AO217" s="10"/>
      <c r="AP217" s="10"/>
      <c r="AQ217" s="10"/>
      <c r="AR217" s="10"/>
      <c r="AS217" s="10"/>
      <c r="AT217" s="10"/>
      <c r="AU217" s="10"/>
      <c r="AV217" s="10"/>
      <c r="AW217" s="10"/>
      <c r="AX217" s="10"/>
      <c r="AY217" s="10"/>
      <c r="AZ217" s="10"/>
      <c r="BA217" s="10"/>
      <c r="BB217" s="10"/>
      <c r="BC217" s="10"/>
      <c r="BD217" s="10"/>
      <c r="BE217" s="10"/>
      <c r="BF217" s="10"/>
      <c r="BG217" s="64"/>
      <c r="BH217" s="10"/>
      <c r="BI217" s="10"/>
      <c r="BJ217" s="10"/>
      <c r="BK217" s="10"/>
      <c r="BL217" s="76"/>
      <c r="BM217" s="10"/>
      <c r="BN217" s="76"/>
      <c r="BO217" s="10"/>
      <c r="BP217" s="76"/>
      <c r="BQ217" s="10"/>
      <c r="BR217" s="10"/>
      <c r="BS217" s="10"/>
      <c r="BT217" s="10"/>
      <c r="BU217" s="76"/>
      <c r="BV217" s="76"/>
      <c r="BW217" s="10"/>
      <c r="BX217" s="10"/>
      <c r="BY217" s="76"/>
      <c r="CA217" s="26" t="e">
        <f>VLOOKUP(B217,'[1]KH2025 IN'!$B$4:$X$243,23,0)</f>
        <v>#N/A</v>
      </c>
      <c r="CB217" s="26">
        <v>1</v>
      </c>
      <c r="CC217" s="26" t="e">
        <f>VLOOKUP(B217,'[2]10QH'!$B$15:$BZ$665,77,0)</f>
        <v>#N/A</v>
      </c>
    </row>
    <row r="218" spans="1:89" s="11" customFormat="1" ht="19.5" x14ac:dyDescent="0.3">
      <c r="A218" s="62">
        <v>3</v>
      </c>
      <c r="B218" s="65" t="s">
        <v>1175</v>
      </c>
      <c r="C218" s="77">
        <f>D218+E218</f>
        <v>49.958287299999995</v>
      </c>
      <c r="D218" s="6">
        <f>SUM(D219:D292)</f>
        <v>49.958287299999995</v>
      </c>
      <c r="E218" s="6">
        <f t="shared" ref="E218:BJ218" si="265">SUM(E219:E292)</f>
        <v>0</v>
      </c>
      <c r="F218" s="6">
        <f t="shared" si="265"/>
        <v>0</v>
      </c>
      <c r="G218" s="6">
        <f t="shared" si="265"/>
        <v>0</v>
      </c>
      <c r="H218" s="6">
        <f t="shared" si="265"/>
        <v>0</v>
      </c>
      <c r="I218" s="6">
        <f t="shared" si="265"/>
        <v>0</v>
      </c>
      <c r="J218" s="6">
        <f t="shared" si="265"/>
        <v>0</v>
      </c>
      <c r="K218" s="6">
        <f t="shared" si="265"/>
        <v>0</v>
      </c>
      <c r="L218" s="6">
        <f t="shared" si="265"/>
        <v>0</v>
      </c>
      <c r="M218" s="6">
        <f t="shared" si="265"/>
        <v>0</v>
      </c>
      <c r="N218" s="6">
        <f t="shared" si="265"/>
        <v>0</v>
      </c>
      <c r="O218" s="6">
        <f t="shared" si="265"/>
        <v>0</v>
      </c>
      <c r="P218" s="6">
        <f t="shared" si="265"/>
        <v>0</v>
      </c>
      <c r="Q218" s="6">
        <f t="shared" si="265"/>
        <v>0</v>
      </c>
      <c r="R218" s="6">
        <f t="shared" si="265"/>
        <v>0</v>
      </c>
      <c r="S218" s="6">
        <f t="shared" si="265"/>
        <v>0</v>
      </c>
      <c r="T218" s="6">
        <f t="shared" si="265"/>
        <v>0</v>
      </c>
      <c r="U218" s="6">
        <f t="shared" si="265"/>
        <v>0</v>
      </c>
      <c r="V218" s="6">
        <f t="shared" si="265"/>
        <v>0</v>
      </c>
      <c r="W218" s="6">
        <f t="shared" si="265"/>
        <v>0</v>
      </c>
      <c r="X218" s="6">
        <f t="shared" si="265"/>
        <v>0</v>
      </c>
      <c r="Y218" s="6">
        <f t="shared" si="265"/>
        <v>0</v>
      </c>
      <c r="Z218" s="6">
        <f t="shared" si="265"/>
        <v>0</v>
      </c>
      <c r="AA218" s="6">
        <f t="shared" si="265"/>
        <v>0</v>
      </c>
      <c r="AB218" s="6">
        <f t="shared" si="265"/>
        <v>0</v>
      </c>
      <c r="AC218" s="6">
        <f t="shared" si="265"/>
        <v>0</v>
      </c>
      <c r="AD218" s="6">
        <f t="shared" si="265"/>
        <v>0</v>
      </c>
      <c r="AE218" s="6">
        <f t="shared" si="265"/>
        <v>0</v>
      </c>
      <c r="AF218" s="6">
        <f t="shared" si="265"/>
        <v>0</v>
      </c>
      <c r="AG218" s="6">
        <f t="shared" si="265"/>
        <v>0</v>
      </c>
      <c r="AH218" s="6">
        <f t="shared" si="265"/>
        <v>0</v>
      </c>
      <c r="AI218" s="6">
        <f t="shared" si="265"/>
        <v>0</v>
      </c>
      <c r="AJ218" s="6">
        <f t="shared" si="265"/>
        <v>0</v>
      </c>
      <c r="AK218" s="6">
        <f t="shared" si="265"/>
        <v>0</v>
      </c>
      <c r="AL218" s="6">
        <f t="shared" si="265"/>
        <v>0</v>
      </c>
      <c r="AM218" s="6">
        <f t="shared" si="265"/>
        <v>0</v>
      </c>
      <c r="AN218" s="6">
        <f t="shared" si="265"/>
        <v>0</v>
      </c>
      <c r="AO218" s="6">
        <f t="shared" si="265"/>
        <v>0</v>
      </c>
      <c r="AP218" s="6">
        <f t="shared" si="265"/>
        <v>0</v>
      </c>
      <c r="AQ218" s="6">
        <f t="shared" si="265"/>
        <v>0</v>
      </c>
      <c r="AR218" s="6">
        <f t="shared" si="265"/>
        <v>0</v>
      </c>
      <c r="AS218" s="6">
        <f t="shared" si="265"/>
        <v>0</v>
      </c>
      <c r="AT218" s="6">
        <f t="shared" si="265"/>
        <v>0</v>
      </c>
      <c r="AU218" s="6">
        <f t="shared" si="265"/>
        <v>0</v>
      </c>
      <c r="AV218" s="6">
        <f t="shared" si="265"/>
        <v>0</v>
      </c>
      <c r="AW218" s="6">
        <f t="shared" si="265"/>
        <v>0</v>
      </c>
      <c r="AX218" s="6">
        <f t="shared" si="265"/>
        <v>0</v>
      </c>
      <c r="AY218" s="6">
        <f t="shared" si="265"/>
        <v>0</v>
      </c>
      <c r="AZ218" s="6">
        <f t="shared" si="265"/>
        <v>0</v>
      </c>
      <c r="BA218" s="6">
        <f t="shared" si="265"/>
        <v>0</v>
      </c>
      <c r="BB218" s="6">
        <f t="shared" si="265"/>
        <v>0</v>
      </c>
      <c r="BC218" s="6">
        <f t="shared" si="265"/>
        <v>0</v>
      </c>
      <c r="BD218" s="6">
        <f t="shared" si="265"/>
        <v>0</v>
      </c>
      <c r="BE218" s="6">
        <f t="shared" si="265"/>
        <v>0</v>
      </c>
      <c r="BF218" s="6">
        <f t="shared" si="265"/>
        <v>0</v>
      </c>
      <c r="BG218" s="6">
        <f t="shared" si="265"/>
        <v>0</v>
      </c>
      <c r="BH218" s="6">
        <f t="shared" si="265"/>
        <v>0</v>
      </c>
      <c r="BI218" s="6">
        <f t="shared" si="265"/>
        <v>0</v>
      </c>
      <c r="BJ218" s="6">
        <f t="shared" si="265"/>
        <v>0</v>
      </c>
      <c r="BK218" s="4"/>
      <c r="BL218" s="4"/>
      <c r="BM218" s="4"/>
      <c r="BN218" s="4"/>
      <c r="BO218" s="62"/>
      <c r="BP218" s="10"/>
      <c r="BQ218" s="10"/>
      <c r="BR218" s="10"/>
      <c r="BS218" s="10"/>
      <c r="BT218" s="10"/>
      <c r="BU218" s="10"/>
      <c r="BV218" s="10"/>
      <c r="BW218" s="10"/>
      <c r="BX218" s="10"/>
      <c r="BY218" s="10"/>
      <c r="CA218" s="68" t="e">
        <f>VLOOKUP(B218,'[1]KH2025 IN'!$B$4:$X$243,23,0)</f>
        <v>#N/A</v>
      </c>
      <c r="CB218" s="68">
        <v>1</v>
      </c>
      <c r="CC218" s="68" t="e">
        <f>VLOOKUP(B218,'[2]10QH'!$B$15:$BZ$665,77,0)</f>
        <v>#N/A</v>
      </c>
    </row>
    <row r="219" spans="1:89" s="26" customFormat="1" ht="56.25" x14ac:dyDescent="0.3">
      <c r="A219" s="20">
        <f>A216+1</f>
        <v>80</v>
      </c>
      <c r="B219" s="89" t="s">
        <v>1048</v>
      </c>
      <c r="C219" s="22">
        <f t="shared" ref="C219:C282" si="266">D219+E219</f>
        <v>0.25</v>
      </c>
      <c r="D219" s="23">
        <v>0.25</v>
      </c>
      <c r="E219" s="17">
        <f t="shared" ref="E219:E282" si="267">F219+U219+BG219</f>
        <v>0</v>
      </c>
      <c r="F219" s="17">
        <f t="shared" ref="F219:F282" si="268">G219+K219+L219+M219+R219+S219+T219</f>
        <v>0</v>
      </c>
      <c r="G219" s="17">
        <f t="shared" ref="G219:G282" si="269">H219+I219+J219</f>
        <v>0</v>
      </c>
      <c r="H219" s="24"/>
      <c r="I219" s="24"/>
      <c r="J219" s="24"/>
      <c r="K219" s="24"/>
      <c r="L219" s="24"/>
      <c r="M219" s="17">
        <f t="shared" ref="M219:M282" si="270">+N219+O219+P219</f>
        <v>0</v>
      </c>
      <c r="N219" s="24"/>
      <c r="O219" s="24"/>
      <c r="P219" s="24"/>
      <c r="Q219" s="24"/>
      <c r="R219" s="24"/>
      <c r="S219" s="24"/>
      <c r="T219" s="24"/>
      <c r="U219" s="7">
        <f t="shared" ref="U219:U282" si="271">V219+W219+X219+Y219+Z219+AA219+AB219+AC219+AD219+AU219+AV219+AW219+AX219+AY219+AZ219+BA219+BB219+BC219+BD219+BE219+BF219</f>
        <v>0</v>
      </c>
      <c r="V219" s="24"/>
      <c r="W219" s="24"/>
      <c r="X219" s="24"/>
      <c r="Y219" s="24"/>
      <c r="Z219" s="24"/>
      <c r="AA219" s="24"/>
      <c r="AB219" s="24"/>
      <c r="AC219" s="24"/>
      <c r="AD219" s="17">
        <f t="shared" ref="AD219:AD282" si="272">SUM(AE219:AT219)</f>
        <v>0</v>
      </c>
      <c r="AE219" s="24"/>
      <c r="AF219" s="24"/>
      <c r="AG219" s="25"/>
      <c r="AH219" s="25"/>
      <c r="AI219" s="24"/>
      <c r="AJ219" s="20"/>
      <c r="AK219" s="24"/>
      <c r="AL219" s="20"/>
      <c r="AM219" s="20"/>
      <c r="AN219" s="20"/>
      <c r="AO219" s="3"/>
      <c r="AP219" s="20"/>
      <c r="AQ219" s="24"/>
      <c r="AR219" s="3"/>
      <c r="AS219" s="3"/>
      <c r="AT219" s="3"/>
      <c r="AU219" s="3"/>
      <c r="AV219" s="3"/>
      <c r="AW219" s="3"/>
      <c r="AX219" s="24"/>
      <c r="AY219" s="24"/>
      <c r="AZ219" s="24"/>
      <c r="BA219" s="3"/>
      <c r="BB219" s="3"/>
      <c r="BC219" s="3"/>
      <c r="BD219" s="24"/>
      <c r="BE219" s="3"/>
      <c r="BF219" s="3"/>
      <c r="BG219" s="17">
        <f t="shared" ref="BG219:BG282" si="273">BH219+BI219+BJ219</f>
        <v>0</v>
      </c>
      <c r="BH219" s="3"/>
      <c r="BI219" s="24"/>
      <c r="BJ219" s="24"/>
      <c r="BK219" s="3"/>
      <c r="BL219" s="20" t="s">
        <v>99</v>
      </c>
      <c r="BM219" s="3"/>
      <c r="BN219" s="20" t="s">
        <v>750</v>
      </c>
      <c r="BO219" s="3">
        <v>2025</v>
      </c>
      <c r="BP219" s="20"/>
      <c r="BQ219" s="3"/>
      <c r="BR219" s="3"/>
      <c r="BS219" s="3"/>
      <c r="BT219" s="3"/>
      <c r="BU219" s="23"/>
      <c r="BV219" s="20"/>
      <c r="BW219" s="25"/>
      <c r="BX219" s="25"/>
      <c r="BY219" s="97"/>
    </row>
    <row r="220" spans="1:89" s="26" customFormat="1" ht="93.75" x14ac:dyDescent="0.3">
      <c r="A220" s="20">
        <f>A219+1</f>
        <v>81</v>
      </c>
      <c r="B220" s="89" t="s">
        <v>1049</v>
      </c>
      <c r="C220" s="22">
        <f t="shared" si="266"/>
        <v>0.36</v>
      </c>
      <c r="D220" s="23">
        <v>0.36</v>
      </c>
      <c r="E220" s="17">
        <f t="shared" si="267"/>
        <v>0</v>
      </c>
      <c r="F220" s="17">
        <f t="shared" si="268"/>
        <v>0</v>
      </c>
      <c r="G220" s="17">
        <f t="shared" si="269"/>
        <v>0</v>
      </c>
      <c r="H220" s="24"/>
      <c r="I220" s="24"/>
      <c r="J220" s="24"/>
      <c r="K220" s="24"/>
      <c r="L220" s="24"/>
      <c r="M220" s="17">
        <f t="shared" si="270"/>
        <v>0</v>
      </c>
      <c r="N220" s="24"/>
      <c r="O220" s="24"/>
      <c r="P220" s="24"/>
      <c r="Q220" s="24"/>
      <c r="R220" s="24"/>
      <c r="S220" s="24"/>
      <c r="T220" s="24"/>
      <c r="U220" s="7">
        <f t="shared" si="271"/>
        <v>0</v>
      </c>
      <c r="V220" s="24"/>
      <c r="W220" s="24"/>
      <c r="X220" s="24"/>
      <c r="Y220" s="24"/>
      <c r="Z220" s="24"/>
      <c r="AA220" s="24"/>
      <c r="AB220" s="24"/>
      <c r="AC220" s="24"/>
      <c r="AD220" s="17">
        <f t="shared" si="272"/>
        <v>0</v>
      </c>
      <c r="AE220" s="24"/>
      <c r="AF220" s="24"/>
      <c r="AG220" s="25"/>
      <c r="AH220" s="25"/>
      <c r="AI220" s="24"/>
      <c r="AJ220" s="20"/>
      <c r="AK220" s="24"/>
      <c r="AL220" s="20"/>
      <c r="AM220" s="20"/>
      <c r="AN220" s="20"/>
      <c r="AO220" s="3"/>
      <c r="AP220" s="20"/>
      <c r="AQ220" s="24"/>
      <c r="AR220" s="3"/>
      <c r="AS220" s="3"/>
      <c r="AT220" s="3"/>
      <c r="AU220" s="3"/>
      <c r="AV220" s="3"/>
      <c r="AW220" s="3"/>
      <c r="AX220" s="24"/>
      <c r="AY220" s="24"/>
      <c r="AZ220" s="24"/>
      <c r="BA220" s="3"/>
      <c r="BB220" s="3"/>
      <c r="BC220" s="3"/>
      <c r="BD220" s="24"/>
      <c r="BE220" s="3"/>
      <c r="BF220" s="3"/>
      <c r="BG220" s="17">
        <f t="shared" si="273"/>
        <v>0</v>
      </c>
      <c r="BH220" s="3"/>
      <c r="BI220" s="24"/>
      <c r="BJ220" s="24"/>
      <c r="BK220" s="3"/>
      <c r="BL220" s="20" t="s">
        <v>87</v>
      </c>
      <c r="BM220" s="3"/>
      <c r="BN220" s="20" t="s">
        <v>750</v>
      </c>
      <c r="BO220" s="3">
        <v>2025</v>
      </c>
      <c r="BP220" s="20"/>
      <c r="BQ220" s="3"/>
      <c r="BR220" s="3"/>
      <c r="BS220" s="3"/>
      <c r="BT220" s="3"/>
      <c r="BU220" s="23"/>
      <c r="BV220" s="20"/>
      <c r="BW220" s="25"/>
      <c r="BX220" s="25"/>
      <c r="BY220" s="97"/>
    </row>
    <row r="221" spans="1:89" s="26" customFormat="1" ht="56.25" x14ac:dyDescent="0.3">
      <c r="A221" s="20">
        <f t="shared" ref="A221:A284" si="274">A220+1</f>
        <v>82</v>
      </c>
      <c r="B221" s="89" t="s">
        <v>1050</v>
      </c>
      <c r="C221" s="22">
        <f t="shared" si="266"/>
        <v>0.93</v>
      </c>
      <c r="D221" s="23">
        <v>0.93</v>
      </c>
      <c r="E221" s="17">
        <f t="shared" si="267"/>
        <v>0</v>
      </c>
      <c r="F221" s="17">
        <f t="shared" si="268"/>
        <v>0</v>
      </c>
      <c r="G221" s="17">
        <f t="shared" si="269"/>
        <v>0</v>
      </c>
      <c r="H221" s="24"/>
      <c r="I221" s="24"/>
      <c r="J221" s="24"/>
      <c r="K221" s="24"/>
      <c r="L221" s="24"/>
      <c r="M221" s="17">
        <f t="shared" si="270"/>
        <v>0</v>
      </c>
      <c r="N221" s="24"/>
      <c r="O221" s="24"/>
      <c r="P221" s="24"/>
      <c r="Q221" s="24"/>
      <c r="R221" s="24"/>
      <c r="S221" s="24"/>
      <c r="T221" s="24"/>
      <c r="U221" s="7">
        <f t="shared" si="271"/>
        <v>0</v>
      </c>
      <c r="V221" s="24"/>
      <c r="W221" s="24"/>
      <c r="X221" s="24"/>
      <c r="Y221" s="24"/>
      <c r="Z221" s="24"/>
      <c r="AA221" s="24"/>
      <c r="AB221" s="24"/>
      <c r="AC221" s="24"/>
      <c r="AD221" s="17">
        <f t="shared" si="272"/>
        <v>0</v>
      </c>
      <c r="AE221" s="24"/>
      <c r="AF221" s="24"/>
      <c r="AG221" s="25"/>
      <c r="AH221" s="25"/>
      <c r="AI221" s="24"/>
      <c r="AJ221" s="20"/>
      <c r="AK221" s="24"/>
      <c r="AL221" s="20"/>
      <c r="AM221" s="20"/>
      <c r="AN221" s="20"/>
      <c r="AO221" s="3"/>
      <c r="AP221" s="20"/>
      <c r="AQ221" s="24"/>
      <c r="AR221" s="3"/>
      <c r="AS221" s="3"/>
      <c r="AT221" s="3"/>
      <c r="AU221" s="3"/>
      <c r="AV221" s="3"/>
      <c r="AW221" s="3"/>
      <c r="AX221" s="24"/>
      <c r="AY221" s="24"/>
      <c r="AZ221" s="24"/>
      <c r="BA221" s="3"/>
      <c r="BB221" s="3"/>
      <c r="BC221" s="3"/>
      <c r="BD221" s="24"/>
      <c r="BE221" s="3"/>
      <c r="BF221" s="3"/>
      <c r="BG221" s="17">
        <f t="shared" si="273"/>
        <v>0</v>
      </c>
      <c r="BH221" s="3"/>
      <c r="BI221" s="24"/>
      <c r="BJ221" s="24"/>
      <c r="BK221" s="3"/>
      <c r="BL221" s="20" t="s">
        <v>105</v>
      </c>
      <c r="BM221" s="3"/>
      <c r="BN221" s="20" t="s">
        <v>750</v>
      </c>
      <c r="BO221" s="3">
        <v>2025</v>
      </c>
      <c r="BP221" s="20"/>
      <c r="BQ221" s="3"/>
      <c r="BR221" s="3"/>
      <c r="BS221" s="3"/>
      <c r="BT221" s="3"/>
      <c r="BU221" s="23"/>
      <c r="BV221" s="20"/>
      <c r="BW221" s="25"/>
      <c r="BX221" s="25"/>
      <c r="BY221" s="97"/>
    </row>
    <row r="222" spans="1:89" s="26" customFormat="1" ht="56.25" x14ac:dyDescent="0.3">
      <c r="A222" s="20">
        <f t="shared" si="274"/>
        <v>83</v>
      </c>
      <c r="B222" s="89" t="s">
        <v>1051</v>
      </c>
      <c r="C222" s="22">
        <f t="shared" si="266"/>
        <v>0.68</v>
      </c>
      <c r="D222" s="23">
        <v>0.68</v>
      </c>
      <c r="E222" s="17">
        <f t="shared" si="267"/>
        <v>0</v>
      </c>
      <c r="F222" s="17">
        <f t="shared" si="268"/>
        <v>0</v>
      </c>
      <c r="G222" s="17">
        <f t="shared" si="269"/>
        <v>0</v>
      </c>
      <c r="H222" s="24"/>
      <c r="I222" s="24"/>
      <c r="J222" s="24"/>
      <c r="K222" s="24"/>
      <c r="L222" s="24"/>
      <c r="M222" s="17">
        <f t="shared" si="270"/>
        <v>0</v>
      </c>
      <c r="N222" s="24"/>
      <c r="O222" s="24"/>
      <c r="P222" s="24"/>
      <c r="Q222" s="24"/>
      <c r="R222" s="24"/>
      <c r="S222" s="24"/>
      <c r="T222" s="24"/>
      <c r="U222" s="7">
        <f t="shared" si="271"/>
        <v>0</v>
      </c>
      <c r="V222" s="24"/>
      <c r="W222" s="24"/>
      <c r="X222" s="24"/>
      <c r="Y222" s="24"/>
      <c r="Z222" s="24"/>
      <c r="AA222" s="24"/>
      <c r="AB222" s="24"/>
      <c r="AC222" s="24"/>
      <c r="AD222" s="17">
        <f t="shared" si="272"/>
        <v>0</v>
      </c>
      <c r="AE222" s="24"/>
      <c r="AF222" s="24"/>
      <c r="AG222" s="25"/>
      <c r="AH222" s="25"/>
      <c r="AI222" s="24"/>
      <c r="AJ222" s="20"/>
      <c r="AK222" s="24"/>
      <c r="AL222" s="20"/>
      <c r="AM222" s="20"/>
      <c r="AN222" s="20"/>
      <c r="AO222" s="3"/>
      <c r="AP222" s="20"/>
      <c r="AQ222" s="24"/>
      <c r="AR222" s="3"/>
      <c r="AS222" s="3"/>
      <c r="AT222" s="3"/>
      <c r="AU222" s="3"/>
      <c r="AV222" s="3"/>
      <c r="AW222" s="3"/>
      <c r="AX222" s="24"/>
      <c r="AY222" s="24"/>
      <c r="AZ222" s="24"/>
      <c r="BA222" s="3"/>
      <c r="BB222" s="3"/>
      <c r="BC222" s="3"/>
      <c r="BD222" s="24"/>
      <c r="BE222" s="3"/>
      <c r="BF222" s="3"/>
      <c r="BG222" s="17">
        <f t="shared" si="273"/>
        <v>0</v>
      </c>
      <c r="BH222" s="3"/>
      <c r="BI222" s="24"/>
      <c r="BJ222" s="24"/>
      <c r="BK222" s="3"/>
      <c r="BL222" s="20" t="s">
        <v>112</v>
      </c>
      <c r="BM222" s="3"/>
      <c r="BN222" s="20" t="s">
        <v>750</v>
      </c>
      <c r="BO222" s="3">
        <v>2025</v>
      </c>
      <c r="BP222" s="20"/>
      <c r="BQ222" s="3"/>
      <c r="BR222" s="3"/>
      <c r="BS222" s="3"/>
      <c r="BT222" s="3"/>
      <c r="BU222" s="23"/>
      <c r="BV222" s="20"/>
      <c r="BW222" s="25"/>
      <c r="BX222" s="25"/>
      <c r="BY222" s="97"/>
    </row>
    <row r="223" spans="1:89" s="26" customFormat="1" ht="112.5" x14ac:dyDescent="0.3">
      <c r="A223" s="20">
        <f t="shared" si="274"/>
        <v>84</v>
      </c>
      <c r="B223" s="89" t="s">
        <v>1052</v>
      </c>
      <c r="C223" s="22">
        <f t="shared" si="266"/>
        <v>1.42</v>
      </c>
      <c r="D223" s="23">
        <v>1.42</v>
      </c>
      <c r="E223" s="17">
        <f t="shared" si="267"/>
        <v>0</v>
      </c>
      <c r="F223" s="17">
        <f t="shared" si="268"/>
        <v>0</v>
      </c>
      <c r="G223" s="17">
        <f t="shared" si="269"/>
        <v>0</v>
      </c>
      <c r="H223" s="24"/>
      <c r="I223" s="24"/>
      <c r="J223" s="24"/>
      <c r="K223" s="24"/>
      <c r="L223" s="24"/>
      <c r="M223" s="17">
        <f t="shared" si="270"/>
        <v>0</v>
      </c>
      <c r="N223" s="24"/>
      <c r="O223" s="24"/>
      <c r="P223" s="24"/>
      <c r="Q223" s="24"/>
      <c r="R223" s="24"/>
      <c r="S223" s="24"/>
      <c r="T223" s="24"/>
      <c r="U223" s="7">
        <f t="shared" si="271"/>
        <v>0</v>
      </c>
      <c r="V223" s="24"/>
      <c r="W223" s="24"/>
      <c r="X223" s="24"/>
      <c r="Y223" s="24"/>
      <c r="Z223" s="24"/>
      <c r="AA223" s="24"/>
      <c r="AB223" s="24"/>
      <c r="AC223" s="24"/>
      <c r="AD223" s="17">
        <f t="shared" si="272"/>
        <v>0</v>
      </c>
      <c r="AE223" s="24"/>
      <c r="AF223" s="24"/>
      <c r="AG223" s="25"/>
      <c r="AH223" s="25"/>
      <c r="AI223" s="24"/>
      <c r="AJ223" s="20"/>
      <c r="AK223" s="24"/>
      <c r="AL223" s="20"/>
      <c r="AM223" s="20"/>
      <c r="AN223" s="20"/>
      <c r="AO223" s="3"/>
      <c r="AP223" s="20"/>
      <c r="AQ223" s="24"/>
      <c r="AR223" s="3"/>
      <c r="AS223" s="3"/>
      <c r="AT223" s="3"/>
      <c r="AU223" s="3"/>
      <c r="AV223" s="3"/>
      <c r="AW223" s="3"/>
      <c r="AX223" s="24"/>
      <c r="AY223" s="24"/>
      <c r="AZ223" s="24"/>
      <c r="BA223" s="3"/>
      <c r="BB223" s="3"/>
      <c r="BC223" s="3"/>
      <c r="BD223" s="24"/>
      <c r="BE223" s="3"/>
      <c r="BF223" s="3"/>
      <c r="BG223" s="17">
        <f t="shared" si="273"/>
        <v>0</v>
      </c>
      <c r="BH223" s="3"/>
      <c r="BI223" s="24"/>
      <c r="BJ223" s="24"/>
      <c r="BK223" s="3"/>
      <c r="BL223" s="20" t="s">
        <v>123</v>
      </c>
      <c r="BM223" s="3"/>
      <c r="BN223" s="20" t="s">
        <v>750</v>
      </c>
      <c r="BO223" s="3">
        <v>2025</v>
      </c>
      <c r="BP223" s="20"/>
      <c r="BQ223" s="3"/>
      <c r="BR223" s="3"/>
      <c r="BS223" s="3"/>
      <c r="BT223" s="3"/>
      <c r="BU223" s="23"/>
      <c r="BV223" s="20"/>
      <c r="BW223" s="25"/>
      <c r="BX223" s="25"/>
      <c r="BY223" s="97"/>
    </row>
    <row r="224" spans="1:89" s="26" customFormat="1" ht="37.5" x14ac:dyDescent="0.3">
      <c r="A224" s="20">
        <f t="shared" si="274"/>
        <v>85</v>
      </c>
      <c r="B224" s="21" t="s">
        <v>1053</v>
      </c>
      <c r="C224" s="22">
        <f t="shared" si="266"/>
        <v>1.0135000000000001</v>
      </c>
      <c r="D224" s="51">
        <v>1.0135000000000001</v>
      </c>
      <c r="E224" s="17">
        <f t="shared" si="267"/>
        <v>0</v>
      </c>
      <c r="F224" s="17">
        <f t="shared" si="268"/>
        <v>0</v>
      </c>
      <c r="G224" s="17">
        <f t="shared" si="269"/>
        <v>0</v>
      </c>
      <c r="H224" s="24"/>
      <c r="I224" s="24"/>
      <c r="J224" s="24"/>
      <c r="K224" s="24"/>
      <c r="L224" s="24"/>
      <c r="M224" s="17">
        <f t="shared" si="270"/>
        <v>0</v>
      </c>
      <c r="N224" s="24"/>
      <c r="O224" s="24"/>
      <c r="P224" s="24"/>
      <c r="Q224" s="24"/>
      <c r="R224" s="24"/>
      <c r="S224" s="24"/>
      <c r="T224" s="24"/>
      <c r="U224" s="7">
        <f t="shared" si="271"/>
        <v>0</v>
      </c>
      <c r="V224" s="24"/>
      <c r="W224" s="24"/>
      <c r="X224" s="24"/>
      <c r="Y224" s="24"/>
      <c r="Z224" s="24"/>
      <c r="AA224" s="24"/>
      <c r="AB224" s="24"/>
      <c r="AC224" s="24"/>
      <c r="AD224" s="17">
        <f t="shared" si="272"/>
        <v>0</v>
      </c>
      <c r="AE224" s="24"/>
      <c r="AF224" s="24"/>
      <c r="AG224" s="25"/>
      <c r="AH224" s="25"/>
      <c r="AI224" s="24"/>
      <c r="AJ224" s="20"/>
      <c r="AK224" s="24"/>
      <c r="AL224" s="20"/>
      <c r="AM224" s="20"/>
      <c r="AN224" s="20"/>
      <c r="AO224" s="3"/>
      <c r="AP224" s="20"/>
      <c r="AQ224" s="24"/>
      <c r="AR224" s="3"/>
      <c r="AS224" s="3"/>
      <c r="AT224" s="3"/>
      <c r="AU224" s="3"/>
      <c r="AV224" s="3"/>
      <c r="AW224" s="3"/>
      <c r="AX224" s="24"/>
      <c r="AY224" s="24"/>
      <c r="AZ224" s="24"/>
      <c r="BA224" s="3"/>
      <c r="BB224" s="3"/>
      <c r="BC224" s="3"/>
      <c r="BD224" s="24"/>
      <c r="BE224" s="3"/>
      <c r="BF224" s="3"/>
      <c r="BG224" s="17">
        <f t="shared" si="273"/>
        <v>0</v>
      </c>
      <c r="BH224" s="3"/>
      <c r="BI224" s="24"/>
      <c r="BJ224" s="24"/>
      <c r="BK224" s="3"/>
      <c r="BL224" s="20" t="s">
        <v>1115</v>
      </c>
      <c r="BM224" s="3"/>
      <c r="BN224" s="20" t="s">
        <v>570</v>
      </c>
      <c r="BO224" s="3">
        <v>2025</v>
      </c>
      <c r="BP224" s="144" t="s">
        <v>1169</v>
      </c>
      <c r="BQ224" s="3"/>
      <c r="BR224" s="3"/>
      <c r="BS224" s="3"/>
      <c r="BT224" s="3"/>
      <c r="BU224" s="99" t="s">
        <v>570</v>
      </c>
      <c r="BV224" s="20"/>
      <c r="BW224" s="25"/>
      <c r="BX224" s="25"/>
      <c r="BY224" s="95"/>
    </row>
    <row r="225" spans="1:77" s="26" customFormat="1" ht="56.25" x14ac:dyDescent="0.3">
      <c r="A225" s="20">
        <f t="shared" si="274"/>
        <v>86</v>
      </c>
      <c r="B225" s="21" t="s">
        <v>1054</v>
      </c>
      <c r="C225" s="22">
        <f t="shared" si="266"/>
        <v>0.32921999999999996</v>
      </c>
      <c r="D225" s="51">
        <v>0.32921999999999996</v>
      </c>
      <c r="E225" s="17">
        <f t="shared" si="267"/>
        <v>0</v>
      </c>
      <c r="F225" s="17">
        <f t="shared" si="268"/>
        <v>0</v>
      </c>
      <c r="G225" s="17">
        <f t="shared" si="269"/>
        <v>0</v>
      </c>
      <c r="H225" s="24"/>
      <c r="I225" s="24"/>
      <c r="J225" s="24"/>
      <c r="K225" s="24"/>
      <c r="L225" s="24"/>
      <c r="M225" s="17">
        <f t="shared" si="270"/>
        <v>0</v>
      </c>
      <c r="N225" s="24"/>
      <c r="O225" s="24"/>
      <c r="P225" s="24"/>
      <c r="Q225" s="24"/>
      <c r="R225" s="24"/>
      <c r="S225" s="24"/>
      <c r="T225" s="24"/>
      <c r="U225" s="7">
        <f t="shared" si="271"/>
        <v>0</v>
      </c>
      <c r="V225" s="24"/>
      <c r="W225" s="24"/>
      <c r="X225" s="24"/>
      <c r="Y225" s="24"/>
      <c r="Z225" s="24"/>
      <c r="AA225" s="24"/>
      <c r="AB225" s="24"/>
      <c r="AC225" s="24"/>
      <c r="AD225" s="17">
        <f t="shared" si="272"/>
        <v>0</v>
      </c>
      <c r="AE225" s="24"/>
      <c r="AF225" s="24"/>
      <c r="AG225" s="25"/>
      <c r="AH225" s="25"/>
      <c r="AI225" s="24"/>
      <c r="AJ225" s="20"/>
      <c r="AK225" s="24"/>
      <c r="AL225" s="20"/>
      <c r="AM225" s="20"/>
      <c r="AN225" s="20"/>
      <c r="AO225" s="3"/>
      <c r="AP225" s="20"/>
      <c r="AQ225" s="24"/>
      <c r="AR225" s="3"/>
      <c r="AS225" s="3"/>
      <c r="AT225" s="3"/>
      <c r="AU225" s="3"/>
      <c r="AV225" s="3"/>
      <c r="AW225" s="3"/>
      <c r="AX225" s="24"/>
      <c r="AY225" s="24"/>
      <c r="AZ225" s="24"/>
      <c r="BA225" s="3"/>
      <c r="BB225" s="3"/>
      <c r="BC225" s="3"/>
      <c r="BD225" s="24"/>
      <c r="BE225" s="3"/>
      <c r="BF225" s="3"/>
      <c r="BG225" s="17">
        <f t="shared" si="273"/>
        <v>0</v>
      </c>
      <c r="BH225" s="3"/>
      <c r="BI225" s="24"/>
      <c r="BJ225" s="24"/>
      <c r="BK225" s="3"/>
      <c r="BL225" s="20" t="s">
        <v>1116</v>
      </c>
      <c r="BM225" s="3"/>
      <c r="BN225" s="20" t="s">
        <v>570</v>
      </c>
      <c r="BO225" s="3">
        <v>2025</v>
      </c>
      <c r="BP225" s="144"/>
      <c r="BQ225" s="3"/>
      <c r="BR225" s="3"/>
      <c r="BS225" s="3"/>
      <c r="BT225" s="3"/>
      <c r="BU225" s="99" t="s">
        <v>570</v>
      </c>
      <c r="BV225" s="20"/>
      <c r="BW225" s="25"/>
      <c r="BX225" s="25"/>
      <c r="BY225" s="95"/>
    </row>
    <row r="226" spans="1:77" s="26" customFormat="1" ht="37.5" x14ac:dyDescent="0.3">
      <c r="A226" s="20">
        <f t="shared" si="274"/>
        <v>87</v>
      </c>
      <c r="B226" s="21" t="s">
        <v>1055</v>
      </c>
      <c r="C226" s="22">
        <f t="shared" si="266"/>
        <v>0.4088</v>
      </c>
      <c r="D226" s="51">
        <v>0.4088</v>
      </c>
      <c r="E226" s="17">
        <f t="shared" si="267"/>
        <v>0</v>
      </c>
      <c r="F226" s="17">
        <f t="shared" si="268"/>
        <v>0</v>
      </c>
      <c r="G226" s="17">
        <f t="shared" si="269"/>
        <v>0</v>
      </c>
      <c r="H226" s="24"/>
      <c r="I226" s="24"/>
      <c r="J226" s="24"/>
      <c r="K226" s="24"/>
      <c r="L226" s="24"/>
      <c r="M226" s="17">
        <f t="shared" si="270"/>
        <v>0</v>
      </c>
      <c r="N226" s="24"/>
      <c r="O226" s="24"/>
      <c r="P226" s="24"/>
      <c r="Q226" s="24"/>
      <c r="R226" s="24"/>
      <c r="S226" s="24"/>
      <c r="T226" s="24"/>
      <c r="U226" s="7">
        <f t="shared" si="271"/>
        <v>0</v>
      </c>
      <c r="V226" s="24"/>
      <c r="W226" s="24"/>
      <c r="X226" s="24"/>
      <c r="Y226" s="24"/>
      <c r="Z226" s="24"/>
      <c r="AA226" s="24"/>
      <c r="AB226" s="24"/>
      <c r="AC226" s="24"/>
      <c r="AD226" s="17">
        <f t="shared" si="272"/>
        <v>0</v>
      </c>
      <c r="AE226" s="24"/>
      <c r="AF226" s="24"/>
      <c r="AG226" s="25"/>
      <c r="AH226" s="25"/>
      <c r="AI226" s="24"/>
      <c r="AJ226" s="20"/>
      <c r="AK226" s="24"/>
      <c r="AL226" s="20"/>
      <c r="AM226" s="20"/>
      <c r="AN226" s="20"/>
      <c r="AO226" s="3"/>
      <c r="AP226" s="20"/>
      <c r="AQ226" s="24"/>
      <c r="AR226" s="3"/>
      <c r="AS226" s="3"/>
      <c r="AT226" s="3"/>
      <c r="AU226" s="3"/>
      <c r="AV226" s="3"/>
      <c r="AW226" s="3"/>
      <c r="AX226" s="24"/>
      <c r="AY226" s="24"/>
      <c r="AZ226" s="24"/>
      <c r="BA226" s="3"/>
      <c r="BB226" s="3"/>
      <c r="BC226" s="3"/>
      <c r="BD226" s="24"/>
      <c r="BE226" s="3"/>
      <c r="BF226" s="3"/>
      <c r="BG226" s="17">
        <f t="shared" si="273"/>
        <v>0</v>
      </c>
      <c r="BH226" s="3"/>
      <c r="BI226" s="24"/>
      <c r="BJ226" s="24"/>
      <c r="BK226" s="3"/>
      <c r="BL226" s="20" t="s">
        <v>1117</v>
      </c>
      <c r="BM226" s="3"/>
      <c r="BN226" s="20" t="s">
        <v>733</v>
      </c>
      <c r="BO226" s="3">
        <v>2025</v>
      </c>
      <c r="BP226" s="144"/>
      <c r="BQ226" s="3"/>
      <c r="BR226" s="3"/>
      <c r="BS226" s="3"/>
      <c r="BT226" s="3"/>
      <c r="BU226" s="99" t="s">
        <v>733</v>
      </c>
      <c r="BV226" s="20"/>
      <c r="BW226" s="25"/>
      <c r="BX226" s="25"/>
      <c r="BY226" s="95"/>
    </row>
    <row r="227" spans="1:77" s="26" customFormat="1" ht="56.25" x14ac:dyDescent="0.3">
      <c r="A227" s="20">
        <f t="shared" si="274"/>
        <v>88</v>
      </c>
      <c r="B227" s="21" t="s">
        <v>1056</v>
      </c>
      <c r="C227" s="22">
        <f t="shared" si="266"/>
        <v>0.373</v>
      </c>
      <c r="D227" s="51">
        <v>0.373</v>
      </c>
      <c r="E227" s="17">
        <f t="shared" si="267"/>
        <v>0</v>
      </c>
      <c r="F227" s="17">
        <f t="shared" si="268"/>
        <v>0</v>
      </c>
      <c r="G227" s="17">
        <f t="shared" si="269"/>
        <v>0</v>
      </c>
      <c r="H227" s="24"/>
      <c r="I227" s="24"/>
      <c r="J227" s="24"/>
      <c r="K227" s="24"/>
      <c r="L227" s="24"/>
      <c r="M227" s="17">
        <f t="shared" si="270"/>
        <v>0</v>
      </c>
      <c r="N227" s="24"/>
      <c r="O227" s="24"/>
      <c r="P227" s="24"/>
      <c r="Q227" s="24"/>
      <c r="R227" s="24"/>
      <c r="S227" s="24"/>
      <c r="T227" s="24"/>
      <c r="U227" s="7">
        <f t="shared" si="271"/>
        <v>0</v>
      </c>
      <c r="V227" s="24"/>
      <c r="W227" s="24"/>
      <c r="X227" s="24"/>
      <c r="Y227" s="24"/>
      <c r="Z227" s="24"/>
      <c r="AA227" s="24"/>
      <c r="AB227" s="24"/>
      <c r="AC227" s="24"/>
      <c r="AD227" s="17">
        <f t="shared" si="272"/>
        <v>0</v>
      </c>
      <c r="AE227" s="24"/>
      <c r="AF227" s="24"/>
      <c r="AG227" s="25"/>
      <c r="AH227" s="25"/>
      <c r="AI227" s="24"/>
      <c r="AJ227" s="20"/>
      <c r="AK227" s="24"/>
      <c r="AL227" s="20"/>
      <c r="AM227" s="20"/>
      <c r="AN227" s="20"/>
      <c r="AO227" s="3"/>
      <c r="AP227" s="20"/>
      <c r="AQ227" s="24"/>
      <c r="AR227" s="3"/>
      <c r="AS227" s="3"/>
      <c r="AT227" s="3"/>
      <c r="AU227" s="3"/>
      <c r="AV227" s="3"/>
      <c r="AW227" s="3"/>
      <c r="AX227" s="24"/>
      <c r="AY227" s="24"/>
      <c r="AZ227" s="24"/>
      <c r="BA227" s="3"/>
      <c r="BB227" s="3"/>
      <c r="BC227" s="3"/>
      <c r="BD227" s="24"/>
      <c r="BE227" s="3"/>
      <c r="BF227" s="3"/>
      <c r="BG227" s="17">
        <f t="shared" si="273"/>
        <v>0</v>
      </c>
      <c r="BH227" s="3"/>
      <c r="BI227" s="24"/>
      <c r="BJ227" s="24"/>
      <c r="BK227" s="3"/>
      <c r="BL227" s="20" t="s">
        <v>1118</v>
      </c>
      <c r="BM227" s="3"/>
      <c r="BN227" s="20" t="s">
        <v>570</v>
      </c>
      <c r="BO227" s="3">
        <v>2025</v>
      </c>
      <c r="BP227" s="144"/>
      <c r="BQ227" s="3"/>
      <c r="BR227" s="3"/>
      <c r="BS227" s="3"/>
      <c r="BT227" s="3"/>
      <c r="BU227" s="99" t="s">
        <v>570</v>
      </c>
      <c r="BV227" s="20"/>
      <c r="BW227" s="25"/>
      <c r="BX227" s="25"/>
      <c r="BY227" s="95"/>
    </row>
    <row r="228" spans="1:77" s="26" customFormat="1" ht="56.25" x14ac:dyDescent="0.3">
      <c r="A228" s="20">
        <f t="shared" si="274"/>
        <v>89</v>
      </c>
      <c r="B228" s="21" t="s">
        <v>1057</v>
      </c>
      <c r="C228" s="22">
        <f t="shared" si="266"/>
        <v>0.31259999999999999</v>
      </c>
      <c r="D228" s="51">
        <v>0.31259999999999999</v>
      </c>
      <c r="E228" s="17">
        <f t="shared" si="267"/>
        <v>0</v>
      </c>
      <c r="F228" s="17">
        <f t="shared" si="268"/>
        <v>0</v>
      </c>
      <c r="G228" s="17">
        <f t="shared" si="269"/>
        <v>0</v>
      </c>
      <c r="H228" s="24"/>
      <c r="I228" s="24"/>
      <c r="J228" s="24"/>
      <c r="K228" s="24"/>
      <c r="L228" s="24"/>
      <c r="M228" s="17">
        <f t="shared" si="270"/>
        <v>0</v>
      </c>
      <c r="N228" s="24"/>
      <c r="O228" s="24"/>
      <c r="P228" s="24"/>
      <c r="Q228" s="24"/>
      <c r="R228" s="24"/>
      <c r="S228" s="24"/>
      <c r="T228" s="24"/>
      <c r="U228" s="7">
        <f t="shared" si="271"/>
        <v>0</v>
      </c>
      <c r="V228" s="24"/>
      <c r="W228" s="24"/>
      <c r="X228" s="24"/>
      <c r="Y228" s="24"/>
      <c r="Z228" s="24"/>
      <c r="AA228" s="24"/>
      <c r="AB228" s="24"/>
      <c r="AC228" s="24"/>
      <c r="AD228" s="17">
        <f t="shared" si="272"/>
        <v>0</v>
      </c>
      <c r="AE228" s="24"/>
      <c r="AF228" s="24"/>
      <c r="AG228" s="25"/>
      <c r="AH228" s="25"/>
      <c r="AI228" s="24"/>
      <c r="AJ228" s="20"/>
      <c r="AK228" s="24"/>
      <c r="AL228" s="20"/>
      <c r="AM228" s="20"/>
      <c r="AN228" s="20"/>
      <c r="AO228" s="3"/>
      <c r="AP228" s="20"/>
      <c r="AQ228" s="24"/>
      <c r="AR228" s="3"/>
      <c r="AS228" s="3"/>
      <c r="AT228" s="3"/>
      <c r="AU228" s="3"/>
      <c r="AV228" s="3"/>
      <c r="AW228" s="3"/>
      <c r="AX228" s="24"/>
      <c r="AY228" s="24"/>
      <c r="AZ228" s="24"/>
      <c r="BA228" s="3"/>
      <c r="BB228" s="3"/>
      <c r="BC228" s="3"/>
      <c r="BD228" s="24"/>
      <c r="BE228" s="3"/>
      <c r="BF228" s="3"/>
      <c r="BG228" s="17">
        <f t="shared" si="273"/>
        <v>0</v>
      </c>
      <c r="BH228" s="3"/>
      <c r="BI228" s="24"/>
      <c r="BJ228" s="24"/>
      <c r="BK228" s="3"/>
      <c r="BL228" s="20" t="s">
        <v>1118</v>
      </c>
      <c r="BM228" s="3"/>
      <c r="BN228" s="20" t="s">
        <v>570</v>
      </c>
      <c r="BO228" s="3">
        <v>2025</v>
      </c>
      <c r="BP228" s="144"/>
      <c r="BQ228" s="3"/>
      <c r="BR228" s="3"/>
      <c r="BS228" s="3"/>
      <c r="BT228" s="3"/>
      <c r="BU228" s="99" t="s">
        <v>570</v>
      </c>
      <c r="BV228" s="20"/>
      <c r="BW228" s="25"/>
      <c r="BX228" s="25"/>
      <c r="BY228" s="95"/>
    </row>
    <row r="229" spans="1:77" s="26" customFormat="1" ht="37.5" x14ac:dyDescent="0.3">
      <c r="A229" s="20">
        <f t="shared" si="274"/>
        <v>90</v>
      </c>
      <c r="B229" s="21" t="s">
        <v>1058</v>
      </c>
      <c r="C229" s="22">
        <f t="shared" si="266"/>
        <v>3.3000000000000002E-2</v>
      </c>
      <c r="D229" s="51">
        <v>3.3000000000000002E-2</v>
      </c>
      <c r="E229" s="17">
        <f t="shared" si="267"/>
        <v>0</v>
      </c>
      <c r="F229" s="17">
        <f t="shared" si="268"/>
        <v>0</v>
      </c>
      <c r="G229" s="17">
        <f t="shared" si="269"/>
        <v>0</v>
      </c>
      <c r="H229" s="24"/>
      <c r="I229" s="24"/>
      <c r="J229" s="24"/>
      <c r="K229" s="24"/>
      <c r="L229" s="24"/>
      <c r="M229" s="17">
        <f t="shared" si="270"/>
        <v>0</v>
      </c>
      <c r="N229" s="24"/>
      <c r="O229" s="24"/>
      <c r="P229" s="24"/>
      <c r="Q229" s="24"/>
      <c r="R229" s="24"/>
      <c r="S229" s="24"/>
      <c r="T229" s="24"/>
      <c r="U229" s="7">
        <f t="shared" si="271"/>
        <v>0</v>
      </c>
      <c r="V229" s="24"/>
      <c r="W229" s="24"/>
      <c r="X229" s="24"/>
      <c r="Y229" s="24"/>
      <c r="Z229" s="24"/>
      <c r="AA229" s="24"/>
      <c r="AB229" s="24"/>
      <c r="AC229" s="24"/>
      <c r="AD229" s="17">
        <f t="shared" si="272"/>
        <v>0</v>
      </c>
      <c r="AE229" s="24"/>
      <c r="AF229" s="24"/>
      <c r="AG229" s="25"/>
      <c r="AH229" s="25"/>
      <c r="AI229" s="24"/>
      <c r="AJ229" s="20"/>
      <c r="AK229" s="24"/>
      <c r="AL229" s="20"/>
      <c r="AM229" s="20"/>
      <c r="AN229" s="20"/>
      <c r="AO229" s="3"/>
      <c r="AP229" s="20"/>
      <c r="AQ229" s="24"/>
      <c r="AR229" s="3"/>
      <c r="AS229" s="3"/>
      <c r="AT229" s="3"/>
      <c r="AU229" s="3"/>
      <c r="AV229" s="3"/>
      <c r="AW229" s="3"/>
      <c r="AX229" s="24"/>
      <c r="AY229" s="24"/>
      <c r="AZ229" s="24"/>
      <c r="BA229" s="3"/>
      <c r="BB229" s="3"/>
      <c r="BC229" s="3"/>
      <c r="BD229" s="24"/>
      <c r="BE229" s="3"/>
      <c r="BF229" s="3"/>
      <c r="BG229" s="17">
        <f t="shared" si="273"/>
        <v>0</v>
      </c>
      <c r="BH229" s="3"/>
      <c r="BI229" s="24"/>
      <c r="BJ229" s="24"/>
      <c r="BK229" s="3"/>
      <c r="BL229" s="20" t="s">
        <v>1118</v>
      </c>
      <c r="BM229" s="3"/>
      <c r="BN229" s="20" t="s">
        <v>570</v>
      </c>
      <c r="BO229" s="3">
        <v>2025</v>
      </c>
      <c r="BP229" s="144"/>
      <c r="BQ229" s="3"/>
      <c r="BR229" s="3"/>
      <c r="BS229" s="3"/>
      <c r="BT229" s="3"/>
      <c r="BU229" s="99" t="s">
        <v>570</v>
      </c>
      <c r="BV229" s="20"/>
      <c r="BW229" s="25"/>
      <c r="BX229" s="25"/>
      <c r="BY229" s="95"/>
    </row>
    <row r="230" spans="1:77" s="26" customFormat="1" ht="37.5" x14ac:dyDescent="0.3">
      <c r="A230" s="20">
        <f t="shared" si="274"/>
        <v>91</v>
      </c>
      <c r="B230" s="21" t="s">
        <v>1059</v>
      </c>
      <c r="C230" s="22">
        <f t="shared" si="266"/>
        <v>0.1038</v>
      </c>
      <c r="D230" s="51">
        <v>0.1038</v>
      </c>
      <c r="E230" s="17">
        <f t="shared" si="267"/>
        <v>0</v>
      </c>
      <c r="F230" s="17">
        <f t="shared" si="268"/>
        <v>0</v>
      </c>
      <c r="G230" s="17">
        <f t="shared" si="269"/>
        <v>0</v>
      </c>
      <c r="H230" s="24"/>
      <c r="I230" s="24"/>
      <c r="J230" s="24"/>
      <c r="K230" s="24"/>
      <c r="L230" s="24"/>
      <c r="M230" s="17">
        <f t="shared" si="270"/>
        <v>0</v>
      </c>
      <c r="N230" s="24"/>
      <c r="O230" s="24"/>
      <c r="P230" s="24"/>
      <c r="Q230" s="24"/>
      <c r="R230" s="24"/>
      <c r="S230" s="24"/>
      <c r="T230" s="24"/>
      <c r="U230" s="7">
        <f t="shared" si="271"/>
        <v>0</v>
      </c>
      <c r="V230" s="24"/>
      <c r="W230" s="24"/>
      <c r="X230" s="24"/>
      <c r="Y230" s="24"/>
      <c r="Z230" s="24"/>
      <c r="AA230" s="24"/>
      <c r="AB230" s="24"/>
      <c r="AC230" s="24"/>
      <c r="AD230" s="17">
        <f t="shared" si="272"/>
        <v>0</v>
      </c>
      <c r="AE230" s="24"/>
      <c r="AF230" s="24"/>
      <c r="AG230" s="25"/>
      <c r="AH230" s="25"/>
      <c r="AI230" s="24"/>
      <c r="AJ230" s="20"/>
      <c r="AK230" s="24"/>
      <c r="AL230" s="20"/>
      <c r="AM230" s="20"/>
      <c r="AN230" s="20"/>
      <c r="AO230" s="3"/>
      <c r="AP230" s="20"/>
      <c r="AQ230" s="24"/>
      <c r="AR230" s="3"/>
      <c r="AS230" s="3"/>
      <c r="AT230" s="3"/>
      <c r="AU230" s="3"/>
      <c r="AV230" s="3"/>
      <c r="AW230" s="3"/>
      <c r="AX230" s="24"/>
      <c r="AY230" s="24"/>
      <c r="AZ230" s="24"/>
      <c r="BA230" s="3"/>
      <c r="BB230" s="3"/>
      <c r="BC230" s="3"/>
      <c r="BD230" s="24"/>
      <c r="BE230" s="3"/>
      <c r="BF230" s="3"/>
      <c r="BG230" s="17">
        <f t="shared" si="273"/>
        <v>0</v>
      </c>
      <c r="BH230" s="3"/>
      <c r="BI230" s="24"/>
      <c r="BJ230" s="24"/>
      <c r="BK230" s="3"/>
      <c r="BL230" s="20" t="s">
        <v>978</v>
      </c>
      <c r="BM230" s="3"/>
      <c r="BN230" s="20" t="s">
        <v>570</v>
      </c>
      <c r="BO230" s="3">
        <v>2025</v>
      </c>
      <c r="BP230" s="144"/>
      <c r="BQ230" s="3"/>
      <c r="BR230" s="3"/>
      <c r="BS230" s="3"/>
      <c r="BT230" s="3"/>
      <c r="BU230" s="99" t="s">
        <v>570</v>
      </c>
      <c r="BV230" s="20"/>
      <c r="BW230" s="25"/>
      <c r="BX230" s="25"/>
      <c r="BY230" s="95"/>
    </row>
    <row r="231" spans="1:77" s="26" customFormat="1" ht="37.5" x14ac:dyDescent="0.3">
      <c r="A231" s="20">
        <f t="shared" si="274"/>
        <v>92</v>
      </c>
      <c r="B231" s="21" t="s">
        <v>1060</v>
      </c>
      <c r="C231" s="22">
        <f t="shared" si="266"/>
        <v>0.1469</v>
      </c>
      <c r="D231" s="51">
        <v>0.1469</v>
      </c>
      <c r="E231" s="17">
        <f t="shared" si="267"/>
        <v>0</v>
      </c>
      <c r="F231" s="17">
        <f t="shared" si="268"/>
        <v>0</v>
      </c>
      <c r="G231" s="17">
        <f t="shared" si="269"/>
        <v>0</v>
      </c>
      <c r="H231" s="24"/>
      <c r="I231" s="24"/>
      <c r="J231" s="24"/>
      <c r="K231" s="24"/>
      <c r="L231" s="24"/>
      <c r="M231" s="17">
        <f t="shared" si="270"/>
        <v>0</v>
      </c>
      <c r="N231" s="24"/>
      <c r="O231" s="24"/>
      <c r="P231" s="24"/>
      <c r="Q231" s="24"/>
      <c r="R231" s="24"/>
      <c r="S231" s="24"/>
      <c r="T231" s="24"/>
      <c r="U231" s="7">
        <f t="shared" si="271"/>
        <v>0</v>
      </c>
      <c r="V231" s="24"/>
      <c r="W231" s="24"/>
      <c r="X231" s="24"/>
      <c r="Y231" s="24"/>
      <c r="Z231" s="24"/>
      <c r="AA231" s="24"/>
      <c r="AB231" s="24"/>
      <c r="AC231" s="24"/>
      <c r="AD231" s="17">
        <f t="shared" si="272"/>
        <v>0</v>
      </c>
      <c r="AE231" s="24"/>
      <c r="AF231" s="24"/>
      <c r="AG231" s="25"/>
      <c r="AH231" s="25"/>
      <c r="AI231" s="24"/>
      <c r="AJ231" s="20"/>
      <c r="AK231" s="24"/>
      <c r="AL231" s="20"/>
      <c r="AM231" s="20"/>
      <c r="AN231" s="20"/>
      <c r="AO231" s="3"/>
      <c r="AP231" s="20"/>
      <c r="AQ231" s="24"/>
      <c r="AR231" s="3"/>
      <c r="AS231" s="3"/>
      <c r="AT231" s="3"/>
      <c r="AU231" s="3"/>
      <c r="AV231" s="3"/>
      <c r="AW231" s="3"/>
      <c r="AX231" s="24"/>
      <c r="AY231" s="24"/>
      <c r="AZ231" s="24"/>
      <c r="BA231" s="3"/>
      <c r="BB231" s="3"/>
      <c r="BC231" s="3"/>
      <c r="BD231" s="24"/>
      <c r="BE231" s="3"/>
      <c r="BF231" s="3"/>
      <c r="BG231" s="17">
        <f t="shared" si="273"/>
        <v>0</v>
      </c>
      <c r="BH231" s="3"/>
      <c r="BI231" s="24"/>
      <c r="BJ231" s="24"/>
      <c r="BK231" s="3"/>
      <c r="BL231" s="20" t="s">
        <v>1119</v>
      </c>
      <c r="BM231" s="3"/>
      <c r="BN231" s="20" t="s">
        <v>570</v>
      </c>
      <c r="BO231" s="3">
        <v>2025</v>
      </c>
      <c r="BP231" s="144"/>
      <c r="BQ231" s="3"/>
      <c r="BR231" s="3"/>
      <c r="BS231" s="3"/>
      <c r="BT231" s="3"/>
      <c r="BU231" s="99" t="s">
        <v>570</v>
      </c>
      <c r="BV231" s="20"/>
      <c r="BW231" s="25"/>
      <c r="BX231" s="25"/>
      <c r="BY231" s="95"/>
    </row>
    <row r="232" spans="1:77" s="26" customFormat="1" ht="37.5" x14ac:dyDescent="0.3">
      <c r="A232" s="20">
        <f t="shared" si="274"/>
        <v>93</v>
      </c>
      <c r="B232" s="21" t="s">
        <v>1061</v>
      </c>
      <c r="C232" s="22">
        <f t="shared" si="266"/>
        <v>4.4999999999999999E-4</v>
      </c>
      <c r="D232" s="51">
        <v>4.4999999999999999E-4</v>
      </c>
      <c r="E232" s="17">
        <f t="shared" si="267"/>
        <v>0</v>
      </c>
      <c r="F232" s="17">
        <f t="shared" si="268"/>
        <v>0</v>
      </c>
      <c r="G232" s="17">
        <f t="shared" si="269"/>
        <v>0</v>
      </c>
      <c r="H232" s="24"/>
      <c r="I232" s="24"/>
      <c r="J232" s="24"/>
      <c r="K232" s="24"/>
      <c r="L232" s="24"/>
      <c r="M232" s="17">
        <f t="shared" si="270"/>
        <v>0</v>
      </c>
      <c r="N232" s="24"/>
      <c r="O232" s="24"/>
      <c r="P232" s="24"/>
      <c r="Q232" s="24"/>
      <c r="R232" s="24"/>
      <c r="S232" s="24"/>
      <c r="T232" s="24"/>
      <c r="U232" s="7">
        <f t="shared" si="271"/>
        <v>0</v>
      </c>
      <c r="V232" s="24"/>
      <c r="W232" s="24"/>
      <c r="X232" s="24"/>
      <c r="Y232" s="24"/>
      <c r="Z232" s="24"/>
      <c r="AA232" s="24"/>
      <c r="AB232" s="24"/>
      <c r="AC232" s="24"/>
      <c r="AD232" s="17">
        <f t="shared" si="272"/>
        <v>0</v>
      </c>
      <c r="AE232" s="24"/>
      <c r="AF232" s="24"/>
      <c r="AG232" s="25"/>
      <c r="AH232" s="25"/>
      <c r="AI232" s="24"/>
      <c r="AJ232" s="20"/>
      <c r="AK232" s="24"/>
      <c r="AL232" s="20"/>
      <c r="AM232" s="20"/>
      <c r="AN232" s="20"/>
      <c r="AO232" s="3"/>
      <c r="AP232" s="20"/>
      <c r="AQ232" s="24"/>
      <c r="AR232" s="3"/>
      <c r="AS232" s="3"/>
      <c r="AT232" s="3"/>
      <c r="AU232" s="3"/>
      <c r="AV232" s="3"/>
      <c r="AW232" s="3"/>
      <c r="AX232" s="24"/>
      <c r="AY232" s="24"/>
      <c r="AZ232" s="24"/>
      <c r="BA232" s="3"/>
      <c r="BB232" s="3"/>
      <c r="BC232" s="3"/>
      <c r="BD232" s="24"/>
      <c r="BE232" s="3"/>
      <c r="BF232" s="3"/>
      <c r="BG232" s="17">
        <f t="shared" si="273"/>
        <v>0</v>
      </c>
      <c r="BH232" s="3"/>
      <c r="BI232" s="24"/>
      <c r="BJ232" s="24"/>
      <c r="BK232" s="3"/>
      <c r="BL232" s="20" t="s">
        <v>1120</v>
      </c>
      <c r="BM232" s="3"/>
      <c r="BN232" s="20" t="s">
        <v>747</v>
      </c>
      <c r="BO232" s="3">
        <v>2025</v>
      </c>
      <c r="BP232" s="144"/>
      <c r="BQ232" s="3"/>
      <c r="BR232" s="3"/>
      <c r="BS232" s="3"/>
      <c r="BT232" s="3"/>
      <c r="BU232" s="99" t="s">
        <v>747</v>
      </c>
      <c r="BV232" s="20"/>
      <c r="BW232" s="25"/>
      <c r="BX232" s="25"/>
      <c r="BY232" s="95"/>
    </row>
    <row r="233" spans="1:77" s="26" customFormat="1" ht="37.5" x14ac:dyDescent="0.3">
      <c r="A233" s="20">
        <f t="shared" si="274"/>
        <v>94</v>
      </c>
      <c r="B233" s="21" t="s">
        <v>1062</v>
      </c>
      <c r="C233" s="22">
        <f t="shared" si="266"/>
        <v>0.2324</v>
      </c>
      <c r="D233" s="51">
        <v>0.2324</v>
      </c>
      <c r="E233" s="17">
        <f t="shared" si="267"/>
        <v>0</v>
      </c>
      <c r="F233" s="17">
        <f t="shared" si="268"/>
        <v>0</v>
      </c>
      <c r="G233" s="17">
        <f t="shared" si="269"/>
        <v>0</v>
      </c>
      <c r="H233" s="24"/>
      <c r="I233" s="24"/>
      <c r="J233" s="24"/>
      <c r="K233" s="24"/>
      <c r="L233" s="24"/>
      <c r="M233" s="17">
        <f t="shared" si="270"/>
        <v>0</v>
      </c>
      <c r="N233" s="24"/>
      <c r="O233" s="24"/>
      <c r="P233" s="24"/>
      <c r="Q233" s="24"/>
      <c r="R233" s="24"/>
      <c r="S233" s="24"/>
      <c r="T233" s="24"/>
      <c r="U233" s="7">
        <f t="shared" si="271"/>
        <v>0</v>
      </c>
      <c r="V233" s="24"/>
      <c r="W233" s="24"/>
      <c r="X233" s="24"/>
      <c r="Y233" s="24"/>
      <c r="Z233" s="24"/>
      <c r="AA233" s="24"/>
      <c r="AB233" s="24"/>
      <c r="AC233" s="24"/>
      <c r="AD233" s="17">
        <f t="shared" si="272"/>
        <v>0</v>
      </c>
      <c r="AE233" s="24"/>
      <c r="AF233" s="24"/>
      <c r="AG233" s="25"/>
      <c r="AH233" s="25"/>
      <c r="AI233" s="24"/>
      <c r="AJ233" s="20"/>
      <c r="AK233" s="24"/>
      <c r="AL233" s="20"/>
      <c r="AM233" s="20"/>
      <c r="AN233" s="20"/>
      <c r="AO233" s="3"/>
      <c r="AP233" s="20"/>
      <c r="AQ233" s="24"/>
      <c r="AR233" s="3"/>
      <c r="AS233" s="3"/>
      <c r="AT233" s="3"/>
      <c r="AU233" s="3"/>
      <c r="AV233" s="3"/>
      <c r="AW233" s="3"/>
      <c r="AX233" s="24"/>
      <c r="AY233" s="24"/>
      <c r="AZ233" s="24"/>
      <c r="BA233" s="3"/>
      <c r="BB233" s="3"/>
      <c r="BC233" s="3"/>
      <c r="BD233" s="24"/>
      <c r="BE233" s="3"/>
      <c r="BF233" s="3"/>
      <c r="BG233" s="17">
        <f t="shared" si="273"/>
        <v>0</v>
      </c>
      <c r="BH233" s="3"/>
      <c r="BI233" s="24"/>
      <c r="BJ233" s="24"/>
      <c r="BK233" s="3"/>
      <c r="BL233" s="20" t="s">
        <v>1121</v>
      </c>
      <c r="BM233" s="3"/>
      <c r="BN233" s="20" t="s">
        <v>747</v>
      </c>
      <c r="BO233" s="3">
        <v>2025</v>
      </c>
      <c r="BP233" s="144"/>
      <c r="BQ233" s="3"/>
      <c r="BR233" s="3"/>
      <c r="BS233" s="3"/>
      <c r="BT233" s="3"/>
      <c r="BU233" s="99" t="s">
        <v>747</v>
      </c>
      <c r="BV233" s="20"/>
      <c r="BW233" s="25"/>
      <c r="BX233" s="25"/>
      <c r="BY233" s="95"/>
    </row>
    <row r="234" spans="1:77" s="26" customFormat="1" ht="37.5" x14ac:dyDescent="0.3">
      <c r="A234" s="20">
        <f t="shared" si="274"/>
        <v>95</v>
      </c>
      <c r="B234" s="21" t="s">
        <v>1063</v>
      </c>
      <c r="C234" s="22">
        <f t="shared" si="266"/>
        <v>2.3E-2</v>
      </c>
      <c r="D234" s="51">
        <v>2.3E-2</v>
      </c>
      <c r="E234" s="17">
        <f t="shared" si="267"/>
        <v>0</v>
      </c>
      <c r="F234" s="17">
        <f t="shared" si="268"/>
        <v>0</v>
      </c>
      <c r="G234" s="17">
        <f t="shared" si="269"/>
        <v>0</v>
      </c>
      <c r="H234" s="24"/>
      <c r="I234" s="24"/>
      <c r="J234" s="24"/>
      <c r="K234" s="24"/>
      <c r="L234" s="24"/>
      <c r="M234" s="17">
        <f t="shared" si="270"/>
        <v>0</v>
      </c>
      <c r="N234" s="24"/>
      <c r="O234" s="24"/>
      <c r="P234" s="24"/>
      <c r="Q234" s="24"/>
      <c r="R234" s="24"/>
      <c r="S234" s="24"/>
      <c r="T234" s="24"/>
      <c r="U234" s="7">
        <f t="shared" si="271"/>
        <v>0</v>
      </c>
      <c r="V234" s="24"/>
      <c r="W234" s="24"/>
      <c r="X234" s="24"/>
      <c r="Y234" s="24"/>
      <c r="Z234" s="24"/>
      <c r="AA234" s="24"/>
      <c r="AB234" s="24"/>
      <c r="AC234" s="24"/>
      <c r="AD234" s="17">
        <f t="shared" si="272"/>
        <v>0</v>
      </c>
      <c r="AE234" s="24"/>
      <c r="AF234" s="24"/>
      <c r="AG234" s="25"/>
      <c r="AH234" s="25"/>
      <c r="AI234" s="24"/>
      <c r="AJ234" s="20"/>
      <c r="AK234" s="24"/>
      <c r="AL234" s="20"/>
      <c r="AM234" s="20"/>
      <c r="AN234" s="20"/>
      <c r="AO234" s="3"/>
      <c r="AP234" s="20"/>
      <c r="AQ234" s="24"/>
      <c r="AR234" s="3"/>
      <c r="AS234" s="3"/>
      <c r="AT234" s="3"/>
      <c r="AU234" s="3"/>
      <c r="AV234" s="3"/>
      <c r="AW234" s="3"/>
      <c r="AX234" s="24"/>
      <c r="AY234" s="24"/>
      <c r="AZ234" s="24"/>
      <c r="BA234" s="3"/>
      <c r="BB234" s="3"/>
      <c r="BC234" s="3"/>
      <c r="BD234" s="24"/>
      <c r="BE234" s="3"/>
      <c r="BF234" s="3"/>
      <c r="BG234" s="17">
        <f t="shared" si="273"/>
        <v>0</v>
      </c>
      <c r="BH234" s="3"/>
      <c r="BI234" s="24"/>
      <c r="BJ234" s="24"/>
      <c r="BK234" s="3"/>
      <c r="BL234" s="20" t="s">
        <v>1122</v>
      </c>
      <c r="BM234" s="3"/>
      <c r="BN234" s="20" t="s">
        <v>570</v>
      </c>
      <c r="BO234" s="3">
        <v>2025</v>
      </c>
      <c r="BP234" s="144"/>
      <c r="BQ234" s="3"/>
      <c r="BR234" s="3"/>
      <c r="BS234" s="3"/>
      <c r="BT234" s="3"/>
      <c r="BU234" s="99" t="s">
        <v>570</v>
      </c>
      <c r="BV234" s="20"/>
      <c r="BW234" s="25"/>
      <c r="BX234" s="25"/>
      <c r="BY234" s="95"/>
    </row>
    <row r="235" spans="1:77" s="26" customFormat="1" ht="37.5" x14ac:dyDescent="0.3">
      <c r="A235" s="20">
        <f t="shared" si="274"/>
        <v>96</v>
      </c>
      <c r="B235" s="21" t="s">
        <v>1064</v>
      </c>
      <c r="C235" s="22">
        <f t="shared" si="266"/>
        <v>1.2463500000000001</v>
      </c>
      <c r="D235" s="51">
        <v>1.2463500000000001</v>
      </c>
      <c r="E235" s="17">
        <f t="shared" si="267"/>
        <v>0</v>
      </c>
      <c r="F235" s="17">
        <f t="shared" si="268"/>
        <v>0</v>
      </c>
      <c r="G235" s="17">
        <f t="shared" si="269"/>
        <v>0</v>
      </c>
      <c r="H235" s="24"/>
      <c r="I235" s="24"/>
      <c r="J235" s="24"/>
      <c r="K235" s="24"/>
      <c r="L235" s="24"/>
      <c r="M235" s="17">
        <f t="shared" si="270"/>
        <v>0</v>
      </c>
      <c r="N235" s="24"/>
      <c r="O235" s="24"/>
      <c r="P235" s="24"/>
      <c r="Q235" s="24"/>
      <c r="R235" s="24"/>
      <c r="S235" s="24"/>
      <c r="T235" s="24"/>
      <c r="U235" s="7">
        <f t="shared" si="271"/>
        <v>0</v>
      </c>
      <c r="V235" s="24"/>
      <c r="W235" s="24"/>
      <c r="X235" s="24"/>
      <c r="Y235" s="24"/>
      <c r="Z235" s="24"/>
      <c r="AA235" s="24"/>
      <c r="AB235" s="24"/>
      <c r="AC235" s="24"/>
      <c r="AD235" s="17">
        <f t="shared" si="272"/>
        <v>0</v>
      </c>
      <c r="AE235" s="24"/>
      <c r="AF235" s="24"/>
      <c r="AG235" s="25"/>
      <c r="AH235" s="25"/>
      <c r="AI235" s="24"/>
      <c r="AJ235" s="20"/>
      <c r="AK235" s="24"/>
      <c r="AL235" s="20"/>
      <c r="AM235" s="20"/>
      <c r="AN235" s="20"/>
      <c r="AO235" s="3"/>
      <c r="AP235" s="20"/>
      <c r="AQ235" s="24"/>
      <c r="AR235" s="3"/>
      <c r="AS235" s="3"/>
      <c r="AT235" s="3"/>
      <c r="AU235" s="3"/>
      <c r="AV235" s="3"/>
      <c r="AW235" s="3"/>
      <c r="AX235" s="24"/>
      <c r="AY235" s="24"/>
      <c r="AZ235" s="24"/>
      <c r="BA235" s="3"/>
      <c r="BB235" s="3"/>
      <c r="BC235" s="3"/>
      <c r="BD235" s="24"/>
      <c r="BE235" s="3"/>
      <c r="BF235" s="3"/>
      <c r="BG235" s="17">
        <f t="shared" si="273"/>
        <v>0</v>
      </c>
      <c r="BH235" s="3"/>
      <c r="BI235" s="24"/>
      <c r="BJ235" s="24"/>
      <c r="BK235" s="3"/>
      <c r="BL235" s="20" t="s">
        <v>1123</v>
      </c>
      <c r="BM235" s="3"/>
      <c r="BN235" s="20" t="s">
        <v>570</v>
      </c>
      <c r="BO235" s="3">
        <v>2025</v>
      </c>
      <c r="BP235" s="144"/>
      <c r="BQ235" s="3"/>
      <c r="BR235" s="3"/>
      <c r="BS235" s="3"/>
      <c r="BT235" s="3"/>
      <c r="BU235" s="99" t="s">
        <v>570</v>
      </c>
      <c r="BV235" s="20"/>
      <c r="BW235" s="25"/>
      <c r="BX235" s="25"/>
      <c r="BY235" s="95"/>
    </row>
    <row r="236" spans="1:77" s="26" customFormat="1" ht="37.5" x14ac:dyDescent="0.3">
      <c r="A236" s="20">
        <f t="shared" si="274"/>
        <v>97</v>
      </c>
      <c r="B236" s="21" t="s">
        <v>1065</v>
      </c>
      <c r="C236" s="22">
        <f t="shared" si="266"/>
        <v>1.7275499999999999</v>
      </c>
      <c r="D236" s="51">
        <v>1.7275499999999999</v>
      </c>
      <c r="E236" s="17">
        <f t="shared" si="267"/>
        <v>0</v>
      </c>
      <c r="F236" s="17">
        <f t="shared" si="268"/>
        <v>0</v>
      </c>
      <c r="G236" s="17">
        <f t="shared" si="269"/>
        <v>0</v>
      </c>
      <c r="H236" s="24"/>
      <c r="I236" s="24"/>
      <c r="J236" s="24"/>
      <c r="K236" s="24"/>
      <c r="L236" s="24"/>
      <c r="M236" s="17">
        <f t="shared" si="270"/>
        <v>0</v>
      </c>
      <c r="N236" s="24"/>
      <c r="O236" s="24"/>
      <c r="P236" s="24"/>
      <c r="Q236" s="24"/>
      <c r="R236" s="24"/>
      <c r="S236" s="24"/>
      <c r="T236" s="24"/>
      <c r="U236" s="7">
        <f t="shared" si="271"/>
        <v>0</v>
      </c>
      <c r="V236" s="24"/>
      <c r="W236" s="24"/>
      <c r="X236" s="24"/>
      <c r="Y236" s="24"/>
      <c r="Z236" s="24"/>
      <c r="AA236" s="24"/>
      <c r="AB236" s="24"/>
      <c r="AC236" s="24"/>
      <c r="AD236" s="17">
        <f t="shared" si="272"/>
        <v>0</v>
      </c>
      <c r="AE236" s="24"/>
      <c r="AF236" s="24"/>
      <c r="AG236" s="25"/>
      <c r="AH236" s="25"/>
      <c r="AI236" s="24"/>
      <c r="AJ236" s="20"/>
      <c r="AK236" s="24"/>
      <c r="AL236" s="20"/>
      <c r="AM236" s="20"/>
      <c r="AN236" s="20"/>
      <c r="AO236" s="3"/>
      <c r="AP236" s="20"/>
      <c r="AQ236" s="24"/>
      <c r="AR236" s="3"/>
      <c r="AS236" s="3"/>
      <c r="AT236" s="3"/>
      <c r="AU236" s="3"/>
      <c r="AV236" s="3"/>
      <c r="AW236" s="3"/>
      <c r="AX236" s="24"/>
      <c r="AY236" s="24"/>
      <c r="AZ236" s="24"/>
      <c r="BA236" s="3"/>
      <c r="BB236" s="3"/>
      <c r="BC236" s="3"/>
      <c r="BD236" s="24"/>
      <c r="BE236" s="3"/>
      <c r="BF236" s="3"/>
      <c r="BG236" s="17">
        <f t="shared" si="273"/>
        <v>0</v>
      </c>
      <c r="BH236" s="3"/>
      <c r="BI236" s="24"/>
      <c r="BJ236" s="24"/>
      <c r="BK236" s="3"/>
      <c r="BL236" s="20" t="s">
        <v>1124</v>
      </c>
      <c r="BM236" s="3"/>
      <c r="BN236" s="20" t="s">
        <v>570</v>
      </c>
      <c r="BO236" s="3">
        <v>2025</v>
      </c>
      <c r="BP236" s="144"/>
      <c r="BQ236" s="3"/>
      <c r="BR236" s="3"/>
      <c r="BS236" s="3"/>
      <c r="BT236" s="3"/>
      <c r="BU236" s="99" t="s">
        <v>570</v>
      </c>
      <c r="BV236" s="20"/>
      <c r="BW236" s="25"/>
      <c r="BX236" s="25"/>
      <c r="BY236" s="95"/>
    </row>
    <row r="237" spans="1:77" s="26" customFormat="1" ht="37.5" x14ac:dyDescent="0.3">
      <c r="A237" s="20">
        <f t="shared" si="274"/>
        <v>98</v>
      </c>
      <c r="B237" s="21" t="s">
        <v>1066</v>
      </c>
      <c r="C237" s="22">
        <f t="shared" si="266"/>
        <v>0.84443999999999997</v>
      </c>
      <c r="D237" s="51">
        <v>0.84443999999999997</v>
      </c>
      <c r="E237" s="17">
        <f t="shared" si="267"/>
        <v>0</v>
      </c>
      <c r="F237" s="17">
        <f t="shared" si="268"/>
        <v>0</v>
      </c>
      <c r="G237" s="17">
        <f t="shared" si="269"/>
        <v>0</v>
      </c>
      <c r="H237" s="24"/>
      <c r="I237" s="24"/>
      <c r="J237" s="24"/>
      <c r="K237" s="24"/>
      <c r="L237" s="24"/>
      <c r="M237" s="17">
        <f t="shared" si="270"/>
        <v>0</v>
      </c>
      <c r="N237" s="24"/>
      <c r="O237" s="24"/>
      <c r="P237" s="24"/>
      <c r="Q237" s="24"/>
      <c r="R237" s="24"/>
      <c r="S237" s="24"/>
      <c r="T237" s="24"/>
      <c r="U237" s="7">
        <f t="shared" si="271"/>
        <v>0</v>
      </c>
      <c r="V237" s="24"/>
      <c r="W237" s="24"/>
      <c r="X237" s="24"/>
      <c r="Y237" s="24"/>
      <c r="Z237" s="24"/>
      <c r="AA237" s="24"/>
      <c r="AB237" s="24"/>
      <c r="AC237" s="24"/>
      <c r="AD237" s="17">
        <f t="shared" si="272"/>
        <v>0</v>
      </c>
      <c r="AE237" s="24"/>
      <c r="AF237" s="24"/>
      <c r="AG237" s="25"/>
      <c r="AH237" s="25"/>
      <c r="AI237" s="24"/>
      <c r="AJ237" s="20"/>
      <c r="AK237" s="24"/>
      <c r="AL237" s="20"/>
      <c r="AM237" s="20"/>
      <c r="AN237" s="20"/>
      <c r="AO237" s="3"/>
      <c r="AP237" s="20"/>
      <c r="AQ237" s="24"/>
      <c r="AR237" s="3"/>
      <c r="AS237" s="3"/>
      <c r="AT237" s="3"/>
      <c r="AU237" s="3"/>
      <c r="AV237" s="3"/>
      <c r="AW237" s="3"/>
      <c r="AX237" s="24"/>
      <c r="AY237" s="24"/>
      <c r="AZ237" s="24"/>
      <c r="BA237" s="3"/>
      <c r="BB237" s="3"/>
      <c r="BC237" s="3"/>
      <c r="BD237" s="24"/>
      <c r="BE237" s="3"/>
      <c r="BF237" s="3"/>
      <c r="BG237" s="17">
        <f t="shared" si="273"/>
        <v>0</v>
      </c>
      <c r="BH237" s="3"/>
      <c r="BI237" s="24"/>
      <c r="BJ237" s="24"/>
      <c r="BK237" s="3"/>
      <c r="BL237" s="20" t="s">
        <v>1125</v>
      </c>
      <c r="BM237" s="3"/>
      <c r="BN237" s="20" t="s">
        <v>570</v>
      </c>
      <c r="BO237" s="3">
        <v>2025</v>
      </c>
      <c r="BP237" s="144"/>
      <c r="BQ237" s="3"/>
      <c r="BR237" s="3"/>
      <c r="BS237" s="3"/>
      <c r="BT237" s="3"/>
      <c r="BU237" s="99" t="s">
        <v>570</v>
      </c>
      <c r="BV237" s="20"/>
      <c r="BW237" s="25"/>
      <c r="BX237" s="25"/>
      <c r="BY237" s="95"/>
    </row>
    <row r="238" spans="1:77" s="26" customFormat="1" ht="37.5" x14ac:dyDescent="0.3">
      <c r="A238" s="20">
        <f t="shared" si="274"/>
        <v>99</v>
      </c>
      <c r="B238" s="21" t="s">
        <v>1061</v>
      </c>
      <c r="C238" s="22">
        <f t="shared" si="266"/>
        <v>0.51183000000000001</v>
      </c>
      <c r="D238" s="51">
        <v>0.51183000000000001</v>
      </c>
      <c r="E238" s="17">
        <f t="shared" si="267"/>
        <v>0</v>
      </c>
      <c r="F238" s="17">
        <f t="shared" si="268"/>
        <v>0</v>
      </c>
      <c r="G238" s="17">
        <f t="shared" si="269"/>
        <v>0</v>
      </c>
      <c r="H238" s="24"/>
      <c r="I238" s="24"/>
      <c r="J238" s="24"/>
      <c r="K238" s="24"/>
      <c r="L238" s="24"/>
      <c r="M238" s="17">
        <f t="shared" si="270"/>
        <v>0</v>
      </c>
      <c r="N238" s="24"/>
      <c r="O238" s="24"/>
      <c r="P238" s="24"/>
      <c r="Q238" s="24"/>
      <c r="R238" s="24"/>
      <c r="S238" s="24"/>
      <c r="T238" s="24"/>
      <c r="U238" s="7">
        <f t="shared" si="271"/>
        <v>0</v>
      </c>
      <c r="V238" s="24"/>
      <c r="W238" s="24"/>
      <c r="X238" s="24"/>
      <c r="Y238" s="24"/>
      <c r="Z238" s="24"/>
      <c r="AA238" s="24"/>
      <c r="AB238" s="24"/>
      <c r="AC238" s="24"/>
      <c r="AD238" s="17">
        <f t="shared" si="272"/>
        <v>0</v>
      </c>
      <c r="AE238" s="24"/>
      <c r="AF238" s="24"/>
      <c r="AG238" s="25"/>
      <c r="AH238" s="25"/>
      <c r="AI238" s="24"/>
      <c r="AJ238" s="20"/>
      <c r="AK238" s="24"/>
      <c r="AL238" s="20"/>
      <c r="AM238" s="20"/>
      <c r="AN238" s="20"/>
      <c r="AO238" s="3"/>
      <c r="AP238" s="20"/>
      <c r="AQ238" s="24"/>
      <c r="AR238" s="3"/>
      <c r="AS238" s="3"/>
      <c r="AT238" s="3"/>
      <c r="AU238" s="3"/>
      <c r="AV238" s="3"/>
      <c r="AW238" s="3"/>
      <c r="AX238" s="24"/>
      <c r="AY238" s="24"/>
      <c r="AZ238" s="24"/>
      <c r="BA238" s="3"/>
      <c r="BB238" s="3"/>
      <c r="BC238" s="3"/>
      <c r="BD238" s="24"/>
      <c r="BE238" s="3"/>
      <c r="BF238" s="3"/>
      <c r="BG238" s="17">
        <f t="shared" si="273"/>
        <v>0</v>
      </c>
      <c r="BH238" s="3"/>
      <c r="BI238" s="24"/>
      <c r="BJ238" s="24"/>
      <c r="BK238" s="3"/>
      <c r="BL238" s="20" t="s">
        <v>1126</v>
      </c>
      <c r="BM238" s="3"/>
      <c r="BN238" s="20" t="s">
        <v>570</v>
      </c>
      <c r="BO238" s="3">
        <v>2025</v>
      </c>
      <c r="BP238" s="144"/>
      <c r="BQ238" s="3"/>
      <c r="BR238" s="3"/>
      <c r="BS238" s="3"/>
      <c r="BT238" s="3"/>
      <c r="BU238" s="99" t="s">
        <v>570</v>
      </c>
      <c r="BV238" s="20"/>
      <c r="BW238" s="25"/>
      <c r="BX238" s="25"/>
      <c r="BY238" s="95"/>
    </row>
    <row r="239" spans="1:77" s="26" customFormat="1" ht="56.25" x14ac:dyDescent="0.3">
      <c r="A239" s="20">
        <f t="shared" si="274"/>
        <v>100</v>
      </c>
      <c r="B239" s="21" t="s">
        <v>1067</v>
      </c>
      <c r="C239" s="22">
        <f t="shared" si="266"/>
        <v>0.23499</v>
      </c>
      <c r="D239" s="51">
        <v>0.23499</v>
      </c>
      <c r="E239" s="17">
        <f t="shared" si="267"/>
        <v>0</v>
      </c>
      <c r="F239" s="17">
        <f t="shared" si="268"/>
        <v>0</v>
      </c>
      <c r="G239" s="17">
        <f t="shared" si="269"/>
        <v>0</v>
      </c>
      <c r="H239" s="24"/>
      <c r="I239" s="24"/>
      <c r="J239" s="24"/>
      <c r="K239" s="24"/>
      <c r="L239" s="24"/>
      <c r="M239" s="17">
        <f t="shared" si="270"/>
        <v>0</v>
      </c>
      <c r="N239" s="24"/>
      <c r="O239" s="24"/>
      <c r="P239" s="24"/>
      <c r="Q239" s="24"/>
      <c r="R239" s="24"/>
      <c r="S239" s="24"/>
      <c r="T239" s="24"/>
      <c r="U239" s="7">
        <f t="shared" si="271"/>
        <v>0</v>
      </c>
      <c r="V239" s="24"/>
      <c r="W239" s="24"/>
      <c r="X239" s="24"/>
      <c r="Y239" s="24"/>
      <c r="Z239" s="24"/>
      <c r="AA239" s="24"/>
      <c r="AB239" s="24"/>
      <c r="AC239" s="24"/>
      <c r="AD239" s="17">
        <f t="shared" si="272"/>
        <v>0</v>
      </c>
      <c r="AE239" s="24"/>
      <c r="AF239" s="24"/>
      <c r="AG239" s="25"/>
      <c r="AH239" s="25"/>
      <c r="AI239" s="24"/>
      <c r="AJ239" s="20"/>
      <c r="AK239" s="24"/>
      <c r="AL239" s="20"/>
      <c r="AM239" s="20"/>
      <c r="AN239" s="20"/>
      <c r="AO239" s="3"/>
      <c r="AP239" s="20"/>
      <c r="AQ239" s="24"/>
      <c r="AR239" s="3"/>
      <c r="AS239" s="3"/>
      <c r="AT239" s="3"/>
      <c r="AU239" s="3"/>
      <c r="AV239" s="3"/>
      <c r="AW239" s="3"/>
      <c r="AX239" s="24"/>
      <c r="AY239" s="24"/>
      <c r="AZ239" s="24"/>
      <c r="BA239" s="3"/>
      <c r="BB239" s="3"/>
      <c r="BC239" s="3"/>
      <c r="BD239" s="24"/>
      <c r="BE239" s="3"/>
      <c r="BF239" s="3"/>
      <c r="BG239" s="17">
        <f t="shared" si="273"/>
        <v>0</v>
      </c>
      <c r="BH239" s="3"/>
      <c r="BI239" s="24"/>
      <c r="BJ239" s="24"/>
      <c r="BK239" s="3"/>
      <c r="BL239" s="20" t="s">
        <v>1127</v>
      </c>
      <c r="BM239" s="3"/>
      <c r="BN239" s="20" t="s">
        <v>747</v>
      </c>
      <c r="BO239" s="3">
        <v>2025</v>
      </c>
      <c r="BP239" s="144"/>
      <c r="BQ239" s="3"/>
      <c r="BR239" s="3"/>
      <c r="BS239" s="3"/>
      <c r="BT239" s="3"/>
      <c r="BU239" s="99" t="s">
        <v>747</v>
      </c>
      <c r="BV239" s="20"/>
      <c r="BW239" s="25"/>
      <c r="BX239" s="25"/>
      <c r="BY239" s="95"/>
    </row>
    <row r="240" spans="1:77" s="26" customFormat="1" ht="37.5" x14ac:dyDescent="0.3">
      <c r="A240" s="20">
        <f t="shared" si="274"/>
        <v>101</v>
      </c>
      <c r="B240" s="21" t="s">
        <v>1068</v>
      </c>
      <c r="C240" s="22">
        <f t="shared" si="266"/>
        <v>3.5360000000000003E-2</v>
      </c>
      <c r="D240" s="51">
        <v>3.5360000000000003E-2</v>
      </c>
      <c r="E240" s="17">
        <f t="shared" si="267"/>
        <v>0</v>
      </c>
      <c r="F240" s="17">
        <f t="shared" si="268"/>
        <v>0</v>
      </c>
      <c r="G240" s="17">
        <f t="shared" si="269"/>
        <v>0</v>
      </c>
      <c r="H240" s="24"/>
      <c r="I240" s="24"/>
      <c r="J240" s="24"/>
      <c r="K240" s="24"/>
      <c r="L240" s="24"/>
      <c r="M240" s="17">
        <f t="shared" si="270"/>
        <v>0</v>
      </c>
      <c r="N240" s="24"/>
      <c r="O240" s="24"/>
      <c r="P240" s="24"/>
      <c r="Q240" s="24"/>
      <c r="R240" s="24"/>
      <c r="S240" s="24"/>
      <c r="T240" s="24"/>
      <c r="U240" s="7">
        <f t="shared" si="271"/>
        <v>0</v>
      </c>
      <c r="V240" s="24"/>
      <c r="W240" s="24"/>
      <c r="X240" s="24"/>
      <c r="Y240" s="24"/>
      <c r="Z240" s="24"/>
      <c r="AA240" s="24"/>
      <c r="AB240" s="24"/>
      <c r="AC240" s="24"/>
      <c r="AD240" s="17">
        <f t="shared" si="272"/>
        <v>0</v>
      </c>
      <c r="AE240" s="24"/>
      <c r="AF240" s="24"/>
      <c r="AG240" s="25"/>
      <c r="AH240" s="25"/>
      <c r="AI240" s="24"/>
      <c r="AJ240" s="20"/>
      <c r="AK240" s="24"/>
      <c r="AL240" s="20"/>
      <c r="AM240" s="20"/>
      <c r="AN240" s="20"/>
      <c r="AO240" s="3"/>
      <c r="AP240" s="20"/>
      <c r="AQ240" s="24"/>
      <c r="AR240" s="3"/>
      <c r="AS240" s="3"/>
      <c r="AT240" s="3"/>
      <c r="AU240" s="3"/>
      <c r="AV240" s="3"/>
      <c r="AW240" s="3"/>
      <c r="AX240" s="24"/>
      <c r="AY240" s="24"/>
      <c r="AZ240" s="24"/>
      <c r="BA240" s="3"/>
      <c r="BB240" s="3"/>
      <c r="BC240" s="3"/>
      <c r="BD240" s="24"/>
      <c r="BE240" s="3"/>
      <c r="BF240" s="3"/>
      <c r="BG240" s="17">
        <f t="shared" si="273"/>
        <v>0</v>
      </c>
      <c r="BH240" s="3"/>
      <c r="BI240" s="24"/>
      <c r="BJ240" s="24"/>
      <c r="BK240" s="3"/>
      <c r="BL240" s="20" t="s">
        <v>1128</v>
      </c>
      <c r="BM240" s="3"/>
      <c r="BN240" s="20" t="s">
        <v>747</v>
      </c>
      <c r="BO240" s="3">
        <v>2025</v>
      </c>
      <c r="BP240" s="144"/>
      <c r="BQ240" s="3"/>
      <c r="BR240" s="3"/>
      <c r="BS240" s="3"/>
      <c r="BT240" s="3"/>
      <c r="BU240" s="99" t="s">
        <v>747</v>
      </c>
      <c r="BV240" s="20"/>
      <c r="BW240" s="25"/>
      <c r="BX240" s="25"/>
      <c r="BY240" s="95"/>
    </row>
    <row r="241" spans="1:77" s="26" customFormat="1" ht="56.25" x14ac:dyDescent="0.3">
      <c r="A241" s="20">
        <f t="shared" si="274"/>
        <v>102</v>
      </c>
      <c r="B241" s="21" t="s">
        <v>1069</v>
      </c>
      <c r="C241" s="22">
        <f t="shared" si="266"/>
        <v>0.21234</v>
      </c>
      <c r="D241" s="51">
        <v>0.21234</v>
      </c>
      <c r="E241" s="17">
        <f t="shared" si="267"/>
        <v>0</v>
      </c>
      <c r="F241" s="17">
        <f t="shared" si="268"/>
        <v>0</v>
      </c>
      <c r="G241" s="17">
        <f t="shared" si="269"/>
        <v>0</v>
      </c>
      <c r="H241" s="24"/>
      <c r="I241" s="24"/>
      <c r="J241" s="24"/>
      <c r="K241" s="24"/>
      <c r="L241" s="24"/>
      <c r="M241" s="17">
        <f t="shared" si="270"/>
        <v>0</v>
      </c>
      <c r="N241" s="24"/>
      <c r="O241" s="24"/>
      <c r="P241" s="24"/>
      <c r="Q241" s="24"/>
      <c r="R241" s="24"/>
      <c r="S241" s="24"/>
      <c r="T241" s="24"/>
      <c r="U241" s="7">
        <f t="shared" si="271"/>
        <v>0</v>
      </c>
      <c r="V241" s="24"/>
      <c r="W241" s="24"/>
      <c r="X241" s="24"/>
      <c r="Y241" s="24"/>
      <c r="Z241" s="24"/>
      <c r="AA241" s="24"/>
      <c r="AB241" s="24"/>
      <c r="AC241" s="24"/>
      <c r="AD241" s="17">
        <f t="shared" si="272"/>
        <v>0</v>
      </c>
      <c r="AE241" s="24"/>
      <c r="AF241" s="24"/>
      <c r="AG241" s="25"/>
      <c r="AH241" s="25"/>
      <c r="AI241" s="24"/>
      <c r="AJ241" s="20"/>
      <c r="AK241" s="24"/>
      <c r="AL241" s="20"/>
      <c r="AM241" s="20"/>
      <c r="AN241" s="20"/>
      <c r="AO241" s="3"/>
      <c r="AP241" s="20"/>
      <c r="AQ241" s="24"/>
      <c r="AR241" s="3"/>
      <c r="AS241" s="3"/>
      <c r="AT241" s="3"/>
      <c r="AU241" s="3"/>
      <c r="AV241" s="3"/>
      <c r="AW241" s="3"/>
      <c r="AX241" s="24"/>
      <c r="AY241" s="24"/>
      <c r="AZ241" s="24"/>
      <c r="BA241" s="3"/>
      <c r="BB241" s="3"/>
      <c r="BC241" s="3"/>
      <c r="BD241" s="24"/>
      <c r="BE241" s="3"/>
      <c r="BF241" s="3"/>
      <c r="BG241" s="17">
        <f t="shared" si="273"/>
        <v>0</v>
      </c>
      <c r="BH241" s="3"/>
      <c r="BI241" s="24"/>
      <c r="BJ241" s="24"/>
      <c r="BK241" s="3"/>
      <c r="BL241" s="20" t="s">
        <v>1129</v>
      </c>
      <c r="BM241" s="3"/>
      <c r="BN241" s="20" t="s">
        <v>747</v>
      </c>
      <c r="BO241" s="3">
        <v>2025</v>
      </c>
      <c r="BP241" s="144"/>
      <c r="BQ241" s="3"/>
      <c r="BR241" s="3"/>
      <c r="BS241" s="3"/>
      <c r="BT241" s="3"/>
      <c r="BU241" s="99" t="s">
        <v>747</v>
      </c>
      <c r="BV241" s="20"/>
      <c r="BW241" s="25"/>
      <c r="BX241" s="25"/>
      <c r="BY241" s="95"/>
    </row>
    <row r="242" spans="1:77" s="26" customFormat="1" ht="56.25" x14ac:dyDescent="0.3">
      <c r="A242" s="20">
        <f t="shared" si="274"/>
        <v>103</v>
      </c>
      <c r="B242" s="21" t="s">
        <v>1070</v>
      </c>
      <c r="C242" s="22">
        <f t="shared" si="266"/>
        <v>4.58E-2</v>
      </c>
      <c r="D242" s="51">
        <v>4.58E-2</v>
      </c>
      <c r="E242" s="17">
        <f t="shared" si="267"/>
        <v>0</v>
      </c>
      <c r="F242" s="17">
        <f t="shared" si="268"/>
        <v>0</v>
      </c>
      <c r="G242" s="17">
        <f t="shared" si="269"/>
        <v>0</v>
      </c>
      <c r="H242" s="24"/>
      <c r="I242" s="24"/>
      <c r="J242" s="24"/>
      <c r="K242" s="24"/>
      <c r="L242" s="24"/>
      <c r="M242" s="17">
        <f t="shared" si="270"/>
        <v>0</v>
      </c>
      <c r="N242" s="24"/>
      <c r="O242" s="24"/>
      <c r="P242" s="24"/>
      <c r="Q242" s="24"/>
      <c r="R242" s="24"/>
      <c r="S242" s="24"/>
      <c r="T242" s="24"/>
      <c r="U242" s="7">
        <f t="shared" si="271"/>
        <v>0</v>
      </c>
      <c r="V242" s="24"/>
      <c r="W242" s="24"/>
      <c r="X242" s="24"/>
      <c r="Y242" s="24"/>
      <c r="Z242" s="24"/>
      <c r="AA242" s="24"/>
      <c r="AB242" s="24"/>
      <c r="AC242" s="24"/>
      <c r="AD242" s="17">
        <f t="shared" si="272"/>
        <v>0</v>
      </c>
      <c r="AE242" s="24"/>
      <c r="AF242" s="24"/>
      <c r="AG242" s="25"/>
      <c r="AH242" s="25"/>
      <c r="AI242" s="24"/>
      <c r="AJ242" s="20"/>
      <c r="AK242" s="24"/>
      <c r="AL242" s="20"/>
      <c r="AM242" s="20"/>
      <c r="AN242" s="20"/>
      <c r="AO242" s="3"/>
      <c r="AP242" s="20"/>
      <c r="AQ242" s="24"/>
      <c r="AR242" s="3"/>
      <c r="AS242" s="3"/>
      <c r="AT242" s="3"/>
      <c r="AU242" s="3"/>
      <c r="AV242" s="3"/>
      <c r="AW242" s="3"/>
      <c r="AX242" s="24"/>
      <c r="AY242" s="24"/>
      <c r="AZ242" s="24"/>
      <c r="BA242" s="3"/>
      <c r="BB242" s="3"/>
      <c r="BC242" s="3"/>
      <c r="BD242" s="24"/>
      <c r="BE242" s="3"/>
      <c r="BF242" s="3"/>
      <c r="BG242" s="17">
        <f t="shared" si="273"/>
        <v>0</v>
      </c>
      <c r="BH242" s="3"/>
      <c r="BI242" s="24"/>
      <c r="BJ242" s="24"/>
      <c r="BK242" s="3"/>
      <c r="BL242" s="20" t="s">
        <v>1129</v>
      </c>
      <c r="BM242" s="3"/>
      <c r="BN242" s="20" t="s">
        <v>570</v>
      </c>
      <c r="BO242" s="3">
        <v>2025</v>
      </c>
      <c r="BP242" s="144"/>
      <c r="BQ242" s="3"/>
      <c r="BR242" s="3"/>
      <c r="BS242" s="3"/>
      <c r="BT242" s="3"/>
      <c r="BU242" s="99" t="s">
        <v>570</v>
      </c>
      <c r="BV242" s="20"/>
      <c r="BW242" s="25"/>
      <c r="BX242" s="25"/>
      <c r="BY242" s="95"/>
    </row>
    <row r="243" spans="1:77" s="26" customFormat="1" ht="56.25" x14ac:dyDescent="0.3">
      <c r="A243" s="20">
        <f t="shared" si="274"/>
        <v>104</v>
      </c>
      <c r="B243" s="21" t="s">
        <v>1071</v>
      </c>
      <c r="C243" s="22">
        <f t="shared" si="266"/>
        <v>0.13297</v>
      </c>
      <c r="D243" s="51">
        <v>0.13297</v>
      </c>
      <c r="E243" s="17">
        <f t="shared" si="267"/>
        <v>0</v>
      </c>
      <c r="F243" s="17">
        <f t="shared" si="268"/>
        <v>0</v>
      </c>
      <c r="G243" s="17">
        <f t="shared" si="269"/>
        <v>0</v>
      </c>
      <c r="H243" s="24"/>
      <c r="I243" s="24"/>
      <c r="J243" s="24"/>
      <c r="K243" s="24"/>
      <c r="L243" s="24"/>
      <c r="M243" s="17">
        <f t="shared" si="270"/>
        <v>0</v>
      </c>
      <c r="N243" s="24"/>
      <c r="O243" s="24"/>
      <c r="P243" s="24"/>
      <c r="Q243" s="24"/>
      <c r="R243" s="24"/>
      <c r="S243" s="24"/>
      <c r="T243" s="24"/>
      <c r="U243" s="7">
        <f t="shared" si="271"/>
        <v>0</v>
      </c>
      <c r="V243" s="24"/>
      <c r="W243" s="24"/>
      <c r="X243" s="24"/>
      <c r="Y243" s="24"/>
      <c r="Z243" s="24"/>
      <c r="AA243" s="24"/>
      <c r="AB243" s="24"/>
      <c r="AC243" s="24"/>
      <c r="AD243" s="17">
        <f t="shared" si="272"/>
        <v>0</v>
      </c>
      <c r="AE243" s="24"/>
      <c r="AF243" s="24"/>
      <c r="AG243" s="25"/>
      <c r="AH243" s="25"/>
      <c r="AI243" s="24"/>
      <c r="AJ243" s="20"/>
      <c r="AK243" s="24"/>
      <c r="AL243" s="20"/>
      <c r="AM243" s="20"/>
      <c r="AN243" s="20"/>
      <c r="AO243" s="3"/>
      <c r="AP243" s="20"/>
      <c r="AQ243" s="24"/>
      <c r="AR243" s="3"/>
      <c r="AS243" s="3"/>
      <c r="AT243" s="3"/>
      <c r="AU243" s="3"/>
      <c r="AV243" s="3"/>
      <c r="AW243" s="3"/>
      <c r="AX243" s="24"/>
      <c r="AY243" s="24"/>
      <c r="AZ243" s="24"/>
      <c r="BA243" s="3"/>
      <c r="BB243" s="3"/>
      <c r="BC243" s="3"/>
      <c r="BD243" s="24"/>
      <c r="BE243" s="3"/>
      <c r="BF243" s="3"/>
      <c r="BG243" s="17">
        <f t="shared" si="273"/>
        <v>0</v>
      </c>
      <c r="BH243" s="3"/>
      <c r="BI243" s="24"/>
      <c r="BJ243" s="24"/>
      <c r="BK243" s="3"/>
      <c r="BL243" s="20" t="s">
        <v>981</v>
      </c>
      <c r="BM243" s="3"/>
      <c r="BN243" s="20" t="s">
        <v>747</v>
      </c>
      <c r="BO243" s="3">
        <v>2025</v>
      </c>
      <c r="BP243" s="144"/>
      <c r="BQ243" s="3"/>
      <c r="BR243" s="3"/>
      <c r="BS243" s="3"/>
      <c r="BT243" s="3"/>
      <c r="BU243" s="99" t="s">
        <v>747</v>
      </c>
      <c r="BV243" s="20"/>
      <c r="BW243" s="25"/>
      <c r="BX243" s="25"/>
      <c r="BY243" s="95"/>
    </row>
    <row r="244" spans="1:77" s="26" customFormat="1" ht="56.25" x14ac:dyDescent="0.3">
      <c r="A244" s="20">
        <f t="shared" si="274"/>
        <v>105</v>
      </c>
      <c r="B244" s="21" t="s">
        <v>1071</v>
      </c>
      <c r="C244" s="22">
        <f t="shared" si="266"/>
        <v>5.5270000000000007E-2</v>
      </c>
      <c r="D244" s="51">
        <v>5.5270000000000007E-2</v>
      </c>
      <c r="E244" s="17">
        <f t="shared" si="267"/>
        <v>0</v>
      </c>
      <c r="F244" s="17">
        <f t="shared" si="268"/>
        <v>0</v>
      </c>
      <c r="G244" s="17">
        <f t="shared" si="269"/>
        <v>0</v>
      </c>
      <c r="H244" s="24"/>
      <c r="I244" s="24"/>
      <c r="J244" s="24"/>
      <c r="K244" s="24"/>
      <c r="L244" s="24"/>
      <c r="M244" s="17">
        <f t="shared" si="270"/>
        <v>0</v>
      </c>
      <c r="N244" s="24"/>
      <c r="O244" s="24"/>
      <c r="P244" s="24"/>
      <c r="Q244" s="24"/>
      <c r="R244" s="24"/>
      <c r="S244" s="24"/>
      <c r="T244" s="24"/>
      <c r="U244" s="7">
        <f t="shared" si="271"/>
        <v>0</v>
      </c>
      <c r="V244" s="24"/>
      <c r="W244" s="24"/>
      <c r="X244" s="24"/>
      <c r="Y244" s="24"/>
      <c r="Z244" s="24"/>
      <c r="AA244" s="24"/>
      <c r="AB244" s="24"/>
      <c r="AC244" s="24"/>
      <c r="AD244" s="17">
        <f t="shared" si="272"/>
        <v>0</v>
      </c>
      <c r="AE244" s="24"/>
      <c r="AF244" s="24"/>
      <c r="AG244" s="25"/>
      <c r="AH244" s="25"/>
      <c r="AI244" s="24"/>
      <c r="AJ244" s="20"/>
      <c r="AK244" s="24"/>
      <c r="AL244" s="20"/>
      <c r="AM244" s="20"/>
      <c r="AN244" s="20"/>
      <c r="AO244" s="3"/>
      <c r="AP244" s="20"/>
      <c r="AQ244" s="24"/>
      <c r="AR244" s="3"/>
      <c r="AS244" s="3"/>
      <c r="AT244" s="3"/>
      <c r="AU244" s="3"/>
      <c r="AV244" s="3"/>
      <c r="AW244" s="3"/>
      <c r="AX244" s="24"/>
      <c r="AY244" s="24"/>
      <c r="AZ244" s="24"/>
      <c r="BA244" s="3"/>
      <c r="BB244" s="3"/>
      <c r="BC244" s="3"/>
      <c r="BD244" s="24"/>
      <c r="BE244" s="3"/>
      <c r="BF244" s="3"/>
      <c r="BG244" s="17">
        <f t="shared" si="273"/>
        <v>0</v>
      </c>
      <c r="BH244" s="3"/>
      <c r="BI244" s="24"/>
      <c r="BJ244" s="24"/>
      <c r="BK244" s="3"/>
      <c r="BL244" s="20" t="s">
        <v>981</v>
      </c>
      <c r="BM244" s="3"/>
      <c r="BN244" s="20" t="s">
        <v>747</v>
      </c>
      <c r="BO244" s="3">
        <v>2025</v>
      </c>
      <c r="BP244" s="144"/>
      <c r="BQ244" s="3"/>
      <c r="BR244" s="3"/>
      <c r="BS244" s="3"/>
      <c r="BT244" s="3"/>
      <c r="BU244" s="99" t="s">
        <v>747</v>
      </c>
      <c r="BV244" s="20"/>
      <c r="BW244" s="25"/>
      <c r="BX244" s="25"/>
      <c r="BY244" s="95"/>
    </row>
    <row r="245" spans="1:77" s="26" customFormat="1" ht="37.5" x14ac:dyDescent="0.3">
      <c r="A245" s="20">
        <f t="shared" si="274"/>
        <v>106</v>
      </c>
      <c r="B245" s="21" t="s">
        <v>1072</v>
      </c>
      <c r="C245" s="22">
        <f t="shared" si="266"/>
        <v>0.28131</v>
      </c>
      <c r="D245" s="51">
        <v>0.28131</v>
      </c>
      <c r="E245" s="17">
        <f t="shared" si="267"/>
        <v>0</v>
      </c>
      <c r="F245" s="17">
        <f t="shared" si="268"/>
        <v>0</v>
      </c>
      <c r="G245" s="17">
        <f t="shared" si="269"/>
        <v>0</v>
      </c>
      <c r="H245" s="24"/>
      <c r="I245" s="24"/>
      <c r="J245" s="24"/>
      <c r="K245" s="24"/>
      <c r="L245" s="24"/>
      <c r="M245" s="17">
        <f t="shared" si="270"/>
        <v>0</v>
      </c>
      <c r="N245" s="24"/>
      <c r="O245" s="24"/>
      <c r="P245" s="24"/>
      <c r="Q245" s="24"/>
      <c r="R245" s="24"/>
      <c r="S245" s="24"/>
      <c r="T245" s="24"/>
      <c r="U245" s="7">
        <f t="shared" si="271"/>
        <v>0</v>
      </c>
      <c r="V245" s="24"/>
      <c r="W245" s="24"/>
      <c r="X245" s="24"/>
      <c r="Y245" s="24"/>
      <c r="Z245" s="24"/>
      <c r="AA245" s="24"/>
      <c r="AB245" s="24"/>
      <c r="AC245" s="24"/>
      <c r="AD245" s="17">
        <f t="shared" si="272"/>
        <v>0</v>
      </c>
      <c r="AE245" s="24"/>
      <c r="AF245" s="24"/>
      <c r="AG245" s="25"/>
      <c r="AH245" s="25"/>
      <c r="AI245" s="24"/>
      <c r="AJ245" s="20"/>
      <c r="AK245" s="24"/>
      <c r="AL245" s="20"/>
      <c r="AM245" s="20"/>
      <c r="AN245" s="20"/>
      <c r="AO245" s="3"/>
      <c r="AP245" s="20"/>
      <c r="AQ245" s="24"/>
      <c r="AR245" s="3"/>
      <c r="AS245" s="3"/>
      <c r="AT245" s="3"/>
      <c r="AU245" s="3"/>
      <c r="AV245" s="3"/>
      <c r="AW245" s="3"/>
      <c r="AX245" s="24"/>
      <c r="AY245" s="24"/>
      <c r="AZ245" s="24"/>
      <c r="BA245" s="3"/>
      <c r="BB245" s="3"/>
      <c r="BC245" s="3"/>
      <c r="BD245" s="24"/>
      <c r="BE245" s="3"/>
      <c r="BF245" s="3"/>
      <c r="BG245" s="17">
        <f t="shared" si="273"/>
        <v>0</v>
      </c>
      <c r="BH245" s="3"/>
      <c r="BI245" s="24"/>
      <c r="BJ245" s="24"/>
      <c r="BK245" s="3"/>
      <c r="BL245" s="20" t="s">
        <v>1130</v>
      </c>
      <c r="BM245" s="3"/>
      <c r="BN245" s="20" t="s">
        <v>747</v>
      </c>
      <c r="BO245" s="3">
        <v>2025</v>
      </c>
      <c r="BP245" s="144"/>
      <c r="BQ245" s="3"/>
      <c r="BR245" s="3"/>
      <c r="BS245" s="3"/>
      <c r="BT245" s="3"/>
      <c r="BU245" s="99" t="s">
        <v>747</v>
      </c>
      <c r="BV245" s="20"/>
      <c r="BW245" s="25"/>
      <c r="BX245" s="25"/>
      <c r="BY245" s="95"/>
    </row>
    <row r="246" spans="1:77" s="26" customFormat="1" ht="37.5" x14ac:dyDescent="0.3">
      <c r="A246" s="20">
        <f t="shared" si="274"/>
        <v>107</v>
      </c>
      <c r="B246" s="21" t="s">
        <v>1073</v>
      </c>
      <c r="C246" s="22">
        <f t="shared" si="266"/>
        <v>0.22430999999999998</v>
      </c>
      <c r="D246" s="51">
        <v>0.22430999999999998</v>
      </c>
      <c r="E246" s="17">
        <f t="shared" si="267"/>
        <v>0</v>
      </c>
      <c r="F246" s="17">
        <f t="shared" si="268"/>
        <v>0</v>
      </c>
      <c r="G246" s="17">
        <f t="shared" si="269"/>
        <v>0</v>
      </c>
      <c r="H246" s="24"/>
      <c r="I246" s="24"/>
      <c r="J246" s="24"/>
      <c r="K246" s="24"/>
      <c r="L246" s="24"/>
      <c r="M246" s="17">
        <f t="shared" si="270"/>
        <v>0</v>
      </c>
      <c r="N246" s="24"/>
      <c r="O246" s="24"/>
      <c r="P246" s="24"/>
      <c r="Q246" s="24"/>
      <c r="R246" s="24"/>
      <c r="S246" s="24"/>
      <c r="T246" s="24"/>
      <c r="U246" s="7">
        <f t="shared" si="271"/>
        <v>0</v>
      </c>
      <c r="V246" s="24"/>
      <c r="W246" s="24"/>
      <c r="X246" s="24"/>
      <c r="Y246" s="24"/>
      <c r="Z246" s="24"/>
      <c r="AA246" s="24"/>
      <c r="AB246" s="24"/>
      <c r="AC246" s="24"/>
      <c r="AD246" s="17">
        <f t="shared" si="272"/>
        <v>0</v>
      </c>
      <c r="AE246" s="24"/>
      <c r="AF246" s="24"/>
      <c r="AG246" s="25"/>
      <c r="AH246" s="25"/>
      <c r="AI246" s="24"/>
      <c r="AJ246" s="20"/>
      <c r="AK246" s="24"/>
      <c r="AL246" s="20"/>
      <c r="AM246" s="20"/>
      <c r="AN246" s="20"/>
      <c r="AO246" s="3"/>
      <c r="AP246" s="20"/>
      <c r="AQ246" s="24"/>
      <c r="AR246" s="3"/>
      <c r="AS246" s="3"/>
      <c r="AT246" s="3"/>
      <c r="AU246" s="3"/>
      <c r="AV246" s="3"/>
      <c r="AW246" s="3"/>
      <c r="AX246" s="24"/>
      <c r="AY246" s="24"/>
      <c r="AZ246" s="24"/>
      <c r="BA246" s="3"/>
      <c r="BB246" s="3"/>
      <c r="BC246" s="3"/>
      <c r="BD246" s="24"/>
      <c r="BE246" s="3"/>
      <c r="BF246" s="3"/>
      <c r="BG246" s="17">
        <f t="shared" si="273"/>
        <v>0</v>
      </c>
      <c r="BH246" s="3"/>
      <c r="BI246" s="24"/>
      <c r="BJ246" s="24"/>
      <c r="BK246" s="3"/>
      <c r="BL246" s="20" t="s">
        <v>1131</v>
      </c>
      <c r="BM246" s="3"/>
      <c r="BN246" s="20" t="s">
        <v>747</v>
      </c>
      <c r="BO246" s="3">
        <v>2025</v>
      </c>
      <c r="BP246" s="144"/>
      <c r="BQ246" s="3"/>
      <c r="BR246" s="3"/>
      <c r="BS246" s="3"/>
      <c r="BT246" s="3"/>
      <c r="BU246" s="99" t="s">
        <v>747</v>
      </c>
      <c r="BV246" s="20"/>
      <c r="BW246" s="25"/>
      <c r="BX246" s="25"/>
      <c r="BY246" s="95"/>
    </row>
    <row r="247" spans="1:77" s="26" customFormat="1" ht="37.5" x14ac:dyDescent="0.3">
      <c r="A247" s="20">
        <f t="shared" si="274"/>
        <v>108</v>
      </c>
      <c r="B247" s="21" t="s">
        <v>1074</v>
      </c>
      <c r="C247" s="22">
        <f t="shared" si="266"/>
        <v>0.26690000000000003</v>
      </c>
      <c r="D247" s="51">
        <v>0.26690000000000003</v>
      </c>
      <c r="E247" s="17">
        <f t="shared" si="267"/>
        <v>0</v>
      </c>
      <c r="F247" s="17">
        <f t="shared" si="268"/>
        <v>0</v>
      </c>
      <c r="G247" s="17">
        <f t="shared" si="269"/>
        <v>0</v>
      </c>
      <c r="H247" s="24"/>
      <c r="I247" s="24"/>
      <c r="J247" s="24"/>
      <c r="K247" s="24"/>
      <c r="L247" s="24"/>
      <c r="M247" s="17">
        <f t="shared" si="270"/>
        <v>0</v>
      </c>
      <c r="N247" s="24"/>
      <c r="O247" s="24"/>
      <c r="P247" s="24"/>
      <c r="Q247" s="24"/>
      <c r="R247" s="24"/>
      <c r="S247" s="24"/>
      <c r="T247" s="24"/>
      <c r="U247" s="7">
        <f t="shared" si="271"/>
        <v>0</v>
      </c>
      <c r="V247" s="24"/>
      <c r="W247" s="24"/>
      <c r="X247" s="24"/>
      <c r="Y247" s="24"/>
      <c r="Z247" s="24"/>
      <c r="AA247" s="24"/>
      <c r="AB247" s="24"/>
      <c r="AC247" s="24"/>
      <c r="AD247" s="17">
        <f t="shared" si="272"/>
        <v>0</v>
      </c>
      <c r="AE247" s="24"/>
      <c r="AF247" s="24"/>
      <c r="AG247" s="25"/>
      <c r="AH247" s="25"/>
      <c r="AI247" s="24"/>
      <c r="AJ247" s="20"/>
      <c r="AK247" s="24"/>
      <c r="AL247" s="20"/>
      <c r="AM247" s="20"/>
      <c r="AN247" s="20"/>
      <c r="AO247" s="3"/>
      <c r="AP247" s="20"/>
      <c r="AQ247" s="24"/>
      <c r="AR247" s="3"/>
      <c r="AS247" s="3"/>
      <c r="AT247" s="3"/>
      <c r="AU247" s="3"/>
      <c r="AV247" s="3"/>
      <c r="AW247" s="3"/>
      <c r="AX247" s="24"/>
      <c r="AY247" s="24"/>
      <c r="AZ247" s="24"/>
      <c r="BA247" s="3"/>
      <c r="BB247" s="3"/>
      <c r="BC247" s="3"/>
      <c r="BD247" s="24"/>
      <c r="BE247" s="3"/>
      <c r="BF247" s="3"/>
      <c r="BG247" s="17">
        <f t="shared" si="273"/>
        <v>0</v>
      </c>
      <c r="BH247" s="3"/>
      <c r="BI247" s="24"/>
      <c r="BJ247" s="24"/>
      <c r="BK247" s="3"/>
      <c r="BL247" s="20" t="s">
        <v>1132</v>
      </c>
      <c r="BM247" s="3"/>
      <c r="BN247" s="20" t="s">
        <v>747</v>
      </c>
      <c r="BO247" s="3">
        <v>2025</v>
      </c>
      <c r="BP247" s="144"/>
      <c r="BQ247" s="3"/>
      <c r="BR247" s="3"/>
      <c r="BS247" s="3"/>
      <c r="BT247" s="3"/>
      <c r="BU247" s="99" t="s">
        <v>747</v>
      </c>
      <c r="BV247" s="20"/>
      <c r="BW247" s="25"/>
      <c r="BX247" s="25"/>
      <c r="BY247" s="95"/>
    </row>
    <row r="248" spans="1:77" s="26" customFormat="1" ht="37.5" x14ac:dyDescent="0.3">
      <c r="A248" s="20">
        <f t="shared" si="274"/>
        <v>109</v>
      </c>
      <c r="B248" s="21" t="s">
        <v>1074</v>
      </c>
      <c r="C248" s="22">
        <f t="shared" si="266"/>
        <v>0.10579000000000001</v>
      </c>
      <c r="D248" s="51">
        <v>0.10579000000000001</v>
      </c>
      <c r="E248" s="17">
        <f t="shared" si="267"/>
        <v>0</v>
      </c>
      <c r="F248" s="17">
        <f t="shared" si="268"/>
        <v>0</v>
      </c>
      <c r="G248" s="17">
        <f t="shared" si="269"/>
        <v>0</v>
      </c>
      <c r="H248" s="24"/>
      <c r="I248" s="24"/>
      <c r="J248" s="24"/>
      <c r="K248" s="24"/>
      <c r="L248" s="24"/>
      <c r="M248" s="17">
        <f t="shared" si="270"/>
        <v>0</v>
      </c>
      <c r="N248" s="24"/>
      <c r="O248" s="24"/>
      <c r="P248" s="24"/>
      <c r="Q248" s="24"/>
      <c r="R248" s="24"/>
      <c r="S248" s="24"/>
      <c r="T248" s="24"/>
      <c r="U248" s="7">
        <f t="shared" si="271"/>
        <v>0</v>
      </c>
      <c r="V248" s="24"/>
      <c r="W248" s="24"/>
      <c r="X248" s="24"/>
      <c r="Y248" s="24"/>
      <c r="Z248" s="24"/>
      <c r="AA248" s="24"/>
      <c r="AB248" s="24"/>
      <c r="AC248" s="24"/>
      <c r="AD248" s="17">
        <f t="shared" si="272"/>
        <v>0</v>
      </c>
      <c r="AE248" s="24"/>
      <c r="AF248" s="24"/>
      <c r="AG248" s="25"/>
      <c r="AH248" s="25"/>
      <c r="AI248" s="24"/>
      <c r="AJ248" s="20"/>
      <c r="AK248" s="24"/>
      <c r="AL248" s="20"/>
      <c r="AM248" s="20"/>
      <c r="AN248" s="20"/>
      <c r="AO248" s="3"/>
      <c r="AP248" s="20"/>
      <c r="AQ248" s="24"/>
      <c r="AR248" s="3"/>
      <c r="AS248" s="3"/>
      <c r="AT248" s="3"/>
      <c r="AU248" s="3"/>
      <c r="AV248" s="3"/>
      <c r="AW248" s="3"/>
      <c r="AX248" s="24"/>
      <c r="AY248" s="24"/>
      <c r="AZ248" s="24"/>
      <c r="BA248" s="3"/>
      <c r="BB248" s="3"/>
      <c r="BC248" s="3"/>
      <c r="BD248" s="24"/>
      <c r="BE248" s="3"/>
      <c r="BF248" s="3"/>
      <c r="BG248" s="17">
        <f t="shared" si="273"/>
        <v>0</v>
      </c>
      <c r="BH248" s="3"/>
      <c r="BI248" s="24"/>
      <c r="BJ248" s="24"/>
      <c r="BK248" s="3"/>
      <c r="BL248" s="20" t="s">
        <v>1132</v>
      </c>
      <c r="BM248" s="3"/>
      <c r="BN248" s="20" t="s">
        <v>747</v>
      </c>
      <c r="BO248" s="3">
        <v>2025</v>
      </c>
      <c r="BP248" s="144"/>
      <c r="BQ248" s="3"/>
      <c r="BR248" s="3"/>
      <c r="BS248" s="3"/>
      <c r="BT248" s="3"/>
      <c r="BU248" s="99" t="s">
        <v>747</v>
      </c>
      <c r="BV248" s="20"/>
      <c r="BW248" s="25"/>
      <c r="BX248" s="25"/>
      <c r="BY248" s="95"/>
    </row>
    <row r="249" spans="1:77" s="26" customFormat="1" ht="37.5" x14ac:dyDescent="0.3">
      <c r="A249" s="20">
        <f t="shared" si="274"/>
        <v>110</v>
      </c>
      <c r="B249" s="21" t="s">
        <v>1075</v>
      </c>
      <c r="C249" s="22">
        <f t="shared" si="266"/>
        <v>5.0860000000000002E-2</v>
      </c>
      <c r="D249" s="51">
        <v>5.0860000000000002E-2</v>
      </c>
      <c r="E249" s="17">
        <f t="shared" si="267"/>
        <v>0</v>
      </c>
      <c r="F249" s="17">
        <f t="shared" si="268"/>
        <v>0</v>
      </c>
      <c r="G249" s="17">
        <f t="shared" si="269"/>
        <v>0</v>
      </c>
      <c r="H249" s="24"/>
      <c r="I249" s="24"/>
      <c r="J249" s="24"/>
      <c r="K249" s="24"/>
      <c r="L249" s="24"/>
      <c r="M249" s="17">
        <f t="shared" si="270"/>
        <v>0</v>
      </c>
      <c r="N249" s="24"/>
      <c r="O249" s="24"/>
      <c r="P249" s="24"/>
      <c r="Q249" s="24"/>
      <c r="R249" s="24"/>
      <c r="S249" s="24"/>
      <c r="T249" s="24"/>
      <c r="U249" s="7">
        <f t="shared" si="271"/>
        <v>0</v>
      </c>
      <c r="V249" s="24"/>
      <c r="W249" s="24"/>
      <c r="X249" s="24"/>
      <c r="Y249" s="24"/>
      <c r="Z249" s="24"/>
      <c r="AA249" s="24"/>
      <c r="AB249" s="24"/>
      <c r="AC249" s="24"/>
      <c r="AD249" s="17">
        <f t="shared" si="272"/>
        <v>0</v>
      </c>
      <c r="AE249" s="24"/>
      <c r="AF249" s="24"/>
      <c r="AG249" s="25"/>
      <c r="AH249" s="25"/>
      <c r="AI249" s="24"/>
      <c r="AJ249" s="20"/>
      <c r="AK249" s="24"/>
      <c r="AL249" s="20"/>
      <c r="AM249" s="20"/>
      <c r="AN249" s="20"/>
      <c r="AO249" s="3"/>
      <c r="AP249" s="20"/>
      <c r="AQ249" s="24"/>
      <c r="AR249" s="3"/>
      <c r="AS249" s="3"/>
      <c r="AT249" s="3"/>
      <c r="AU249" s="3"/>
      <c r="AV249" s="3"/>
      <c r="AW249" s="3"/>
      <c r="AX249" s="24"/>
      <c r="AY249" s="24"/>
      <c r="AZ249" s="24"/>
      <c r="BA249" s="3"/>
      <c r="BB249" s="3"/>
      <c r="BC249" s="3"/>
      <c r="BD249" s="24"/>
      <c r="BE249" s="3"/>
      <c r="BF249" s="3"/>
      <c r="BG249" s="17">
        <f t="shared" si="273"/>
        <v>0</v>
      </c>
      <c r="BH249" s="3"/>
      <c r="BI249" s="24"/>
      <c r="BJ249" s="24"/>
      <c r="BK249" s="3"/>
      <c r="BL249" s="20" t="s">
        <v>1133</v>
      </c>
      <c r="BM249" s="3"/>
      <c r="BN249" s="20" t="s">
        <v>570</v>
      </c>
      <c r="BO249" s="3">
        <v>2025</v>
      </c>
      <c r="BP249" s="144"/>
      <c r="BQ249" s="3"/>
      <c r="BR249" s="3"/>
      <c r="BS249" s="3"/>
      <c r="BT249" s="3"/>
      <c r="BU249" s="99" t="s">
        <v>570</v>
      </c>
      <c r="BV249" s="20"/>
      <c r="BW249" s="25"/>
      <c r="BX249" s="25"/>
      <c r="BY249" s="95"/>
    </row>
    <row r="250" spans="1:77" s="26" customFormat="1" ht="56.25" x14ac:dyDescent="0.3">
      <c r="A250" s="20">
        <f t="shared" si="274"/>
        <v>111</v>
      </c>
      <c r="B250" s="21" t="s">
        <v>1076</v>
      </c>
      <c r="C250" s="22">
        <f t="shared" si="266"/>
        <v>0.14157</v>
      </c>
      <c r="D250" s="51">
        <v>0.14157</v>
      </c>
      <c r="E250" s="17">
        <f t="shared" si="267"/>
        <v>0</v>
      </c>
      <c r="F250" s="17">
        <f t="shared" si="268"/>
        <v>0</v>
      </c>
      <c r="G250" s="17">
        <f t="shared" si="269"/>
        <v>0</v>
      </c>
      <c r="H250" s="24"/>
      <c r="I250" s="24"/>
      <c r="J250" s="24"/>
      <c r="K250" s="24"/>
      <c r="L250" s="24"/>
      <c r="M250" s="17">
        <f t="shared" si="270"/>
        <v>0</v>
      </c>
      <c r="N250" s="24"/>
      <c r="O250" s="24"/>
      <c r="P250" s="24"/>
      <c r="Q250" s="24"/>
      <c r="R250" s="24"/>
      <c r="S250" s="24"/>
      <c r="T250" s="24"/>
      <c r="U250" s="7">
        <f t="shared" si="271"/>
        <v>0</v>
      </c>
      <c r="V250" s="24"/>
      <c r="W250" s="24"/>
      <c r="X250" s="24"/>
      <c r="Y250" s="24"/>
      <c r="Z250" s="24"/>
      <c r="AA250" s="24"/>
      <c r="AB250" s="24"/>
      <c r="AC250" s="24"/>
      <c r="AD250" s="17">
        <f t="shared" si="272"/>
        <v>0</v>
      </c>
      <c r="AE250" s="24"/>
      <c r="AF250" s="24"/>
      <c r="AG250" s="25"/>
      <c r="AH250" s="25"/>
      <c r="AI250" s="24"/>
      <c r="AJ250" s="20"/>
      <c r="AK250" s="24"/>
      <c r="AL250" s="20"/>
      <c r="AM250" s="20"/>
      <c r="AN250" s="20"/>
      <c r="AO250" s="3"/>
      <c r="AP250" s="20"/>
      <c r="AQ250" s="24"/>
      <c r="AR250" s="3"/>
      <c r="AS250" s="3"/>
      <c r="AT250" s="3"/>
      <c r="AU250" s="3"/>
      <c r="AV250" s="3"/>
      <c r="AW250" s="3"/>
      <c r="AX250" s="24"/>
      <c r="AY250" s="24"/>
      <c r="AZ250" s="24"/>
      <c r="BA250" s="3"/>
      <c r="BB250" s="3"/>
      <c r="BC250" s="3"/>
      <c r="BD250" s="24"/>
      <c r="BE250" s="3"/>
      <c r="BF250" s="3"/>
      <c r="BG250" s="17">
        <f t="shared" si="273"/>
        <v>0</v>
      </c>
      <c r="BH250" s="3"/>
      <c r="BI250" s="24"/>
      <c r="BJ250" s="24"/>
      <c r="BK250" s="3"/>
      <c r="BL250" s="20" t="s">
        <v>1134</v>
      </c>
      <c r="BM250" s="3"/>
      <c r="BN250" s="20" t="s">
        <v>747</v>
      </c>
      <c r="BO250" s="3">
        <v>2025</v>
      </c>
      <c r="BP250" s="144"/>
      <c r="BQ250" s="3"/>
      <c r="BR250" s="3"/>
      <c r="BS250" s="3"/>
      <c r="BT250" s="3"/>
      <c r="BU250" s="99" t="s">
        <v>747</v>
      </c>
      <c r="BV250" s="20"/>
      <c r="BW250" s="25"/>
      <c r="BX250" s="25"/>
      <c r="BY250" s="95"/>
    </row>
    <row r="251" spans="1:77" s="26" customFormat="1" ht="37.5" x14ac:dyDescent="0.3">
      <c r="A251" s="20">
        <f t="shared" si="274"/>
        <v>112</v>
      </c>
      <c r="B251" s="21" t="s">
        <v>1077</v>
      </c>
      <c r="C251" s="22">
        <f t="shared" si="266"/>
        <v>0.10664000000000001</v>
      </c>
      <c r="D251" s="51">
        <v>0.10664000000000001</v>
      </c>
      <c r="E251" s="17">
        <f t="shared" si="267"/>
        <v>0</v>
      </c>
      <c r="F251" s="17">
        <f t="shared" si="268"/>
        <v>0</v>
      </c>
      <c r="G251" s="17">
        <f t="shared" si="269"/>
        <v>0</v>
      </c>
      <c r="H251" s="24"/>
      <c r="I251" s="24"/>
      <c r="J251" s="24"/>
      <c r="K251" s="24"/>
      <c r="L251" s="24"/>
      <c r="M251" s="17">
        <f t="shared" si="270"/>
        <v>0</v>
      </c>
      <c r="N251" s="24"/>
      <c r="O251" s="24"/>
      <c r="P251" s="24"/>
      <c r="Q251" s="24"/>
      <c r="R251" s="24"/>
      <c r="S251" s="24"/>
      <c r="T251" s="24"/>
      <c r="U251" s="7">
        <f t="shared" si="271"/>
        <v>0</v>
      </c>
      <c r="V251" s="24"/>
      <c r="W251" s="24"/>
      <c r="X251" s="24"/>
      <c r="Y251" s="24"/>
      <c r="Z251" s="24"/>
      <c r="AA251" s="24"/>
      <c r="AB251" s="24"/>
      <c r="AC251" s="24"/>
      <c r="AD251" s="17">
        <f t="shared" si="272"/>
        <v>0</v>
      </c>
      <c r="AE251" s="24"/>
      <c r="AF251" s="24"/>
      <c r="AG251" s="25"/>
      <c r="AH251" s="25"/>
      <c r="AI251" s="24"/>
      <c r="AJ251" s="20"/>
      <c r="AK251" s="24"/>
      <c r="AL251" s="20"/>
      <c r="AM251" s="20"/>
      <c r="AN251" s="20"/>
      <c r="AO251" s="3"/>
      <c r="AP251" s="20"/>
      <c r="AQ251" s="24"/>
      <c r="AR251" s="3"/>
      <c r="AS251" s="3"/>
      <c r="AT251" s="3"/>
      <c r="AU251" s="3"/>
      <c r="AV251" s="3"/>
      <c r="AW251" s="3"/>
      <c r="AX251" s="24"/>
      <c r="AY251" s="24"/>
      <c r="AZ251" s="24"/>
      <c r="BA251" s="3"/>
      <c r="BB251" s="3"/>
      <c r="BC251" s="3"/>
      <c r="BD251" s="24"/>
      <c r="BE251" s="3"/>
      <c r="BF251" s="3"/>
      <c r="BG251" s="17">
        <f t="shared" si="273"/>
        <v>0</v>
      </c>
      <c r="BH251" s="3"/>
      <c r="BI251" s="24"/>
      <c r="BJ251" s="24"/>
      <c r="BK251" s="3"/>
      <c r="BL251" s="20" t="s">
        <v>1135</v>
      </c>
      <c r="BM251" s="3"/>
      <c r="BN251" s="20" t="s">
        <v>747</v>
      </c>
      <c r="BO251" s="3">
        <v>2025</v>
      </c>
      <c r="BP251" s="144"/>
      <c r="BQ251" s="3"/>
      <c r="BR251" s="3"/>
      <c r="BS251" s="3"/>
      <c r="BT251" s="3"/>
      <c r="BU251" s="99" t="s">
        <v>747</v>
      </c>
      <c r="BV251" s="20"/>
      <c r="BW251" s="25"/>
      <c r="BX251" s="25"/>
      <c r="BY251" s="95"/>
    </row>
    <row r="252" spans="1:77" s="26" customFormat="1" ht="37.5" x14ac:dyDescent="0.3">
      <c r="A252" s="20">
        <f t="shared" si="274"/>
        <v>113</v>
      </c>
      <c r="B252" s="21" t="s">
        <v>1078</v>
      </c>
      <c r="C252" s="22">
        <f t="shared" si="266"/>
        <v>3.2305000000000001</v>
      </c>
      <c r="D252" s="51">
        <v>3.2305000000000001</v>
      </c>
      <c r="E252" s="17">
        <f t="shared" si="267"/>
        <v>0</v>
      </c>
      <c r="F252" s="17">
        <f t="shared" si="268"/>
        <v>0</v>
      </c>
      <c r="G252" s="17">
        <f t="shared" si="269"/>
        <v>0</v>
      </c>
      <c r="H252" s="24"/>
      <c r="I252" s="24"/>
      <c r="J252" s="24"/>
      <c r="K252" s="24"/>
      <c r="L252" s="24"/>
      <c r="M252" s="17">
        <f t="shared" si="270"/>
        <v>0</v>
      </c>
      <c r="N252" s="24"/>
      <c r="O252" s="24"/>
      <c r="P252" s="24"/>
      <c r="Q252" s="24"/>
      <c r="R252" s="24"/>
      <c r="S252" s="24"/>
      <c r="T252" s="24"/>
      <c r="U252" s="7">
        <f t="shared" si="271"/>
        <v>0</v>
      </c>
      <c r="V252" s="24"/>
      <c r="W252" s="24"/>
      <c r="X252" s="24"/>
      <c r="Y252" s="24"/>
      <c r="Z252" s="24"/>
      <c r="AA252" s="24"/>
      <c r="AB252" s="24"/>
      <c r="AC252" s="24"/>
      <c r="AD252" s="17">
        <f t="shared" si="272"/>
        <v>0</v>
      </c>
      <c r="AE252" s="24"/>
      <c r="AF252" s="24"/>
      <c r="AG252" s="25"/>
      <c r="AH252" s="25"/>
      <c r="AI252" s="24"/>
      <c r="AJ252" s="20"/>
      <c r="AK252" s="24"/>
      <c r="AL252" s="20"/>
      <c r="AM252" s="20"/>
      <c r="AN252" s="20"/>
      <c r="AO252" s="3"/>
      <c r="AP252" s="20"/>
      <c r="AQ252" s="24"/>
      <c r="AR252" s="3"/>
      <c r="AS252" s="3"/>
      <c r="AT252" s="3"/>
      <c r="AU252" s="3"/>
      <c r="AV252" s="3"/>
      <c r="AW252" s="3"/>
      <c r="AX252" s="24"/>
      <c r="AY252" s="24"/>
      <c r="AZ252" s="24"/>
      <c r="BA252" s="3"/>
      <c r="BB252" s="3"/>
      <c r="BC252" s="3"/>
      <c r="BD252" s="24"/>
      <c r="BE252" s="3"/>
      <c r="BF252" s="3"/>
      <c r="BG252" s="17">
        <f t="shared" si="273"/>
        <v>0</v>
      </c>
      <c r="BH252" s="3"/>
      <c r="BI252" s="24"/>
      <c r="BJ252" s="24"/>
      <c r="BK252" s="3"/>
      <c r="BL252" s="20" t="s">
        <v>1135</v>
      </c>
      <c r="BM252" s="3"/>
      <c r="BN252" s="20" t="s">
        <v>570</v>
      </c>
      <c r="BO252" s="3">
        <v>2025</v>
      </c>
      <c r="BP252" s="144"/>
      <c r="BQ252" s="3"/>
      <c r="BR252" s="3"/>
      <c r="BS252" s="3"/>
      <c r="BT252" s="3"/>
      <c r="BU252" s="99" t="s">
        <v>570</v>
      </c>
      <c r="BV252" s="20"/>
      <c r="BW252" s="25"/>
      <c r="BX252" s="25"/>
      <c r="BY252" s="95"/>
    </row>
    <row r="253" spans="1:77" s="26" customFormat="1" ht="37.5" x14ac:dyDescent="0.3">
      <c r="A253" s="20">
        <f t="shared" si="274"/>
        <v>114</v>
      </c>
      <c r="B253" s="21" t="s">
        <v>1079</v>
      </c>
      <c r="C253" s="22">
        <f t="shared" si="266"/>
        <v>0.11180999999999999</v>
      </c>
      <c r="D253" s="51">
        <v>0.11180999999999999</v>
      </c>
      <c r="E253" s="17">
        <f t="shared" si="267"/>
        <v>0</v>
      </c>
      <c r="F253" s="17">
        <f t="shared" si="268"/>
        <v>0</v>
      </c>
      <c r="G253" s="17">
        <f t="shared" si="269"/>
        <v>0</v>
      </c>
      <c r="H253" s="24"/>
      <c r="I253" s="24"/>
      <c r="J253" s="24"/>
      <c r="K253" s="24"/>
      <c r="L253" s="24"/>
      <c r="M253" s="17">
        <f t="shared" si="270"/>
        <v>0</v>
      </c>
      <c r="N253" s="24"/>
      <c r="O253" s="24"/>
      <c r="P253" s="24"/>
      <c r="Q253" s="24"/>
      <c r="R253" s="24"/>
      <c r="S253" s="24"/>
      <c r="T253" s="24"/>
      <c r="U253" s="7">
        <f t="shared" si="271"/>
        <v>0</v>
      </c>
      <c r="V253" s="24"/>
      <c r="W253" s="24"/>
      <c r="X253" s="24"/>
      <c r="Y253" s="24"/>
      <c r="Z253" s="24"/>
      <c r="AA253" s="24"/>
      <c r="AB253" s="24"/>
      <c r="AC253" s="24"/>
      <c r="AD253" s="17">
        <f t="shared" si="272"/>
        <v>0</v>
      </c>
      <c r="AE253" s="24"/>
      <c r="AF253" s="24"/>
      <c r="AG253" s="25"/>
      <c r="AH253" s="25"/>
      <c r="AI253" s="24"/>
      <c r="AJ253" s="20"/>
      <c r="AK253" s="24"/>
      <c r="AL253" s="20"/>
      <c r="AM253" s="20"/>
      <c r="AN253" s="20"/>
      <c r="AO253" s="3"/>
      <c r="AP253" s="20"/>
      <c r="AQ253" s="24"/>
      <c r="AR253" s="3"/>
      <c r="AS253" s="3"/>
      <c r="AT253" s="3"/>
      <c r="AU253" s="3"/>
      <c r="AV253" s="3"/>
      <c r="AW253" s="3"/>
      <c r="AX253" s="24"/>
      <c r="AY253" s="24"/>
      <c r="AZ253" s="24"/>
      <c r="BA253" s="3"/>
      <c r="BB253" s="3"/>
      <c r="BC253" s="3"/>
      <c r="BD253" s="24"/>
      <c r="BE253" s="3"/>
      <c r="BF253" s="3"/>
      <c r="BG253" s="17">
        <f t="shared" si="273"/>
        <v>0</v>
      </c>
      <c r="BH253" s="3"/>
      <c r="BI253" s="24"/>
      <c r="BJ253" s="24"/>
      <c r="BK253" s="3"/>
      <c r="BL253" s="20" t="s">
        <v>977</v>
      </c>
      <c r="BM253" s="3"/>
      <c r="BN253" s="20" t="s">
        <v>747</v>
      </c>
      <c r="BO253" s="3">
        <v>2025</v>
      </c>
      <c r="BP253" s="144"/>
      <c r="BQ253" s="3"/>
      <c r="BR253" s="3"/>
      <c r="BS253" s="3"/>
      <c r="BT253" s="3"/>
      <c r="BU253" s="99" t="s">
        <v>747</v>
      </c>
      <c r="BV253" s="20"/>
      <c r="BW253" s="25"/>
      <c r="BX253" s="25"/>
      <c r="BY253" s="95"/>
    </row>
    <row r="254" spans="1:77" s="26" customFormat="1" ht="56.25" x14ac:dyDescent="0.3">
      <c r="A254" s="20">
        <f t="shared" si="274"/>
        <v>115</v>
      </c>
      <c r="B254" s="21" t="s">
        <v>1080</v>
      </c>
      <c r="C254" s="22">
        <f t="shared" si="266"/>
        <v>0.10722000000000001</v>
      </c>
      <c r="D254" s="51">
        <v>0.10722000000000001</v>
      </c>
      <c r="E254" s="17">
        <f t="shared" si="267"/>
        <v>0</v>
      </c>
      <c r="F254" s="17">
        <f t="shared" si="268"/>
        <v>0</v>
      </c>
      <c r="G254" s="17">
        <f t="shared" si="269"/>
        <v>0</v>
      </c>
      <c r="H254" s="24"/>
      <c r="I254" s="24"/>
      <c r="J254" s="24"/>
      <c r="K254" s="24"/>
      <c r="L254" s="24"/>
      <c r="M254" s="17">
        <f t="shared" si="270"/>
        <v>0</v>
      </c>
      <c r="N254" s="24"/>
      <c r="O254" s="24"/>
      <c r="P254" s="24"/>
      <c r="Q254" s="24"/>
      <c r="R254" s="24"/>
      <c r="S254" s="24"/>
      <c r="T254" s="24"/>
      <c r="U254" s="7">
        <f t="shared" si="271"/>
        <v>0</v>
      </c>
      <c r="V254" s="24"/>
      <c r="W254" s="24"/>
      <c r="X254" s="24"/>
      <c r="Y254" s="24"/>
      <c r="Z254" s="24"/>
      <c r="AA254" s="24"/>
      <c r="AB254" s="24"/>
      <c r="AC254" s="24"/>
      <c r="AD254" s="17">
        <f t="shared" si="272"/>
        <v>0</v>
      </c>
      <c r="AE254" s="24"/>
      <c r="AF254" s="24"/>
      <c r="AG254" s="25"/>
      <c r="AH254" s="25"/>
      <c r="AI254" s="24"/>
      <c r="AJ254" s="20"/>
      <c r="AK254" s="24"/>
      <c r="AL254" s="20"/>
      <c r="AM254" s="20"/>
      <c r="AN254" s="20"/>
      <c r="AO254" s="3"/>
      <c r="AP254" s="20"/>
      <c r="AQ254" s="24"/>
      <c r="AR254" s="3"/>
      <c r="AS254" s="3"/>
      <c r="AT254" s="3"/>
      <c r="AU254" s="3"/>
      <c r="AV254" s="3"/>
      <c r="AW254" s="3"/>
      <c r="AX254" s="24"/>
      <c r="AY254" s="24"/>
      <c r="AZ254" s="24"/>
      <c r="BA254" s="3"/>
      <c r="BB254" s="3"/>
      <c r="BC254" s="3"/>
      <c r="BD254" s="24"/>
      <c r="BE254" s="3"/>
      <c r="BF254" s="3"/>
      <c r="BG254" s="17">
        <f t="shared" si="273"/>
        <v>0</v>
      </c>
      <c r="BH254" s="3"/>
      <c r="BI254" s="24"/>
      <c r="BJ254" s="24"/>
      <c r="BK254" s="3"/>
      <c r="BL254" s="20" t="s">
        <v>1136</v>
      </c>
      <c r="BM254" s="3"/>
      <c r="BN254" s="20" t="s">
        <v>747</v>
      </c>
      <c r="BO254" s="3">
        <v>2025</v>
      </c>
      <c r="BP254" s="144"/>
      <c r="BQ254" s="3"/>
      <c r="BR254" s="3"/>
      <c r="BS254" s="3"/>
      <c r="BT254" s="3"/>
      <c r="BU254" s="99" t="s">
        <v>747</v>
      </c>
      <c r="BV254" s="20"/>
      <c r="BW254" s="25"/>
      <c r="BX254" s="25"/>
      <c r="BY254" s="95"/>
    </row>
    <row r="255" spans="1:77" s="26" customFormat="1" ht="56.25" x14ac:dyDescent="0.3">
      <c r="A255" s="20">
        <f t="shared" si="274"/>
        <v>116</v>
      </c>
      <c r="B255" s="21" t="s">
        <v>1081</v>
      </c>
      <c r="C255" s="22">
        <f t="shared" si="266"/>
        <v>5.1049999999999998E-2</v>
      </c>
      <c r="D255" s="51">
        <v>5.1049999999999998E-2</v>
      </c>
      <c r="E255" s="17">
        <f t="shared" si="267"/>
        <v>0</v>
      </c>
      <c r="F255" s="17">
        <f t="shared" si="268"/>
        <v>0</v>
      </c>
      <c r="G255" s="17">
        <f t="shared" si="269"/>
        <v>0</v>
      </c>
      <c r="H255" s="24"/>
      <c r="I255" s="24"/>
      <c r="J255" s="24"/>
      <c r="K255" s="24"/>
      <c r="L255" s="24"/>
      <c r="M255" s="17">
        <f t="shared" si="270"/>
        <v>0</v>
      </c>
      <c r="N255" s="24"/>
      <c r="O255" s="24"/>
      <c r="P255" s="24"/>
      <c r="Q255" s="24"/>
      <c r="R255" s="24"/>
      <c r="S255" s="24"/>
      <c r="T255" s="24"/>
      <c r="U255" s="7">
        <f t="shared" si="271"/>
        <v>0</v>
      </c>
      <c r="V255" s="24"/>
      <c r="W255" s="24"/>
      <c r="X255" s="24"/>
      <c r="Y255" s="24"/>
      <c r="Z255" s="24"/>
      <c r="AA255" s="24"/>
      <c r="AB255" s="24"/>
      <c r="AC255" s="24"/>
      <c r="AD255" s="17">
        <f t="shared" si="272"/>
        <v>0</v>
      </c>
      <c r="AE255" s="24"/>
      <c r="AF255" s="24"/>
      <c r="AG255" s="25"/>
      <c r="AH255" s="25"/>
      <c r="AI255" s="24"/>
      <c r="AJ255" s="20"/>
      <c r="AK255" s="24"/>
      <c r="AL255" s="20"/>
      <c r="AM255" s="20"/>
      <c r="AN255" s="20"/>
      <c r="AO255" s="3"/>
      <c r="AP255" s="20"/>
      <c r="AQ255" s="24"/>
      <c r="AR255" s="3"/>
      <c r="AS255" s="3"/>
      <c r="AT255" s="3"/>
      <c r="AU255" s="3"/>
      <c r="AV255" s="3"/>
      <c r="AW255" s="3"/>
      <c r="AX255" s="24"/>
      <c r="AY255" s="24"/>
      <c r="AZ255" s="24"/>
      <c r="BA255" s="3"/>
      <c r="BB255" s="3"/>
      <c r="BC255" s="3"/>
      <c r="BD255" s="24"/>
      <c r="BE255" s="3"/>
      <c r="BF255" s="3"/>
      <c r="BG255" s="17">
        <f t="shared" si="273"/>
        <v>0</v>
      </c>
      <c r="BH255" s="3"/>
      <c r="BI255" s="24"/>
      <c r="BJ255" s="24"/>
      <c r="BK255" s="3"/>
      <c r="BL255" s="20" t="s">
        <v>1136</v>
      </c>
      <c r="BM255" s="3"/>
      <c r="BN255" s="20" t="s">
        <v>747</v>
      </c>
      <c r="BO255" s="3">
        <v>2025</v>
      </c>
      <c r="BP255" s="144"/>
      <c r="BQ255" s="3"/>
      <c r="BR255" s="3"/>
      <c r="BS255" s="3"/>
      <c r="BT255" s="3"/>
      <c r="BU255" s="99" t="s">
        <v>747</v>
      </c>
      <c r="BV255" s="20"/>
      <c r="BW255" s="25"/>
      <c r="BX255" s="25"/>
      <c r="BY255" s="95"/>
    </row>
    <row r="256" spans="1:77" s="26" customFormat="1" ht="56.25" x14ac:dyDescent="0.3">
      <c r="A256" s="20">
        <f t="shared" si="274"/>
        <v>117</v>
      </c>
      <c r="B256" s="21" t="s">
        <v>1082</v>
      </c>
      <c r="C256" s="22">
        <f t="shared" si="266"/>
        <v>9.2050000000000007E-2</v>
      </c>
      <c r="D256" s="51">
        <v>9.2050000000000007E-2</v>
      </c>
      <c r="E256" s="17">
        <f t="shared" si="267"/>
        <v>0</v>
      </c>
      <c r="F256" s="17">
        <f t="shared" si="268"/>
        <v>0</v>
      </c>
      <c r="G256" s="17">
        <f t="shared" si="269"/>
        <v>0</v>
      </c>
      <c r="H256" s="24"/>
      <c r="I256" s="24"/>
      <c r="J256" s="24"/>
      <c r="K256" s="24"/>
      <c r="L256" s="24"/>
      <c r="M256" s="17">
        <f t="shared" si="270"/>
        <v>0</v>
      </c>
      <c r="N256" s="24"/>
      <c r="O256" s="24"/>
      <c r="P256" s="24"/>
      <c r="Q256" s="24"/>
      <c r="R256" s="24"/>
      <c r="S256" s="24"/>
      <c r="T256" s="24"/>
      <c r="U256" s="7">
        <f t="shared" si="271"/>
        <v>0</v>
      </c>
      <c r="V256" s="24"/>
      <c r="W256" s="24"/>
      <c r="X256" s="24"/>
      <c r="Y256" s="24"/>
      <c r="Z256" s="24"/>
      <c r="AA256" s="24"/>
      <c r="AB256" s="24"/>
      <c r="AC256" s="24"/>
      <c r="AD256" s="17">
        <f t="shared" si="272"/>
        <v>0</v>
      </c>
      <c r="AE256" s="24"/>
      <c r="AF256" s="24"/>
      <c r="AG256" s="25"/>
      <c r="AH256" s="25"/>
      <c r="AI256" s="24"/>
      <c r="AJ256" s="20"/>
      <c r="AK256" s="24"/>
      <c r="AL256" s="20"/>
      <c r="AM256" s="20"/>
      <c r="AN256" s="20"/>
      <c r="AO256" s="3"/>
      <c r="AP256" s="20"/>
      <c r="AQ256" s="24"/>
      <c r="AR256" s="3"/>
      <c r="AS256" s="3"/>
      <c r="AT256" s="3"/>
      <c r="AU256" s="3"/>
      <c r="AV256" s="3"/>
      <c r="AW256" s="3"/>
      <c r="AX256" s="24"/>
      <c r="AY256" s="24"/>
      <c r="AZ256" s="24"/>
      <c r="BA256" s="3"/>
      <c r="BB256" s="3"/>
      <c r="BC256" s="3"/>
      <c r="BD256" s="24"/>
      <c r="BE256" s="3"/>
      <c r="BF256" s="3"/>
      <c r="BG256" s="17">
        <f t="shared" si="273"/>
        <v>0</v>
      </c>
      <c r="BH256" s="3"/>
      <c r="BI256" s="24"/>
      <c r="BJ256" s="24"/>
      <c r="BK256" s="3"/>
      <c r="BL256" s="20" t="s">
        <v>986</v>
      </c>
      <c r="BM256" s="3"/>
      <c r="BN256" s="20" t="s">
        <v>747</v>
      </c>
      <c r="BO256" s="3">
        <v>2025</v>
      </c>
      <c r="BP256" s="144"/>
      <c r="BQ256" s="3"/>
      <c r="BR256" s="3"/>
      <c r="BS256" s="3"/>
      <c r="BT256" s="3"/>
      <c r="BU256" s="99" t="s">
        <v>747</v>
      </c>
      <c r="BV256" s="20"/>
      <c r="BW256" s="25"/>
      <c r="BX256" s="25"/>
      <c r="BY256" s="95"/>
    </row>
    <row r="257" spans="1:77" s="26" customFormat="1" ht="56.25" x14ac:dyDescent="0.3">
      <c r="A257" s="20">
        <f t="shared" si="274"/>
        <v>118</v>
      </c>
      <c r="B257" s="21" t="s">
        <v>1083</v>
      </c>
      <c r="C257" s="22">
        <f t="shared" si="266"/>
        <v>4.607E-2</v>
      </c>
      <c r="D257" s="51">
        <v>4.607E-2</v>
      </c>
      <c r="E257" s="17">
        <f t="shared" si="267"/>
        <v>0</v>
      </c>
      <c r="F257" s="17">
        <f t="shared" si="268"/>
        <v>0</v>
      </c>
      <c r="G257" s="17">
        <f t="shared" si="269"/>
        <v>0</v>
      </c>
      <c r="H257" s="24"/>
      <c r="I257" s="24"/>
      <c r="J257" s="24"/>
      <c r="K257" s="24"/>
      <c r="L257" s="24"/>
      <c r="M257" s="17">
        <f t="shared" si="270"/>
        <v>0</v>
      </c>
      <c r="N257" s="24"/>
      <c r="O257" s="24"/>
      <c r="P257" s="24"/>
      <c r="Q257" s="24"/>
      <c r="R257" s="24"/>
      <c r="S257" s="24"/>
      <c r="T257" s="24"/>
      <c r="U257" s="7">
        <f t="shared" si="271"/>
        <v>0</v>
      </c>
      <c r="V257" s="24"/>
      <c r="W257" s="24"/>
      <c r="X257" s="24"/>
      <c r="Y257" s="24"/>
      <c r="Z257" s="24"/>
      <c r="AA257" s="24"/>
      <c r="AB257" s="24"/>
      <c r="AC257" s="24"/>
      <c r="AD257" s="17">
        <f t="shared" si="272"/>
        <v>0</v>
      </c>
      <c r="AE257" s="24"/>
      <c r="AF257" s="24"/>
      <c r="AG257" s="25"/>
      <c r="AH257" s="25"/>
      <c r="AI257" s="24"/>
      <c r="AJ257" s="20"/>
      <c r="AK257" s="24"/>
      <c r="AL257" s="20"/>
      <c r="AM257" s="20"/>
      <c r="AN257" s="20"/>
      <c r="AO257" s="3"/>
      <c r="AP257" s="20"/>
      <c r="AQ257" s="24"/>
      <c r="AR257" s="3"/>
      <c r="AS257" s="3"/>
      <c r="AT257" s="3"/>
      <c r="AU257" s="3"/>
      <c r="AV257" s="3"/>
      <c r="AW257" s="3"/>
      <c r="AX257" s="24"/>
      <c r="AY257" s="24"/>
      <c r="AZ257" s="24"/>
      <c r="BA257" s="3"/>
      <c r="BB257" s="3"/>
      <c r="BC257" s="3"/>
      <c r="BD257" s="24"/>
      <c r="BE257" s="3"/>
      <c r="BF257" s="3"/>
      <c r="BG257" s="17">
        <f t="shared" si="273"/>
        <v>0</v>
      </c>
      <c r="BH257" s="3"/>
      <c r="BI257" s="24"/>
      <c r="BJ257" s="24"/>
      <c r="BK257" s="3"/>
      <c r="BL257" s="20" t="s">
        <v>986</v>
      </c>
      <c r="BM257" s="3"/>
      <c r="BN257" s="20" t="s">
        <v>747</v>
      </c>
      <c r="BO257" s="3">
        <v>2025</v>
      </c>
      <c r="BP257" s="144"/>
      <c r="BQ257" s="3"/>
      <c r="BR257" s="3"/>
      <c r="BS257" s="3"/>
      <c r="BT257" s="3"/>
      <c r="BU257" s="99" t="s">
        <v>747</v>
      </c>
      <c r="BV257" s="20"/>
      <c r="BW257" s="25"/>
      <c r="BX257" s="25"/>
      <c r="BY257" s="95"/>
    </row>
    <row r="258" spans="1:77" s="26" customFormat="1" ht="56.25" x14ac:dyDescent="0.3">
      <c r="A258" s="20">
        <f t="shared" si="274"/>
        <v>119</v>
      </c>
      <c r="B258" s="21" t="s">
        <v>1084</v>
      </c>
      <c r="C258" s="22">
        <f t="shared" si="266"/>
        <v>6.9970000000000004E-2</v>
      </c>
      <c r="D258" s="51">
        <v>6.9970000000000004E-2</v>
      </c>
      <c r="E258" s="17">
        <f t="shared" si="267"/>
        <v>0</v>
      </c>
      <c r="F258" s="17">
        <f t="shared" si="268"/>
        <v>0</v>
      </c>
      <c r="G258" s="17">
        <f t="shared" si="269"/>
        <v>0</v>
      </c>
      <c r="H258" s="24"/>
      <c r="I258" s="24"/>
      <c r="J258" s="24"/>
      <c r="K258" s="24"/>
      <c r="L258" s="24"/>
      <c r="M258" s="17">
        <f t="shared" si="270"/>
        <v>0</v>
      </c>
      <c r="N258" s="24"/>
      <c r="O258" s="24"/>
      <c r="P258" s="24"/>
      <c r="Q258" s="24"/>
      <c r="R258" s="24"/>
      <c r="S258" s="24"/>
      <c r="T258" s="24"/>
      <c r="U258" s="7">
        <f t="shared" si="271"/>
        <v>0</v>
      </c>
      <c r="V258" s="24"/>
      <c r="W258" s="24"/>
      <c r="X258" s="24"/>
      <c r="Y258" s="24"/>
      <c r="Z258" s="24"/>
      <c r="AA258" s="24"/>
      <c r="AB258" s="24"/>
      <c r="AC258" s="24"/>
      <c r="AD258" s="17">
        <f t="shared" si="272"/>
        <v>0</v>
      </c>
      <c r="AE258" s="24"/>
      <c r="AF258" s="24"/>
      <c r="AG258" s="25"/>
      <c r="AH258" s="25"/>
      <c r="AI258" s="24"/>
      <c r="AJ258" s="20"/>
      <c r="AK258" s="24"/>
      <c r="AL258" s="20"/>
      <c r="AM258" s="20"/>
      <c r="AN258" s="20"/>
      <c r="AO258" s="3"/>
      <c r="AP258" s="20"/>
      <c r="AQ258" s="24"/>
      <c r="AR258" s="3"/>
      <c r="AS258" s="3"/>
      <c r="AT258" s="3"/>
      <c r="AU258" s="3"/>
      <c r="AV258" s="3"/>
      <c r="AW258" s="3"/>
      <c r="AX258" s="24"/>
      <c r="AY258" s="24"/>
      <c r="AZ258" s="24"/>
      <c r="BA258" s="3"/>
      <c r="BB258" s="3"/>
      <c r="BC258" s="3"/>
      <c r="BD258" s="24"/>
      <c r="BE258" s="3"/>
      <c r="BF258" s="3"/>
      <c r="BG258" s="17">
        <f t="shared" si="273"/>
        <v>0</v>
      </c>
      <c r="BH258" s="3"/>
      <c r="BI258" s="24"/>
      <c r="BJ258" s="24"/>
      <c r="BK258" s="3"/>
      <c r="BL258" s="20" t="s">
        <v>986</v>
      </c>
      <c r="BM258" s="3"/>
      <c r="BN258" s="20" t="s">
        <v>747</v>
      </c>
      <c r="BO258" s="3">
        <v>2025</v>
      </c>
      <c r="BP258" s="144"/>
      <c r="BQ258" s="3"/>
      <c r="BR258" s="3"/>
      <c r="BS258" s="3"/>
      <c r="BT258" s="3"/>
      <c r="BU258" s="99" t="s">
        <v>747</v>
      </c>
      <c r="BV258" s="20"/>
      <c r="BW258" s="25"/>
      <c r="BX258" s="25"/>
      <c r="BY258" s="95"/>
    </row>
    <row r="259" spans="1:77" s="26" customFormat="1" ht="37.5" x14ac:dyDescent="0.3">
      <c r="A259" s="20">
        <f t="shared" si="274"/>
        <v>120</v>
      </c>
      <c r="B259" s="21" t="s">
        <v>1085</v>
      </c>
      <c r="C259" s="22">
        <f t="shared" si="266"/>
        <v>7.5170000000000001E-2</v>
      </c>
      <c r="D259" s="51">
        <v>7.5170000000000001E-2</v>
      </c>
      <c r="E259" s="17">
        <f t="shared" si="267"/>
        <v>0</v>
      </c>
      <c r="F259" s="17">
        <f t="shared" si="268"/>
        <v>0</v>
      </c>
      <c r="G259" s="17">
        <f t="shared" si="269"/>
        <v>0</v>
      </c>
      <c r="H259" s="24"/>
      <c r="I259" s="24"/>
      <c r="J259" s="24"/>
      <c r="K259" s="24"/>
      <c r="L259" s="24"/>
      <c r="M259" s="17">
        <f t="shared" si="270"/>
        <v>0</v>
      </c>
      <c r="N259" s="24"/>
      <c r="O259" s="24"/>
      <c r="P259" s="24"/>
      <c r="Q259" s="24"/>
      <c r="R259" s="24"/>
      <c r="S259" s="24"/>
      <c r="T259" s="24"/>
      <c r="U259" s="7">
        <f t="shared" si="271"/>
        <v>0</v>
      </c>
      <c r="V259" s="24"/>
      <c r="W259" s="24"/>
      <c r="X259" s="24"/>
      <c r="Y259" s="24"/>
      <c r="Z259" s="24"/>
      <c r="AA259" s="24"/>
      <c r="AB259" s="24"/>
      <c r="AC259" s="24"/>
      <c r="AD259" s="17">
        <f t="shared" si="272"/>
        <v>0</v>
      </c>
      <c r="AE259" s="24"/>
      <c r="AF259" s="24"/>
      <c r="AG259" s="25"/>
      <c r="AH259" s="25"/>
      <c r="AI259" s="24"/>
      <c r="AJ259" s="20"/>
      <c r="AK259" s="24"/>
      <c r="AL259" s="20"/>
      <c r="AM259" s="20"/>
      <c r="AN259" s="20"/>
      <c r="AO259" s="3"/>
      <c r="AP259" s="20"/>
      <c r="AQ259" s="24"/>
      <c r="AR259" s="3"/>
      <c r="AS259" s="3"/>
      <c r="AT259" s="3"/>
      <c r="AU259" s="3"/>
      <c r="AV259" s="3"/>
      <c r="AW259" s="3"/>
      <c r="AX259" s="24"/>
      <c r="AY259" s="24"/>
      <c r="AZ259" s="24"/>
      <c r="BA259" s="3"/>
      <c r="BB259" s="3"/>
      <c r="BC259" s="3"/>
      <c r="BD259" s="24"/>
      <c r="BE259" s="3"/>
      <c r="BF259" s="3"/>
      <c r="BG259" s="17">
        <f t="shared" si="273"/>
        <v>0</v>
      </c>
      <c r="BH259" s="3"/>
      <c r="BI259" s="24"/>
      <c r="BJ259" s="24"/>
      <c r="BK259" s="3"/>
      <c r="BL259" s="20" t="s">
        <v>1137</v>
      </c>
      <c r="BM259" s="3"/>
      <c r="BN259" s="20" t="s">
        <v>570</v>
      </c>
      <c r="BO259" s="3">
        <v>2025</v>
      </c>
      <c r="BP259" s="144"/>
      <c r="BQ259" s="3"/>
      <c r="BR259" s="3"/>
      <c r="BS259" s="3"/>
      <c r="BT259" s="3"/>
      <c r="BU259" s="99" t="s">
        <v>570</v>
      </c>
      <c r="BV259" s="20"/>
      <c r="BW259" s="25"/>
      <c r="BX259" s="25"/>
      <c r="BY259" s="95"/>
    </row>
    <row r="260" spans="1:77" s="26" customFormat="1" ht="37.5" x14ac:dyDescent="0.3">
      <c r="A260" s="20">
        <f t="shared" si="274"/>
        <v>121</v>
      </c>
      <c r="B260" s="21" t="s">
        <v>1086</v>
      </c>
      <c r="C260" s="22">
        <f t="shared" si="266"/>
        <v>0.12362000000000001</v>
      </c>
      <c r="D260" s="51">
        <v>0.12362000000000001</v>
      </c>
      <c r="E260" s="17">
        <f t="shared" si="267"/>
        <v>0</v>
      </c>
      <c r="F260" s="17">
        <f t="shared" si="268"/>
        <v>0</v>
      </c>
      <c r="G260" s="17">
        <f t="shared" si="269"/>
        <v>0</v>
      </c>
      <c r="H260" s="24"/>
      <c r="I260" s="24"/>
      <c r="J260" s="24"/>
      <c r="K260" s="24"/>
      <c r="L260" s="24"/>
      <c r="M260" s="17">
        <f t="shared" si="270"/>
        <v>0</v>
      </c>
      <c r="N260" s="24"/>
      <c r="O260" s="24"/>
      <c r="P260" s="24"/>
      <c r="Q260" s="24"/>
      <c r="R260" s="24"/>
      <c r="S260" s="24"/>
      <c r="T260" s="24"/>
      <c r="U260" s="7">
        <f t="shared" si="271"/>
        <v>0</v>
      </c>
      <c r="V260" s="24"/>
      <c r="W260" s="24"/>
      <c r="X260" s="24"/>
      <c r="Y260" s="24"/>
      <c r="Z260" s="24"/>
      <c r="AA260" s="24"/>
      <c r="AB260" s="24"/>
      <c r="AC260" s="24"/>
      <c r="AD260" s="17">
        <f t="shared" si="272"/>
        <v>0</v>
      </c>
      <c r="AE260" s="24"/>
      <c r="AF260" s="24"/>
      <c r="AG260" s="25"/>
      <c r="AH260" s="25"/>
      <c r="AI260" s="24"/>
      <c r="AJ260" s="20"/>
      <c r="AK260" s="24"/>
      <c r="AL260" s="20"/>
      <c r="AM260" s="20"/>
      <c r="AN260" s="20"/>
      <c r="AO260" s="3"/>
      <c r="AP260" s="20"/>
      <c r="AQ260" s="24"/>
      <c r="AR260" s="3"/>
      <c r="AS260" s="3"/>
      <c r="AT260" s="3"/>
      <c r="AU260" s="3"/>
      <c r="AV260" s="3"/>
      <c r="AW260" s="3"/>
      <c r="AX260" s="24"/>
      <c r="AY260" s="24"/>
      <c r="AZ260" s="24"/>
      <c r="BA260" s="3"/>
      <c r="BB260" s="3"/>
      <c r="BC260" s="3"/>
      <c r="BD260" s="24"/>
      <c r="BE260" s="3"/>
      <c r="BF260" s="3"/>
      <c r="BG260" s="17">
        <f t="shared" si="273"/>
        <v>0</v>
      </c>
      <c r="BH260" s="3"/>
      <c r="BI260" s="24"/>
      <c r="BJ260" s="24"/>
      <c r="BK260" s="3"/>
      <c r="BL260" s="20" t="s">
        <v>1138</v>
      </c>
      <c r="BM260" s="3"/>
      <c r="BN260" s="20" t="s">
        <v>570</v>
      </c>
      <c r="BO260" s="3">
        <v>2025</v>
      </c>
      <c r="BP260" s="144"/>
      <c r="BQ260" s="3"/>
      <c r="BR260" s="3"/>
      <c r="BS260" s="3"/>
      <c r="BT260" s="3"/>
      <c r="BU260" s="99" t="s">
        <v>570</v>
      </c>
      <c r="BV260" s="20"/>
      <c r="BW260" s="25"/>
      <c r="BX260" s="25"/>
      <c r="BY260" s="95"/>
    </row>
    <row r="261" spans="1:77" s="26" customFormat="1" ht="37.5" x14ac:dyDescent="0.3">
      <c r="A261" s="20">
        <f t="shared" si="274"/>
        <v>122</v>
      </c>
      <c r="B261" s="21" t="s">
        <v>1062</v>
      </c>
      <c r="C261" s="22">
        <f t="shared" si="266"/>
        <v>9.9500000000000005E-2</v>
      </c>
      <c r="D261" s="51">
        <v>9.9500000000000005E-2</v>
      </c>
      <c r="E261" s="17">
        <f t="shared" si="267"/>
        <v>0</v>
      </c>
      <c r="F261" s="17">
        <f t="shared" si="268"/>
        <v>0</v>
      </c>
      <c r="G261" s="17">
        <f t="shared" si="269"/>
        <v>0</v>
      </c>
      <c r="H261" s="24"/>
      <c r="I261" s="24"/>
      <c r="J261" s="24"/>
      <c r="K261" s="24"/>
      <c r="L261" s="24"/>
      <c r="M261" s="17">
        <f t="shared" si="270"/>
        <v>0</v>
      </c>
      <c r="N261" s="24"/>
      <c r="O261" s="24"/>
      <c r="P261" s="24"/>
      <c r="Q261" s="24"/>
      <c r="R261" s="24"/>
      <c r="S261" s="24"/>
      <c r="T261" s="24"/>
      <c r="U261" s="7">
        <f t="shared" si="271"/>
        <v>0</v>
      </c>
      <c r="V261" s="24"/>
      <c r="W261" s="24"/>
      <c r="X261" s="24"/>
      <c r="Y261" s="24"/>
      <c r="Z261" s="24"/>
      <c r="AA261" s="24"/>
      <c r="AB261" s="24"/>
      <c r="AC261" s="24"/>
      <c r="AD261" s="17">
        <f t="shared" si="272"/>
        <v>0</v>
      </c>
      <c r="AE261" s="24"/>
      <c r="AF261" s="24"/>
      <c r="AG261" s="25"/>
      <c r="AH261" s="25"/>
      <c r="AI261" s="24"/>
      <c r="AJ261" s="20"/>
      <c r="AK261" s="24"/>
      <c r="AL261" s="20"/>
      <c r="AM261" s="20"/>
      <c r="AN261" s="20"/>
      <c r="AO261" s="3"/>
      <c r="AP261" s="20"/>
      <c r="AQ261" s="24"/>
      <c r="AR261" s="3"/>
      <c r="AS261" s="3"/>
      <c r="AT261" s="3"/>
      <c r="AU261" s="3"/>
      <c r="AV261" s="3"/>
      <c r="AW261" s="3"/>
      <c r="AX261" s="24"/>
      <c r="AY261" s="24"/>
      <c r="AZ261" s="24"/>
      <c r="BA261" s="3"/>
      <c r="BB261" s="3"/>
      <c r="BC261" s="3"/>
      <c r="BD261" s="24"/>
      <c r="BE261" s="3"/>
      <c r="BF261" s="3"/>
      <c r="BG261" s="17">
        <f t="shared" si="273"/>
        <v>0</v>
      </c>
      <c r="BH261" s="3"/>
      <c r="BI261" s="24"/>
      <c r="BJ261" s="24"/>
      <c r="BK261" s="3"/>
      <c r="BL261" s="20" t="s">
        <v>1139</v>
      </c>
      <c r="BM261" s="3"/>
      <c r="BN261" s="20" t="s">
        <v>747</v>
      </c>
      <c r="BO261" s="3">
        <v>2025</v>
      </c>
      <c r="BP261" s="144"/>
      <c r="BQ261" s="3"/>
      <c r="BR261" s="3"/>
      <c r="BS261" s="3"/>
      <c r="BT261" s="3"/>
      <c r="BU261" s="99" t="s">
        <v>747</v>
      </c>
      <c r="BV261" s="20"/>
      <c r="BW261" s="25"/>
      <c r="BX261" s="25"/>
      <c r="BY261" s="95"/>
    </row>
    <row r="262" spans="1:77" s="26" customFormat="1" ht="37.5" x14ac:dyDescent="0.3">
      <c r="A262" s="20">
        <f t="shared" si="274"/>
        <v>123</v>
      </c>
      <c r="B262" s="21" t="s">
        <v>1087</v>
      </c>
      <c r="C262" s="22">
        <f t="shared" si="266"/>
        <v>5.0700000000000002E-2</v>
      </c>
      <c r="D262" s="51">
        <v>5.0700000000000002E-2</v>
      </c>
      <c r="E262" s="17">
        <f t="shared" si="267"/>
        <v>0</v>
      </c>
      <c r="F262" s="17">
        <f t="shared" si="268"/>
        <v>0</v>
      </c>
      <c r="G262" s="17">
        <f t="shared" si="269"/>
        <v>0</v>
      </c>
      <c r="H262" s="24"/>
      <c r="I262" s="24"/>
      <c r="J262" s="24"/>
      <c r="K262" s="24"/>
      <c r="L262" s="24"/>
      <c r="M262" s="17">
        <f t="shared" si="270"/>
        <v>0</v>
      </c>
      <c r="N262" s="24"/>
      <c r="O262" s="24"/>
      <c r="P262" s="24"/>
      <c r="Q262" s="24"/>
      <c r="R262" s="24"/>
      <c r="S262" s="24"/>
      <c r="T262" s="24"/>
      <c r="U262" s="7">
        <f t="shared" si="271"/>
        <v>0</v>
      </c>
      <c r="V262" s="24"/>
      <c r="W262" s="24"/>
      <c r="X262" s="24"/>
      <c r="Y262" s="24"/>
      <c r="Z262" s="24"/>
      <c r="AA262" s="24"/>
      <c r="AB262" s="24"/>
      <c r="AC262" s="24"/>
      <c r="AD262" s="17">
        <f t="shared" si="272"/>
        <v>0</v>
      </c>
      <c r="AE262" s="24"/>
      <c r="AF262" s="24"/>
      <c r="AG262" s="25"/>
      <c r="AH262" s="25"/>
      <c r="AI262" s="24"/>
      <c r="AJ262" s="20"/>
      <c r="AK262" s="24"/>
      <c r="AL262" s="20"/>
      <c r="AM262" s="20"/>
      <c r="AN262" s="20"/>
      <c r="AO262" s="3"/>
      <c r="AP262" s="20"/>
      <c r="AQ262" s="24"/>
      <c r="AR262" s="3"/>
      <c r="AS262" s="3"/>
      <c r="AT262" s="3"/>
      <c r="AU262" s="3"/>
      <c r="AV262" s="3"/>
      <c r="AW262" s="3"/>
      <c r="AX262" s="24"/>
      <c r="AY262" s="24"/>
      <c r="AZ262" s="24"/>
      <c r="BA262" s="3"/>
      <c r="BB262" s="3"/>
      <c r="BC262" s="3"/>
      <c r="BD262" s="24"/>
      <c r="BE262" s="3"/>
      <c r="BF262" s="3"/>
      <c r="BG262" s="17">
        <f t="shared" si="273"/>
        <v>0</v>
      </c>
      <c r="BH262" s="3"/>
      <c r="BI262" s="24"/>
      <c r="BJ262" s="24"/>
      <c r="BK262" s="3"/>
      <c r="BL262" s="20" t="s">
        <v>1140</v>
      </c>
      <c r="BM262" s="3"/>
      <c r="BN262" s="20" t="s">
        <v>747</v>
      </c>
      <c r="BO262" s="3">
        <v>2025</v>
      </c>
      <c r="BP262" s="144"/>
      <c r="BQ262" s="3"/>
      <c r="BR262" s="3"/>
      <c r="BS262" s="3"/>
      <c r="BT262" s="3"/>
      <c r="BU262" s="99" t="s">
        <v>747</v>
      </c>
      <c r="BV262" s="20"/>
      <c r="BW262" s="25"/>
      <c r="BX262" s="25"/>
      <c r="BY262" s="95"/>
    </row>
    <row r="263" spans="1:77" s="26" customFormat="1" ht="37.5" x14ac:dyDescent="0.3">
      <c r="A263" s="20">
        <f t="shared" si="274"/>
        <v>124</v>
      </c>
      <c r="B263" s="21" t="s">
        <v>1088</v>
      </c>
      <c r="C263" s="22">
        <f t="shared" si="266"/>
        <v>0.50680000000000003</v>
      </c>
      <c r="D263" s="51">
        <v>0.50680000000000003</v>
      </c>
      <c r="E263" s="17">
        <f t="shared" si="267"/>
        <v>0</v>
      </c>
      <c r="F263" s="17">
        <f t="shared" si="268"/>
        <v>0</v>
      </c>
      <c r="G263" s="17">
        <f t="shared" si="269"/>
        <v>0</v>
      </c>
      <c r="H263" s="24"/>
      <c r="I263" s="24"/>
      <c r="J263" s="24"/>
      <c r="K263" s="24"/>
      <c r="L263" s="24"/>
      <c r="M263" s="17">
        <f t="shared" si="270"/>
        <v>0</v>
      </c>
      <c r="N263" s="24"/>
      <c r="O263" s="24"/>
      <c r="P263" s="24"/>
      <c r="Q263" s="24"/>
      <c r="R263" s="24"/>
      <c r="S263" s="24"/>
      <c r="T263" s="24"/>
      <c r="U263" s="7">
        <f t="shared" si="271"/>
        <v>0</v>
      </c>
      <c r="V263" s="24"/>
      <c r="W263" s="24"/>
      <c r="X263" s="24"/>
      <c r="Y263" s="24"/>
      <c r="Z263" s="24"/>
      <c r="AA263" s="24"/>
      <c r="AB263" s="24"/>
      <c r="AC263" s="24"/>
      <c r="AD263" s="17">
        <f t="shared" si="272"/>
        <v>0</v>
      </c>
      <c r="AE263" s="24"/>
      <c r="AF263" s="24"/>
      <c r="AG263" s="25"/>
      <c r="AH263" s="25"/>
      <c r="AI263" s="24"/>
      <c r="AJ263" s="20"/>
      <c r="AK263" s="24"/>
      <c r="AL263" s="20"/>
      <c r="AM263" s="20"/>
      <c r="AN263" s="20"/>
      <c r="AO263" s="3"/>
      <c r="AP263" s="20"/>
      <c r="AQ263" s="24"/>
      <c r="AR263" s="3"/>
      <c r="AS263" s="3"/>
      <c r="AT263" s="3"/>
      <c r="AU263" s="3"/>
      <c r="AV263" s="3"/>
      <c r="AW263" s="3"/>
      <c r="AX263" s="24"/>
      <c r="AY263" s="24"/>
      <c r="AZ263" s="24"/>
      <c r="BA263" s="3"/>
      <c r="BB263" s="3"/>
      <c r="BC263" s="3"/>
      <c r="BD263" s="24"/>
      <c r="BE263" s="3"/>
      <c r="BF263" s="3"/>
      <c r="BG263" s="17">
        <f t="shared" si="273"/>
        <v>0</v>
      </c>
      <c r="BH263" s="3"/>
      <c r="BI263" s="24"/>
      <c r="BJ263" s="24"/>
      <c r="BK263" s="3"/>
      <c r="BL263" s="20" t="s">
        <v>1141</v>
      </c>
      <c r="BM263" s="3"/>
      <c r="BN263" s="20" t="s">
        <v>570</v>
      </c>
      <c r="BO263" s="3">
        <v>2025</v>
      </c>
      <c r="BP263" s="144"/>
      <c r="BQ263" s="3"/>
      <c r="BR263" s="3"/>
      <c r="BS263" s="3"/>
      <c r="BT263" s="3"/>
      <c r="BU263" s="99" t="s">
        <v>570</v>
      </c>
      <c r="BV263" s="20"/>
      <c r="BW263" s="25"/>
      <c r="BX263" s="25"/>
      <c r="BY263" s="95"/>
    </row>
    <row r="264" spans="1:77" s="26" customFormat="1" ht="37.5" x14ac:dyDescent="0.3">
      <c r="A264" s="20">
        <f t="shared" si="274"/>
        <v>125</v>
      </c>
      <c r="B264" s="21" t="s">
        <v>1089</v>
      </c>
      <c r="C264" s="22">
        <f t="shared" si="266"/>
        <v>0.29820000000000002</v>
      </c>
      <c r="D264" s="51">
        <v>0.29820000000000002</v>
      </c>
      <c r="E264" s="17">
        <f t="shared" si="267"/>
        <v>0</v>
      </c>
      <c r="F264" s="17">
        <f t="shared" si="268"/>
        <v>0</v>
      </c>
      <c r="G264" s="17">
        <f t="shared" si="269"/>
        <v>0</v>
      </c>
      <c r="H264" s="24"/>
      <c r="I264" s="24"/>
      <c r="J264" s="24"/>
      <c r="K264" s="24"/>
      <c r="L264" s="24"/>
      <c r="M264" s="17">
        <f t="shared" si="270"/>
        <v>0</v>
      </c>
      <c r="N264" s="24"/>
      <c r="O264" s="24"/>
      <c r="P264" s="24"/>
      <c r="Q264" s="24"/>
      <c r="R264" s="24"/>
      <c r="S264" s="24"/>
      <c r="T264" s="24"/>
      <c r="U264" s="7">
        <f t="shared" si="271"/>
        <v>0</v>
      </c>
      <c r="V264" s="24"/>
      <c r="W264" s="24"/>
      <c r="X264" s="24"/>
      <c r="Y264" s="24"/>
      <c r="Z264" s="24"/>
      <c r="AA264" s="24"/>
      <c r="AB264" s="24"/>
      <c r="AC264" s="24"/>
      <c r="AD264" s="17">
        <f t="shared" si="272"/>
        <v>0</v>
      </c>
      <c r="AE264" s="24"/>
      <c r="AF264" s="24"/>
      <c r="AG264" s="25"/>
      <c r="AH264" s="25"/>
      <c r="AI264" s="24"/>
      <c r="AJ264" s="20"/>
      <c r="AK264" s="24"/>
      <c r="AL264" s="20"/>
      <c r="AM264" s="20"/>
      <c r="AN264" s="20"/>
      <c r="AO264" s="3"/>
      <c r="AP264" s="20"/>
      <c r="AQ264" s="24"/>
      <c r="AR264" s="3"/>
      <c r="AS264" s="3"/>
      <c r="AT264" s="3"/>
      <c r="AU264" s="3"/>
      <c r="AV264" s="3"/>
      <c r="AW264" s="3"/>
      <c r="AX264" s="24"/>
      <c r="AY264" s="24"/>
      <c r="AZ264" s="24"/>
      <c r="BA264" s="3"/>
      <c r="BB264" s="3"/>
      <c r="BC264" s="3"/>
      <c r="BD264" s="24"/>
      <c r="BE264" s="3"/>
      <c r="BF264" s="3"/>
      <c r="BG264" s="17">
        <f t="shared" si="273"/>
        <v>0</v>
      </c>
      <c r="BH264" s="3"/>
      <c r="BI264" s="24"/>
      <c r="BJ264" s="24"/>
      <c r="BK264" s="3"/>
      <c r="BL264" s="20" t="s">
        <v>1142</v>
      </c>
      <c r="BM264" s="3"/>
      <c r="BN264" s="20" t="s">
        <v>570</v>
      </c>
      <c r="BO264" s="3">
        <v>2025</v>
      </c>
      <c r="BP264" s="144"/>
      <c r="BQ264" s="3"/>
      <c r="BR264" s="3"/>
      <c r="BS264" s="3"/>
      <c r="BT264" s="3"/>
      <c r="BU264" s="99" t="s">
        <v>570</v>
      </c>
      <c r="BV264" s="20"/>
      <c r="BW264" s="25"/>
      <c r="BX264" s="25"/>
      <c r="BY264" s="95"/>
    </row>
    <row r="265" spans="1:77" s="26" customFormat="1" ht="56.25" x14ac:dyDescent="0.3">
      <c r="A265" s="20">
        <f t="shared" si="274"/>
        <v>126</v>
      </c>
      <c r="B265" s="21" t="s">
        <v>1090</v>
      </c>
      <c r="C265" s="22">
        <f t="shared" si="266"/>
        <v>2.1282299999999998</v>
      </c>
      <c r="D265" s="51">
        <v>2.1282299999999998</v>
      </c>
      <c r="E265" s="17">
        <f t="shared" si="267"/>
        <v>0</v>
      </c>
      <c r="F265" s="17">
        <f t="shared" si="268"/>
        <v>0</v>
      </c>
      <c r="G265" s="17">
        <f t="shared" si="269"/>
        <v>0</v>
      </c>
      <c r="H265" s="24"/>
      <c r="I265" s="24"/>
      <c r="J265" s="24"/>
      <c r="K265" s="24"/>
      <c r="L265" s="24"/>
      <c r="M265" s="17">
        <f t="shared" si="270"/>
        <v>0</v>
      </c>
      <c r="N265" s="24"/>
      <c r="O265" s="24"/>
      <c r="P265" s="24"/>
      <c r="Q265" s="24"/>
      <c r="R265" s="24"/>
      <c r="S265" s="24"/>
      <c r="T265" s="24"/>
      <c r="U265" s="7">
        <f t="shared" si="271"/>
        <v>0</v>
      </c>
      <c r="V265" s="24"/>
      <c r="W265" s="24"/>
      <c r="X265" s="24"/>
      <c r="Y265" s="24"/>
      <c r="Z265" s="24"/>
      <c r="AA265" s="24"/>
      <c r="AB265" s="24"/>
      <c r="AC265" s="24"/>
      <c r="AD265" s="17">
        <f t="shared" si="272"/>
        <v>0</v>
      </c>
      <c r="AE265" s="24"/>
      <c r="AF265" s="24"/>
      <c r="AG265" s="25"/>
      <c r="AH265" s="25"/>
      <c r="AI265" s="24"/>
      <c r="AJ265" s="20"/>
      <c r="AK265" s="24"/>
      <c r="AL265" s="20"/>
      <c r="AM265" s="20"/>
      <c r="AN265" s="20"/>
      <c r="AO265" s="3"/>
      <c r="AP265" s="20"/>
      <c r="AQ265" s="24"/>
      <c r="AR265" s="3"/>
      <c r="AS265" s="3"/>
      <c r="AT265" s="3"/>
      <c r="AU265" s="3"/>
      <c r="AV265" s="3"/>
      <c r="AW265" s="3"/>
      <c r="AX265" s="24"/>
      <c r="AY265" s="24"/>
      <c r="AZ265" s="24"/>
      <c r="BA265" s="3"/>
      <c r="BB265" s="3"/>
      <c r="BC265" s="3"/>
      <c r="BD265" s="24"/>
      <c r="BE265" s="3"/>
      <c r="BF265" s="3"/>
      <c r="BG265" s="17">
        <f t="shared" si="273"/>
        <v>0</v>
      </c>
      <c r="BH265" s="3"/>
      <c r="BI265" s="24"/>
      <c r="BJ265" s="24"/>
      <c r="BK265" s="3"/>
      <c r="BL265" s="20" t="s">
        <v>1143</v>
      </c>
      <c r="BM265" s="3"/>
      <c r="BN265" s="20" t="s">
        <v>370</v>
      </c>
      <c r="BO265" s="3">
        <v>2025</v>
      </c>
      <c r="BP265" s="144"/>
      <c r="BQ265" s="3"/>
      <c r="BR265" s="3"/>
      <c r="BS265" s="3"/>
      <c r="BT265" s="3"/>
      <c r="BU265" s="99" t="s">
        <v>370</v>
      </c>
      <c r="BV265" s="20"/>
      <c r="BW265" s="25"/>
      <c r="BX265" s="25"/>
      <c r="BY265" s="95"/>
    </row>
    <row r="266" spans="1:77" s="26" customFormat="1" ht="37.5" x14ac:dyDescent="0.3">
      <c r="A266" s="20">
        <f t="shared" si="274"/>
        <v>127</v>
      </c>
      <c r="B266" s="21" t="s">
        <v>1091</v>
      </c>
      <c r="C266" s="22">
        <f t="shared" si="266"/>
        <v>0.12</v>
      </c>
      <c r="D266" s="51">
        <v>0.12</v>
      </c>
      <c r="E266" s="17">
        <f t="shared" si="267"/>
        <v>0</v>
      </c>
      <c r="F266" s="17">
        <f t="shared" si="268"/>
        <v>0</v>
      </c>
      <c r="G266" s="17">
        <f t="shared" si="269"/>
        <v>0</v>
      </c>
      <c r="H266" s="24"/>
      <c r="I266" s="24"/>
      <c r="J266" s="24"/>
      <c r="K266" s="24"/>
      <c r="L266" s="24"/>
      <c r="M266" s="17">
        <f t="shared" si="270"/>
        <v>0</v>
      </c>
      <c r="N266" s="24"/>
      <c r="O266" s="24"/>
      <c r="P266" s="24"/>
      <c r="Q266" s="24"/>
      <c r="R266" s="24"/>
      <c r="S266" s="24"/>
      <c r="T266" s="24"/>
      <c r="U266" s="7">
        <f t="shared" si="271"/>
        <v>0</v>
      </c>
      <c r="V266" s="24"/>
      <c r="W266" s="24"/>
      <c r="X266" s="24"/>
      <c r="Y266" s="24"/>
      <c r="Z266" s="24"/>
      <c r="AA266" s="24"/>
      <c r="AB266" s="24"/>
      <c r="AC266" s="24"/>
      <c r="AD266" s="17">
        <f t="shared" si="272"/>
        <v>0</v>
      </c>
      <c r="AE266" s="24"/>
      <c r="AF266" s="24"/>
      <c r="AG266" s="25"/>
      <c r="AH266" s="25"/>
      <c r="AI266" s="24"/>
      <c r="AJ266" s="20"/>
      <c r="AK266" s="24"/>
      <c r="AL266" s="20"/>
      <c r="AM266" s="20"/>
      <c r="AN266" s="20"/>
      <c r="AO266" s="3"/>
      <c r="AP266" s="20"/>
      <c r="AQ266" s="24"/>
      <c r="AR266" s="3"/>
      <c r="AS266" s="3"/>
      <c r="AT266" s="3"/>
      <c r="AU266" s="3"/>
      <c r="AV266" s="3"/>
      <c r="AW266" s="3"/>
      <c r="AX266" s="24"/>
      <c r="AY266" s="24"/>
      <c r="AZ266" s="24"/>
      <c r="BA266" s="3"/>
      <c r="BB266" s="3"/>
      <c r="BC266" s="3"/>
      <c r="BD266" s="24"/>
      <c r="BE266" s="3"/>
      <c r="BF266" s="3"/>
      <c r="BG266" s="17">
        <f t="shared" si="273"/>
        <v>0</v>
      </c>
      <c r="BH266" s="3"/>
      <c r="BI266" s="24"/>
      <c r="BJ266" s="24"/>
      <c r="BK266" s="3"/>
      <c r="BL266" s="20" t="s">
        <v>1142</v>
      </c>
      <c r="BM266" s="3"/>
      <c r="BN266" s="20" t="s">
        <v>136</v>
      </c>
      <c r="BO266" s="3">
        <v>2025</v>
      </c>
      <c r="BP266" s="144"/>
      <c r="BQ266" s="3"/>
      <c r="BR266" s="3"/>
      <c r="BS266" s="3"/>
      <c r="BT266" s="3"/>
      <c r="BU266" s="99" t="s">
        <v>136</v>
      </c>
      <c r="BV266" s="20"/>
      <c r="BW266" s="25"/>
      <c r="BX266" s="25"/>
      <c r="BY266" s="95"/>
    </row>
    <row r="267" spans="1:77" s="26" customFormat="1" ht="56.25" x14ac:dyDescent="0.3">
      <c r="A267" s="20">
        <f t="shared" si="274"/>
        <v>128</v>
      </c>
      <c r="B267" s="21" t="s">
        <v>1092</v>
      </c>
      <c r="C267" s="22">
        <f t="shared" si="266"/>
        <v>1</v>
      </c>
      <c r="D267" s="51">
        <v>1</v>
      </c>
      <c r="E267" s="17">
        <f t="shared" si="267"/>
        <v>0</v>
      </c>
      <c r="F267" s="17">
        <f t="shared" si="268"/>
        <v>0</v>
      </c>
      <c r="G267" s="17">
        <f t="shared" si="269"/>
        <v>0</v>
      </c>
      <c r="H267" s="24"/>
      <c r="I267" s="24"/>
      <c r="J267" s="24"/>
      <c r="K267" s="24"/>
      <c r="L267" s="24"/>
      <c r="M267" s="17">
        <f t="shared" si="270"/>
        <v>0</v>
      </c>
      <c r="N267" s="24"/>
      <c r="O267" s="24"/>
      <c r="P267" s="24"/>
      <c r="Q267" s="24"/>
      <c r="R267" s="24"/>
      <c r="S267" s="24"/>
      <c r="T267" s="24"/>
      <c r="U267" s="7">
        <f t="shared" si="271"/>
        <v>0</v>
      </c>
      <c r="V267" s="24"/>
      <c r="W267" s="24"/>
      <c r="X267" s="24"/>
      <c r="Y267" s="24"/>
      <c r="Z267" s="24"/>
      <c r="AA267" s="24"/>
      <c r="AB267" s="24"/>
      <c r="AC267" s="24"/>
      <c r="AD267" s="17">
        <f t="shared" si="272"/>
        <v>0</v>
      </c>
      <c r="AE267" s="24"/>
      <c r="AF267" s="24"/>
      <c r="AG267" s="25"/>
      <c r="AH267" s="25"/>
      <c r="AI267" s="24"/>
      <c r="AJ267" s="20"/>
      <c r="AK267" s="24"/>
      <c r="AL267" s="20"/>
      <c r="AM267" s="20"/>
      <c r="AN267" s="20"/>
      <c r="AO267" s="3"/>
      <c r="AP267" s="20"/>
      <c r="AQ267" s="24"/>
      <c r="AR267" s="3"/>
      <c r="AS267" s="3"/>
      <c r="AT267" s="3"/>
      <c r="AU267" s="3"/>
      <c r="AV267" s="3"/>
      <c r="AW267" s="3"/>
      <c r="AX267" s="24"/>
      <c r="AY267" s="24"/>
      <c r="AZ267" s="24"/>
      <c r="BA267" s="3"/>
      <c r="BB267" s="3"/>
      <c r="BC267" s="3"/>
      <c r="BD267" s="24"/>
      <c r="BE267" s="3"/>
      <c r="BF267" s="3"/>
      <c r="BG267" s="17">
        <f t="shared" si="273"/>
        <v>0</v>
      </c>
      <c r="BH267" s="3"/>
      <c r="BI267" s="24"/>
      <c r="BJ267" s="24"/>
      <c r="BK267" s="3"/>
      <c r="BL267" s="20" t="s">
        <v>1142</v>
      </c>
      <c r="BM267" s="3"/>
      <c r="BN267" s="20" t="s">
        <v>136</v>
      </c>
      <c r="BO267" s="3">
        <v>2025</v>
      </c>
      <c r="BP267" s="144"/>
      <c r="BQ267" s="3"/>
      <c r="BR267" s="3"/>
      <c r="BS267" s="3"/>
      <c r="BT267" s="3"/>
      <c r="BU267" s="99" t="s">
        <v>136</v>
      </c>
      <c r="BV267" s="20"/>
      <c r="BW267" s="25"/>
      <c r="BX267" s="25"/>
      <c r="BY267" s="95"/>
    </row>
    <row r="268" spans="1:77" s="26" customFormat="1" ht="75" x14ac:dyDescent="0.3">
      <c r="A268" s="20">
        <f t="shared" si="274"/>
        <v>129</v>
      </c>
      <c r="B268" s="21" t="s">
        <v>1093</v>
      </c>
      <c r="C268" s="22">
        <f t="shared" si="266"/>
        <v>8.3040000000000003E-2</v>
      </c>
      <c r="D268" s="51">
        <v>8.3040000000000003E-2</v>
      </c>
      <c r="E268" s="17">
        <f t="shared" si="267"/>
        <v>0</v>
      </c>
      <c r="F268" s="17">
        <f t="shared" si="268"/>
        <v>0</v>
      </c>
      <c r="G268" s="17">
        <f t="shared" si="269"/>
        <v>0</v>
      </c>
      <c r="H268" s="24"/>
      <c r="I268" s="24"/>
      <c r="J268" s="24"/>
      <c r="K268" s="24"/>
      <c r="L268" s="24"/>
      <c r="M268" s="17">
        <f t="shared" si="270"/>
        <v>0</v>
      </c>
      <c r="N268" s="24"/>
      <c r="O268" s="24"/>
      <c r="P268" s="24"/>
      <c r="Q268" s="24"/>
      <c r="R268" s="24"/>
      <c r="S268" s="24"/>
      <c r="T268" s="24"/>
      <c r="U268" s="7">
        <f t="shared" si="271"/>
        <v>0</v>
      </c>
      <c r="V268" s="24"/>
      <c r="W268" s="24"/>
      <c r="X268" s="24"/>
      <c r="Y268" s="24"/>
      <c r="Z268" s="24"/>
      <c r="AA268" s="24"/>
      <c r="AB268" s="24"/>
      <c r="AC268" s="24"/>
      <c r="AD268" s="17">
        <f t="shared" si="272"/>
        <v>0</v>
      </c>
      <c r="AE268" s="24"/>
      <c r="AF268" s="24"/>
      <c r="AG268" s="25"/>
      <c r="AH268" s="25"/>
      <c r="AI268" s="24"/>
      <c r="AJ268" s="20"/>
      <c r="AK268" s="24"/>
      <c r="AL268" s="20"/>
      <c r="AM268" s="20"/>
      <c r="AN268" s="20"/>
      <c r="AO268" s="3"/>
      <c r="AP268" s="20"/>
      <c r="AQ268" s="24"/>
      <c r="AR268" s="3"/>
      <c r="AS268" s="3"/>
      <c r="AT268" s="3"/>
      <c r="AU268" s="3"/>
      <c r="AV268" s="3"/>
      <c r="AW268" s="3"/>
      <c r="AX268" s="24"/>
      <c r="AY268" s="24"/>
      <c r="AZ268" s="24"/>
      <c r="BA268" s="3"/>
      <c r="BB268" s="3"/>
      <c r="BC268" s="3"/>
      <c r="BD268" s="24"/>
      <c r="BE268" s="3"/>
      <c r="BF268" s="3"/>
      <c r="BG268" s="17">
        <f t="shared" si="273"/>
        <v>0</v>
      </c>
      <c r="BH268" s="3"/>
      <c r="BI268" s="24"/>
      <c r="BJ268" s="24"/>
      <c r="BK268" s="3"/>
      <c r="BL268" s="20" t="s">
        <v>1142</v>
      </c>
      <c r="BM268" s="3"/>
      <c r="BN268" s="20" t="s">
        <v>136</v>
      </c>
      <c r="BO268" s="3">
        <v>2025</v>
      </c>
      <c r="BP268" s="144"/>
      <c r="BQ268" s="3"/>
      <c r="BR268" s="3"/>
      <c r="BS268" s="3"/>
      <c r="BT268" s="3"/>
      <c r="BU268" s="99" t="s">
        <v>136</v>
      </c>
      <c r="BV268" s="20"/>
      <c r="BW268" s="25"/>
      <c r="BX268" s="25"/>
      <c r="BY268" s="95"/>
    </row>
    <row r="269" spans="1:77" s="26" customFormat="1" ht="56.25" x14ac:dyDescent="0.3">
      <c r="A269" s="20">
        <f t="shared" si="274"/>
        <v>130</v>
      </c>
      <c r="B269" s="21" t="s">
        <v>1094</v>
      </c>
      <c r="C269" s="22">
        <f t="shared" si="266"/>
        <v>0.28311999999999998</v>
      </c>
      <c r="D269" s="51">
        <v>0.28311999999999998</v>
      </c>
      <c r="E269" s="17">
        <f t="shared" si="267"/>
        <v>0</v>
      </c>
      <c r="F269" s="17">
        <f t="shared" si="268"/>
        <v>0</v>
      </c>
      <c r="G269" s="17">
        <f t="shared" si="269"/>
        <v>0</v>
      </c>
      <c r="H269" s="24"/>
      <c r="I269" s="24"/>
      <c r="J269" s="24"/>
      <c r="K269" s="24"/>
      <c r="L269" s="24"/>
      <c r="M269" s="17">
        <f t="shared" si="270"/>
        <v>0</v>
      </c>
      <c r="N269" s="24"/>
      <c r="O269" s="24"/>
      <c r="P269" s="24"/>
      <c r="Q269" s="24"/>
      <c r="R269" s="24"/>
      <c r="S269" s="24"/>
      <c r="T269" s="24"/>
      <c r="U269" s="7">
        <f t="shared" si="271"/>
        <v>0</v>
      </c>
      <c r="V269" s="24"/>
      <c r="W269" s="24"/>
      <c r="X269" s="24"/>
      <c r="Y269" s="24"/>
      <c r="Z269" s="24"/>
      <c r="AA269" s="24"/>
      <c r="AB269" s="24"/>
      <c r="AC269" s="24"/>
      <c r="AD269" s="17">
        <f t="shared" si="272"/>
        <v>0</v>
      </c>
      <c r="AE269" s="24"/>
      <c r="AF269" s="24"/>
      <c r="AG269" s="25"/>
      <c r="AH269" s="25"/>
      <c r="AI269" s="24"/>
      <c r="AJ269" s="20"/>
      <c r="AK269" s="24"/>
      <c r="AL269" s="20"/>
      <c r="AM269" s="20"/>
      <c r="AN269" s="20"/>
      <c r="AO269" s="3"/>
      <c r="AP269" s="20"/>
      <c r="AQ269" s="24"/>
      <c r="AR269" s="3"/>
      <c r="AS269" s="3"/>
      <c r="AT269" s="3"/>
      <c r="AU269" s="3"/>
      <c r="AV269" s="3"/>
      <c r="AW269" s="3"/>
      <c r="AX269" s="24"/>
      <c r="AY269" s="24"/>
      <c r="AZ269" s="24"/>
      <c r="BA269" s="3"/>
      <c r="BB269" s="3"/>
      <c r="BC269" s="3"/>
      <c r="BD269" s="24"/>
      <c r="BE269" s="3"/>
      <c r="BF269" s="3"/>
      <c r="BG269" s="17">
        <f t="shared" si="273"/>
        <v>0</v>
      </c>
      <c r="BH269" s="3"/>
      <c r="BI269" s="24"/>
      <c r="BJ269" s="24"/>
      <c r="BK269" s="3"/>
      <c r="BL269" s="20" t="s">
        <v>1142</v>
      </c>
      <c r="BM269" s="3"/>
      <c r="BN269" s="20" t="s">
        <v>136</v>
      </c>
      <c r="BO269" s="3">
        <v>2025</v>
      </c>
      <c r="BP269" s="144"/>
      <c r="BQ269" s="3"/>
      <c r="BR269" s="3"/>
      <c r="BS269" s="3"/>
      <c r="BT269" s="3"/>
      <c r="BU269" s="99" t="s">
        <v>136</v>
      </c>
      <c r="BV269" s="20"/>
      <c r="BW269" s="25"/>
      <c r="BX269" s="25"/>
      <c r="BY269" s="95"/>
    </row>
    <row r="270" spans="1:77" s="26" customFormat="1" ht="56.25" x14ac:dyDescent="0.3">
      <c r="A270" s="20">
        <f t="shared" si="274"/>
        <v>131</v>
      </c>
      <c r="B270" s="21" t="s">
        <v>1095</v>
      </c>
      <c r="C270" s="22">
        <f t="shared" si="266"/>
        <v>1.1069999999999999E-4</v>
      </c>
      <c r="D270" s="51">
        <v>1.1069999999999999E-4</v>
      </c>
      <c r="E270" s="17">
        <f t="shared" si="267"/>
        <v>0</v>
      </c>
      <c r="F270" s="17">
        <f t="shared" si="268"/>
        <v>0</v>
      </c>
      <c r="G270" s="17">
        <f t="shared" si="269"/>
        <v>0</v>
      </c>
      <c r="H270" s="24"/>
      <c r="I270" s="24"/>
      <c r="J270" s="24"/>
      <c r="K270" s="24"/>
      <c r="L270" s="24"/>
      <c r="M270" s="17">
        <f t="shared" si="270"/>
        <v>0</v>
      </c>
      <c r="N270" s="24"/>
      <c r="O270" s="24"/>
      <c r="P270" s="24"/>
      <c r="Q270" s="24"/>
      <c r="R270" s="24"/>
      <c r="S270" s="24"/>
      <c r="T270" s="24"/>
      <c r="U270" s="7">
        <f t="shared" si="271"/>
        <v>0</v>
      </c>
      <c r="V270" s="24"/>
      <c r="W270" s="24"/>
      <c r="X270" s="24"/>
      <c r="Y270" s="24"/>
      <c r="Z270" s="24"/>
      <c r="AA270" s="24"/>
      <c r="AB270" s="24"/>
      <c r="AC270" s="24"/>
      <c r="AD270" s="17">
        <f t="shared" si="272"/>
        <v>0</v>
      </c>
      <c r="AE270" s="24"/>
      <c r="AF270" s="24"/>
      <c r="AG270" s="25"/>
      <c r="AH270" s="25"/>
      <c r="AI270" s="24"/>
      <c r="AJ270" s="20"/>
      <c r="AK270" s="24"/>
      <c r="AL270" s="20"/>
      <c r="AM270" s="20"/>
      <c r="AN270" s="20"/>
      <c r="AO270" s="3"/>
      <c r="AP270" s="20"/>
      <c r="AQ270" s="24"/>
      <c r="AR270" s="3"/>
      <c r="AS270" s="3"/>
      <c r="AT270" s="3"/>
      <c r="AU270" s="3"/>
      <c r="AV270" s="3"/>
      <c r="AW270" s="3"/>
      <c r="AX270" s="24"/>
      <c r="AY270" s="24"/>
      <c r="AZ270" s="24"/>
      <c r="BA270" s="3"/>
      <c r="BB270" s="3"/>
      <c r="BC270" s="3"/>
      <c r="BD270" s="24"/>
      <c r="BE270" s="3"/>
      <c r="BF270" s="3"/>
      <c r="BG270" s="17">
        <f t="shared" si="273"/>
        <v>0</v>
      </c>
      <c r="BH270" s="3"/>
      <c r="BI270" s="24"/>
      <c r="BJ270" s="24"/>
      <c r="BK270" s="3"/>
      <c r="BL270" s="20" t="s">
        <v>1142</v>
      </c>
      <c r="BM270" s="3"/>
      <c r="BN270" s="20" t="s">
        <v>136</v>
      </c>
      <c r="BO270" s="3">
        <v>2025</v>
      </c>
      <c r="BP270" s="144"/>
      <c r="BQ270" s="3"/>
      <c r="BR270" s="3"/>
      <c r="BS270" s="3"/>
      <c r="BT270" s="3"/>
      <c r="BU270" s="99" t="s">
        <v>136</v>
      </c>
      <c r="BV270" s="20"/>
      <c r="BW270" s="25"/>
      <c r="BX270" s="25"/>
      <c r="BY270" s="95"/>
    </row>
    <row r="271" spans="1:77" s="26" customFormat="1" ht="56.25" x14ac:dyDescent="0.3">
      <c r="A271" s="20">
        <f t="shared" si="274"/>
        <v>132</v>
      </c>
      <c r="B271" s="21" t="s">
        <v>1096</v>
      </c>
      <c r="C271" s="22">
        <f t="shared" si="266"/>
        <v>1.1926000000000001</v>
      </c>
      <c r="D271" s="51">
        <v>1.1926000000000001</v>
      </c>
      <c r="E271" s="17">
        <f t="shared" si="267"/>
        <v>0</v>
      </c>
      <c r="F271" s="17">
        <f t="shared" si="268"/>
        <v>0</v>
      </c>
      <c r="G271" s="17">
        <f t="shared" si="269"/>
        <v>0</v>
      </c>
      <c r="H271" s="24"/>
      <c r="I271" s="24"/>
      <c r="J271" s="24"/>
      <c r="K271" s="24"/>
      <c r="L271" s="24"/>
      <c r="M271" s="17">
        <f t="shared" si="270"/>
        <v>0</v>
      </c>
      <c r="N271" s="24"/>
      <c r="O271" s="24"/>
      <c r="P271" s="24"/>
      <c r="Q271" s="24"/>
      <c r="R271" s="24"/>
      <c r="S271" s="24"/>
      <c r="T271" s="24"/>
      <c r="U271" s="7">
        <f t="shared" si="271"/>
        <v>0</v>
      </c>
      <c r="V271" s="24"/>
      <c r="W271" s="24"/>
      <c r="X271" s="24"/>
      <c r="Y271" s="24"/>
      <c r="Z271" s="24"/>
      <c r="AA271" s="24"/>
      <c r="AB271" s="24"/>
      <c r="AC271" s="24"/>
      <c r="AD271" s="17">
        <f t="shared" si="272"/>
        <v>0</v>
      </c>
      <c r="AE271" s="24"/>
      <c r="AF271" s="24"/>
      <c r="AG271" s="25"/>
      <c r="AH271" s="25"/>
      <c r="AI271" s="24"/>
      <c r="AJ271" s="20"/>
      <c r="AK271" s="24"/>
      <c r="AL271" s="20"/>
      <c r="AM271" s="20"/>
      <c r="AN271" s="20"/>
      <c r="AO271" s="3"/>
      <c r="AP271" s="20"/>
      <c r="AQ271" s="24"/>
      <c r="AR271" s="3"/>
      <c r="AS271" s="3"/>
      <c r="AT271" s="3"/>
      <c r="AU271" s="3"/>
      <c r="AV271" s="3"/>
      <c r="AW271" s="3"/>
      <c r="AX271" s="24"/>
      <c r="AY271" s="24"/>
      <c r="AZ271" s="24"/>
      <c r="BA271" s="3"/>
      <c r="BB271" s="3"/>
      <c r="BC271" s="3"/>
      <c r="BD271" s="24"/>
      <c r="BE271" s="3"/>
      <c r="BF271" s="3"/>
      <c r="BG271" s="17">
        <f t="shared" si="273"/>
        <v>0</v>
      </c>
      <c r="BH271" s="3"/>
      <c r="BI271" s="24"/>
      <c r="BJ271" s="24"/>
      <c r="BK271" s="3"/>
      <c r="BL271" s="20" t="s">
        <v>1118</v>
      </c>
      <c r="BM271" s="3"/>
      <c r="BN271" s="20" t="s">
        <v>136</v>
      </c>
      <c r="BO271" s="3">
        <v>2025</v>
      </c>
      <c r="BP271" s="144"/>
      <c r="BQ271" s="3"/>
      <c r="BR271" s="3"/>
      <c r="BS271" s="3"/>
      <c r="BT271" s="3"/>
      <c r="BU271" s="99" t="s">
        <v>136</v>
      </c>
      <c r="BV271" s="20"/>
      <c r="BW271" s="25"/>
      <c r="BX271" s="25"/>
      <c r="BY271" s="95"/>
    </row>
    <row r="272" spans="1:77" s="26" customFormat="1" ht="56.25" x14ac:dyDescent="0.3">
      <c r="A272" s="20">
        <f t="shared" si="274"/>
        <v>133</v>
      </c>
      <c r="B272" s="21" t="s">
        <v>1097</v>
      </c>
      <c r="C272" s="22">
        <f t="shared" si="266"/>
        <v>0.31670999999999999</v>
      </c>
      <c r="D272" s="51">
        <v>0.31670999999999999</v>
      </c>
      <c r="E272" s="17">
        <f t="shared" si="267"/>
        <v>0</v>
      </c>
      <c r="F272" s="17">
        <f t="shared" si="268"/>
        <v>0</v>
      </c>
      <c r="G272" s="17">
        <f t="shared" si="269"/>
        <v>0</v>
      </c>
      <c r="H272" s="24"/>
      <c r="I272" s="24"/>
      <c r="J272" s="24"/>
      <c r="K272" s="24"/>
      <c r="L272" s="24"/>
      <c r="M272" s="17">
        <f t="shared" si="270"/>
        <v>0</v>
      </c>
      <c r="N272" s="24"/>
      <c r="O272" s="24"/>
      <c r="P272" s="24"/>
      <c r="Q272" s="24"/>
      <c r="R272" s="24"/>
      <c r="S272" s="24"/>
      <c r="T272" s="24"/>
      <c r="U272" s="7">
        <f t="shared" si="271"/>
        <v>0</v>
      </c>
      <c r="V272" s="24"/>
      <c r="W272" s="24"/>
      <c r="X272" s="24"/>
      <c r="Y272" s="24"/>
      <c r="Z272" s="24"/>
      <c r="AA272" s="24"/>
      <c r="AB272" s="24"/>
      <c r="AC272" s="24"/>
      <c r="AD272" s="17">
        <f t="shared" si="272"/>
        <v>0</v>
      </c>
      <c r="AE272" s="24"/>
      <c r="AF272" s="24"/>
      <c r="AG272" s="25"/>
      <c r="AH272" s="25"/>
      <c r="AI272" s="24"/>
      <c r="AJ272" s="20"/>
      <c r="AK272" s="24"/>
      <c r="AL272" s="20"/>
      <c r="AM272" s="20"/>
      <c r="AN272" s="20"/>
      <c r="AO272" s="3"/>
      <c r="AP272" s="20"/>
      <c r="AQ272" s="24"/>
      <c r="AR272" s="3"/>
      <c r="AS272" s="3"/>
      <c r="AT272" s="3"/>
      <c r="AU272" s="3"/>
      <c r="AV272" s="3"/>
      <c r="AW272" s="3"/>
      <c r="AX272" s="24"/>
      <c r="AY272" s="24"/>
      <c r="AZ272" s="24"/>
      <c r="BA272" s="3"/>
      <c r="BB272" s="3"/>
      <c r="BC272" s="3"/>
      <c r="BD272" s="24"/>
      <c r="BE272" s="3"/>
      <c r="BF272" s="3"/>
      <c r="BG272" s="17">
        <f t="shared" si="273"/>
        <v>0</v>
      </c>
      <c r="BH272" s="3"/>
      <c r="BI272" s="24"/>
      <c r="BJ272" s="24"/>
      <c r="BK272" s="3"/>
      <c r="BL272" s="20" t="s">
        <v>1120</v>
      </c>
      <c r="BM272" s="3"/>
      <c r="BN272" s="20" t="s">
        <v>136</v>
      </c>
      <c r="BO272" s="3">
        <v>2025</v>
      </c>
      <c r="BP272" s="144"/>
      <c r="BQ272" s="3"/>
      <c r="BR272" s="3"/>
      <c r="BS272" s="3"/>
      <c r="BT272" s="3"/>
      <c r="BU272" s="99" t="s">
        <v>136</v>
      </c>
      <c r="BV272" s="20"/>
      <c r="BW272" s="25"/>
      <c r="BX272" s="25"/>
      <c r="BY272" s="95"/>
    </row>
    <row r="273" spans="1:77" s="26" customFormat="1" ht="37.5" x14ac:dyDescent="0.3">
      <c r="A273" s="20">
        <f t="shared" si="274"/>
        <v>134</v>
      </c>
      <c r="B273" s="21" t="s">
        <v>1098</v>
      </c>
      <c r="C273" s="22">
        <f t="shared" si="266"/>
        <v>0.67871000000000004</v>
      </c>
      <c r="D273" s="51">
        <v>0.67871000000000004</v>
      </c>
      <c r="E273" s="17">
        <f t="shared" si="267"/>
        <v>0</v>
      </c>
      <c r="F273" s="17">
        <f t="shared" si="268"/>
        <v>0</v>
      </c>
      <c r="G273" s="17">
        <f t="shared" si="269"/>
        <v>0</v>
      </c>
      <c r="H273" s="24"/>
      <c r="I273" s="24"/>
      <c r="J273" s="24"/>
      <c r="K273" s="24"/>
      <c r="L273" s="24"/>
      <c r="M273" s="17">
        <f t="shared" si="270"/>
        <v>0</v>
      </c>
      <c r="N273" s="24"/>
      <c r="O273" s="24"/>
      <c r="P273" s="24"/>
      <c r="Q273" s="24"/>
      <c r="R273" s="24"/>
      <c r="S273" s="24"/>
      <c r="T273" s="24"/>
      <c r="U273" s="7">
        <f t="shared" si="271"/>
        <v>0</v>
      </c>
      <c r="V273" s="24"/>
      <c r="W273" s="24"/>
      <c r="X273" s="24"/>
      <c r="Y273" s="24"/>
      <c r="Z273" s="24"/>
      <c r="AA273" s="24"/>
      <c r="AB273" s="24"/>
      <c r="AC273" s="24"/>
      <c r="AD273" s="17">
        <f t="shared" si="272"/>
        <v>0</v>
      </c>
      <c r="AE273" s="24"/>
      <c r="AF273" s="24"/>
      <c r="AG273" s="25"/>
      <c r="AH273" s="25"/>
      <c r="AI273" s="24"/>
      <c r="AJ273" s="20"/>
      <c r="AK273" s="24"/>
      <c r="AL273" s="20"/>
      <c r="AM273" s="20"/>
      <c r="AN273" s="20"/>
      <c r="AO273" s="3"/>
      <c r="AP273" s="20"/>
      <c r="AQ273" s="24"/>
      <c r="AR273" s="3"/>
      <c r="AS273" s="3"/>
      <c r="AT273" s="3"/>
      <c r="AU273" s="3"/>
      <c r="AV273" s="3"/>
      <c r="AW273" s="3"/>
      <c r="AX273" s="24"/>
      <c r="AY273" s="24"/>
      <c r="AZ273" s="24"/>
      <c r="BA273" s="3"/>
      <c r="BB273" s="3"/>
      <c r="BC273" s="3"/>
      <c r="BD273" s="24"/>
      <c r="BE273" s="3"/>
      <c r="BF273" s="3"/>
      <c r="BG273" s="17">
        <f t="shared" si="273"/>
        <v>0</v>
      </c>
      <c r="BH273" s="3"/>
      <c r="BI273" s="24"/>
      <c r="BJ273" s="24"/>
      <c r="BK273" s="3"/>
      <c r="BL273" s="20" t="s">
        <v>1142</v>
      </c>
      <c r="BM273" s="3"/>
      <c r="BN273" s="20" t="s">
        <v>136</v>
      </c>
      <c r="BO273" s="3">
        <v>2025</v>
      </c>
      <c r="BP273" s="144"/>
      <c r="BQ273" s="3"/>
      <c r="BR273" s="3"/>
      <c r="BS273" s="3"/>
      <c r="BT273" s="3"/>
      <c r="BU273" s="99" t="s">
        <v>136</v>
      </c>
      <c r="BV273" s="20"/>
      <c r="BW273" s="25"/>
      <c r="BX273" s="25"/>
      <c r="BY273" s="95"/>
    </row>
    <row r="274" spans="1:77" s="26" customFormat="1" ht="37.5" x14ac:dyDescent="0.3">
      <c r="A274" s="20">
        <f t="shared" si="274"/>
        <v>135</v>
      </c>
      <c r="B274" s="21" t="s">
        <v>1099</v>
      </c>
      <c r="C274" s="22">
        <f t="shared" si="266"/>
        <v>0.26108999999999999</v>
      </c>
      <c r="D274" s="51">
        <v>0.26108999999999999</v>
      </c>
      <c r="E274" s="17">
        <f t="shared" si="267"/>
        <v>0</v>
      </c>
      <c r="F274" s="17">
        <f t="shared" si="268"/>
        <v>0</v>
      </c>
      <c r="G274" s="17">
        <f t="shared" si="269"/>
        <v>0</v>
      </c>
      <c r="H274" s="24"/>
      <c r="I274" s="24"/>
      <c r="J274" s="24"/>
      <c r="K274" s="24"/>
      <c r="L274" s="24"/>
      <c r="M274" s="17">
        <f t="shared" si="270"/>
        <v>0</v>
      </c>
      <c r="N274" s="24"/>
      <c r="O274" s="24"/>
      <c r="P274" s="24"/>
      <c r="Q274" s="24"/>
      <c r="R274" s="24"/>
      <c r="S274" s="24"/>
      <c r="T274" s="24"/>
      <c r="U274" s="7">
        <f t="shared" si="271"/>
        <v>0</v>
      </c>
      <c r="V274" s="24"/>
      <c r="W274" s="24"/>
      <c r="X274" s="24"/>
      <c r="Y274" s="24"/>
      <c r="Z274" s="24"/>
      <c r="AA274" s="24"/>
      <c r="AB274" s="24"/>
      <c r="AC274" s="24"/>
      <c r="AD274" s="17">
        <f t="shared" si="272"/>
        <v>0</v>
      </c>
      <c r="AE274" s="24"/>
      <c r="AF274" s="24"/>
      <c r="AG274" s="25"/>
      <c r="AH274" s="25"/>
      <c r="AI274" s="24"/>
      <c r="AJ274" s="20"/>
      <c r="AK274" s="24"/>
      <c r="AL274" s="20"/>
      <c r="AM274" s="20"/>
      <c r="AN274" s="20"/>
      <c r="AO274" s="3"/>
      <c r="AP274" s="20"/>
      <c r="AQ274" s="24"/>
      <c r="AR274" s="3"/>
      <c r="AS274" s="3"/>
      <c r="AT274" s="3"/>
      <c r="AU274" s="3"/>
      <c r="AV274" s="3"/>
      <c r="AW274" s="3"/>
      <c r="AX274" s="24"/>
      <c r="AY274" s="24"/>
      <c r="AZ274" s="24"/>
      <c r="BA274" s="3"/>
      <c r="BB274" s="3"/>
      <c r="BC274" s="3"/>
      <c r="BD274" s="24"/>
      <c r="BE274" s="3"/>
      <c r="BF274" s="3"/>
      <c r="BG274" s="17">
        <f t="shared" si="273"/>
        <v>0</v>
      </c>
      <c r="BH274" s="3"/>
      <c r="BI274" s="24"/>
      <c r="BJ274" s="24"/>
      <c r="BK274" s="3"/>
      <c r="BL274" s="20" t="s">
        <v>1144</v>
      </c>
      <c r="BM274" s="3"/>
      <c r="BN274" s="20" t="s">
        <v>136</v>
      </c>
      <c r="BO274" s="3">
        <v>2025</v>
      </c>
      <c r="BP274" s="144"/>
      <c r="BQ274" s="3"/>
      <c r="BR274" s="3"/>
      <c r="BS274" s="3"/>
      <c r="BT274" s="3"/>
      <c r="BU274" s="99" t="s">
        <v>136</v>
      </c>
      <c r="BV274" s="20"/>
      <c r="BW274" s="25"/>
      <c r="BX274" s="25"/>
      <c r="BY274" s="95"/>
    </row>
    <row r="275" spans="1:77" s="26" customFormat="1" ht="37.5" x14ac:dyDescent="0.3">
      <c r="A275" s="20">
        <f t="shared" si="274"/>
        <v>136</v>
      </c>
      <c r="B275" s="21" t="s">
        <v>1100</v>
      </c>
      <c r="C275" s="22">
        <f t="shared" si="266"/>
        <v>0.48571999999999999</v>
      </c>
      <c r="D275" s="51">
        <v>0.48571999999999999</v>
      </c>
      <c r="E275" s="17">
        <f t="shared" si="267"/>
        <v>0</v>
      </c>
      <c r="F275" s="17">
        <f t="shared" si="268"/>
        <v>0</v>
      </c>
      <c r="G275" s="17">
        <f t="shared" si="269"/>
        <v>0</v>
      </c>
      <c r="H275" s="24"/>
      <c r="I275" s="24"/>
      <c r="J275" s="24"/>
      <c r="K275" s="24"/>
      <c r="L275" s="24"/>
      <c r="M275" s="17">
        <f t="shared" si="270"/>
        <v>0</v>
      </c>
      <c r="N275" s="24"/>
      <c r="O275" s="24"/>
      <c r="P275" s="24"/>
      <c r="Q275" s="24"/>
      <c r="R275" s="24"/>
      <c r="S275" s="24"/>
      <c r="T275" s="24"/>
      <c r="U275" s="7">
        <f t="shared" si="271"/>
        <v>0</v>
      </c>
      <c r="V275" s="24"/>
      <c r="W275" s="24"/>
      <c r="X275" s="24"/>
      <c r="Y275" s="24"/>
      <c r="Z275" s="24"/>
      <c r="AA275" s="24"/>
      <c r="AB275" s="24"/>
      <c r="AC275" s="24"/>
      <c r="AD275" s="17">
        <f t="shared" si="272"/>
        <v>0</v>
      </c>
      <c r="AE275" s="24"/>
      <c r="AF275" s="24"/>
      <c r="AG275" s="25"/>
      <c r="AH275" s="25"/>
      <c r="AI275" s="24"/>
      <c r="AJ275" s="20"/>
      <c r="AK275" s="24"/>
      <c r="AL275" s="20"/>
      <c r="AM275" s="20"/>
      <c r="AN275" s="20"/>
      <c r="AO275" s="3"/>
      <c r="AP275" s="20"/>
      <c r="AQ275" s="24"/>
      <c r="AR275" s="3"/>
      <c r="AS275" s="3"/>
      <c r="AT275" s="3"/>
      <c r="AU275" s="3"/>
      <c r="AV275" s="3"/>
      <c r="AW275" s="3"/>
      <c r="AX275" s="24"/>
      <c r="AY275" s="24"/>
      <c r="AZ275" s="24"/>
      <c r="BA275" s="3"/>
      <c r="BB275" s="3"/>
      <c r="BC275" s="3"/>
      <c r="BD275" s="24"/>
      <c r="BE275" s="3"/>
      <c r="BF275" s="3"/>
      <c r="BG275" s="17">
        <f t="shared" si="273"/>
        <v>0</v>
      </c>
      <c r="BH275" s="3"/>
      <c r="BI275" s="24"/>
      <c r="BJ275" s="24"/>
      <c r="BK275" s="3"/>
      <c r="BL275" s="20" t="s">
        <v>1118</v>
      </c>
      <c r="BM275" s="3"/>
      <c r="BN275" s="20" t="s">
        <v>136</v>
      </c>
      <c r="BO275" s="3">
        <v>2025</v>
      </c>
      <c r="BP275" s="144"/>
      <c r="BQ275" s="3"/>
      <c r="BR275" s="3"/>
      <c r="BS275" s="3"/>
      <c r="BT275" s="3"/>
      <c r="BU275" s="99" t="s">
        <v>136</v>
      </c>
      <c r="BV275" s="20"/>
      <c r="BW275" s="25"/>
      <c r="BX275" s="25"/>
      <c r="BY275" s="95"/>
    </row>
    <row r="276" spans="1:77" s="26" customFormat="1" ht="56.25" x14ac:dyDescent="0.3">
      <c r="A276" s="20">
        <f t="shared" si="274"/>
        <v>137</v>
      </c>
      <c r="B276" s="21" t="s">
        <v>1101</v>
      </c>
      <c r="C276" s="22">
        <f t="shared" si="266"/>
        <v>2.5451999999999999</v>
      </c>
      <c r="D276" s="51">
        <v>2.5451999999999999</v>
      </c>
      <c r="E276" s="17">
        <f t="shared" si="267"/>
        <v>0</v>
      </c>
      <c r="F276" s="17">
        <f t="shared" si="268"/>
        <v>0</v>
      </c>
      <c r="G276" s="17">
        <f t="shared" si="269"/>
        <v>0</v>
      </c>
      <c r="H276" s="24"/>
      <c r="I276" s="24"/>
      <c r="J276" s="24"/>
      <c r="K276" s="24"/>
      <c r="L276" s="24"/>
      <c r="M276" s="17">
        <f t="shared" si="270"/>
        <v>0</v>
      </c>
      <c r="N276" s="24"/>
      <c r="O276" s="24"/>
      <c r="P276" s="24"/>
      <c r="Q276" s="24"/>
      <c r="R276" s="24"/>
      <c r="S276" s="24"/>
      <c r="T276" s="24"/>
      <c r="U276" s="7">
        <f t="shared" si="271"/>
        <v>0</v>
      </c>
      <c r="V276" s="24"/>
      <c r="W276" s="24"/>
      <c r="X276" s="24"/>
      <c r="Y276" s="24"/>
      <c r="Z276" s="24"/>
      <c r="AA276" s="24"/>
      <c r="AB276" s="24"/>
      <c r="AC276" s="24"/>
      <c r="AD276" s="17">
        <f t="shared" si="272"/>
        <v>0</v>
      </c>
      <c r="AE276" s="24"/>
      <c r="AF276" s="24"/>
      <c r="AG276" s="25"/>
      <c r="AH276" s="25"/>
      <c r="AI276" s="24"/>
      <c r="AJ276" s="20"/>
      <c r="AK276" s="24"/>
      <c r="AL276" s="20"/>
      <c r="AM276" s="20"/>
      <c r="AN276" s="20"/>
      <c r="AO276" s="3"/>
      <c r="AP276" s="20"/>
      <c r="AQ276" s="24"/>
      <c r="AR276" s="3"/>
      <c r="AS276" s="3"/>
      <c r="AT276" s="3"/>
      <c r="AU276" s="3"/>
      <c r="AV276" s="3"/>
      <c r="AW276" s="3"/>
      <c r="AX276" s="24"/>
      <c r="AY276" s="24"/>
      <c r="AZ276" s="24"/>
      <c r="BA276" s="3"/>
      <c r="BB276" s="3"/>
      <c r="BC276" s="3"/>
      <c r="BD276" s="24"/>
      <c r="BE276" s="3"/>
      <c r="BF276" s="3"/>
      <c r="BG276" s="17">
        <f t="shared" si="273"/>
        <v>0</v>
      </c>
      <c r="BH276" s="3"/>
      <c r="BI276" s="24"/>
      <c r="BJ276" s="24"/>
      <c r="BK276" s="3"/>
      <c r="BL276" s="20" t="s">
        <v>1134</v>
      </c>
      <c r="BM276" s="3"/>
      <c r="BN276" s="20" t="s">
        <v>136</v>
      </c>
      <c r="BO276" s="3">
        <v>2025</v>
      </c>
      <c r="BP276" s="144"/>
      <c r="BQ276" s="3"/>
      <c r="BR276" s="3"/>
      <c r="BS276" s="3"/>
      <c r="BT276" s="3"/>
      <c r="BU276" s="99" t="s">
        <v>136</v>
      </c>
      <c r="BV276" s="20"/>
      <c r="BW276" s="25"/>
      <c r="BX276" s="25"/>
      <c r="BY276" s="95"/>
    </row>
    <row r="277" spans="1:77" s="26" customFormat="1" ht="37.5" x14ac:dyDescent="0.3">
      <c r="A277" s="20">
        <f t="shared" si="274"/>
        <v>138</v>
      </c>
      <c r="B277" s="21" t="s">
        <v>1102</v>
      </c>
      <c r="C277" s="22">
        <f t="shared" si="266"/>
        <v>2.5000000000000001E-2</v>
      </c>
      <c r="D277" s="51">
        <v>2.5000000000000001E-2</v>
      </c>
      <c r="E277" s="17">
        <f t="shared" si="267"/>
        <v>0</v>
      </c>
      <c r="F277" s="17">
        <f t="shared" si="268"/>
        <v>0</v>
      </c>
      <c r="G277" s="17">
        <f t="shared" si="269"/>
        <v>0</v>
      </c>
      <c r="H277" s="24"/>
      <c r="I277" s="24"/>
      <c r="J277" s="24"/>
      <c r="K277" s="24"/>
      <c r="L277" s="24"/>
      <c r="M277" s="17">
        <f t="shared" si="270"/>
        <v>0</v>
      </c>
      <c r="N277" s="24"/>
      <c r="O277" s="24"/>
      <c r="P277" s="24"/>
      <c r="Q277" s="24"/>
      <c r="R277" s="24"/>
      <c r="S277" s="24"/>
      <c r="T277" s="24"/>
      <c r="U277" s="7">
        <f t="shared" si="271"/>
        <v>0</v>
      </c>
      <c r="V277" s="24"/>
      <c r="W277" s="24"/>
      <c r="X277" s="24"/>
      <c r="Y277" s="24"/>
      <c r="Z277" s="24"/>
      <c r="AA277" s="24"/>
      <c r="AB277" s="24"/>
      <c r="AC277" s="24"/>
      <c r="AD277" s="17">
        <f t="shared" si="272"/>
        <v>0</v>
      </c>
      <c r="AE277" s="24"/>
      <c r="AF277" s="24"/>
      <c r="AG277" s="25"/>
      <c r="AH277" s="25"/>
      <c r="AI277" s="24"/>
      <c r="AJ277" s="20"/>
      <c r="AK277" s="24"/>
      <c r="AL277" s="20"/>
      <c r="AM277" s="20"/>
      <c r="AN277" s="20"/>
      <c r="AO277" s="3"/>
      <c r="AP277" s="20"/>
      <c r="AQ277" s="24"/>
      <c r="AR277" s="3"/>
      <c r="AS277" s="3"/>
      <c r="AT277" s="3"/>
      <c r="AU277" s="3"/>
      <c r="AV277" s="3"/>
      <c r="AW277" s="3"/>
      <c r="AX277" s="24"/>
      <c r="AY277" s="24"/>
      <c r="AZ277" s="24"/>
      <c r="BA277" s="3"/>
      <c r="BB277" s="3"/>
      <c r="BC277" s="3"/>
      <c r="BD277" s="24"/>
      <c r="BE277" s="3"/>
      <c r="BF277" s="3"/>
      <c r="BG277" s="17">
        <f t="shared" si="273"/>
        <v>0</v>
      </c>
      <c r="BH277" s="3"/>
      <c r="BI277" s="24"/>
      <c r="BJ277" s="24"/>
      <c r="BK277" s="3"/>
      <c r="BL277" s="20" t="s">
        <v>1145</v>
      </c>
      <c r="BM277" s="3"/>
      <c r="BN277" s="20" t="s">
        <v>580</v>
      </c>
      <c r="BO277" s="3">
        <v>2025</v>
      </c>
      <c r="BP277" s="144"/>
      <c r="BQ277" s="3"/>
      <c r="BR277" s="3"/>
      <c r="BS277" s="3"/>
      <c r="BT277" s="3"/>
      <c r="BU277" s="99" t="s">
        <v>580</v>
      </c>
      <c r="BV277" s="20"/>
      <c r="BW277" s="25"/>
      <c r="BX277" s="25"/>
      <c r="BY277" s="95"/>
    </row>
    <row r="278" spans="1:77" s="26" customFormat="1" ht="56.25" x14ac:dyDescent="0.3">
      <c r="A278" s="20">
        <f t="shared" si="274"/>
        <v>139</v>
      </c>
      <c r="B278" s="21" t="s">
        <v>1103</v>
      </c>
      <c r="C278" s="22">
        <f t="shared" si="266"/>
        <v>2.3400000000000001E-2</v>
      </c>
      <c r="D278" s="51">
        <v>2.3400000000000001E-2</v>
      </c>
      <c r="E278" s="17">
        <f t="shared" si="267"/>
        <v>0</v>
      </c>
      <c r="F278" s="17">
        <f t="shared" si="268"/>
        <v>0</v>
      </c>
      <c r="G278" s="17">
        <f t="shared" si="269"/>
        <v>0</v>
      </c>
      <c r="H278" s="24"/>
      <c r="I278" s="24"/>
      <c r="J278" s="24"/>
      <c r="K278" s="24"/>
      <c r="L278" s="24"/>
      <c r="M278" s="17">
        <f t="shared" si="270"/>
        <v>0</v>
      </c>
      <c r="N278" s="24"/>
      <c r="O278" s="24"/>
      <c r="P278" s="24"/>
      <c r="Q278" s="24"/>
      <c r="R278" s="24"/>
      <c r="S278" s="24"/>
      <c r="T278" s="24"/>
      <c r="U278" s="7">
        <f t="shared" si="271"/>
        <v>0</v>
      </c>
      <c r="V278" s="24"/>
      <c r="W278" s="24"/>
      <c r="X278" s="24"/>
      <c r="Y278" s="24"/>
      <c r="Z278" s="24"/>
      <c r="AA278" s="24"/>
      <c r="AB278" s="24"/>
      <c r="AC278" s="24"/>
      <c r="AD278" s="17">
        <f t="shared" si="272"/>
        <v>0</v>
      </c>
      <c r="AE278" s="24"/>
      <c r="AF278" s="24"/>
      <c r="AG278" s="25"/>
      <c r="AH278" s="25"/>
      <c r="AI278" s="24"/>
      <c r="AJ278" s="20"/>
      <c r="AK278" s="24"/>
      <c r="AL278" s="20"/>
      <c r="AM278" s="20"/>
      <c r="AN278" s="20"/>
      <c r="AO278" s="3"/>
      <c r="AP278" s="20"/>
      <c r="AQ278" s="24"/>
      <c r="AR278" s="3"/>
      <c r="AS278" s="3"/>
      <c r="AT278" s="3"/>
      <c r="AU278" s="3"/>
      <c r="AV278" s="3"/>
      <c r="AW278" s="3"/>
      <c r="AX278" s="24"/>
      <c r="AY278" s="24"/>
      <c r="AZ278" s="24"/>
      <c r="BA278" s="3"/>
      <c r="BB278" s="3"/>
      <c r="BC278" s="3"/>
      <c r="BD278" s="24"/>
      <c r="BE278" s="3"/>
      <c r="BF278" s="3"/>
      <c r="BG278" s="17">
        <f t="shared" si="273"/>
        <v>0</v>
      </c>
      <c r="BH278" s="3"/>
      <c r="BI278" s="24"/>
      <c r="BJ278" s="24"/>
      <c r="BK278" s="3"/>
      <c r="BL278" s="20" t="s">
        <v>1146</v>
      </c>
      <c r="BM278" s="3"/>
      <c r="BN278" s="20" t="s">
        <v>580</v>
      </c>
      <c r="BO278" s="3">
        <v>2025</v>
      </c>
      <c r="BP278" s="144"/>
      <c r="BQ278" s="3"/>
      <c r="BR278" s="3"/>
      <c r="BS278" s="3"/>
      <c r="BT278" s="3"/>
      <c r="BU278" s="99" t="s">
        <v>580</v>
      </c>
      <c r="BV278" s="20"/>
      <c r="BW278" s="25"/>
      <c r="BX278" s="25"/>
      <c r="BY278" s="95"/>
    </row>
    <row r="279" spans="1:77" s="26" customFormat="1" ht="56.25" x14ac:dyDescent="0.3">
      <c r="A279" s="20">
        <f t="shared" si="274"/>
        <v>140</v>
      </c>
      <c r="B279" s="21" t="s">
        <v>1103</v>
      </c>
      <c r="C279" s="22">
        <f t="shared" si="266"/>
        <v>1.44E-2</v>
      </c>
      <c r="D279" s="51">
        <v>1.44E-2</v>
      </c>
      <c r="E279" s="17">
        <f t="shared" si="267"/>
        <v>0</v>
      </c>
      <c r="F279" s="17">
        <f t="shared" si="268"/>
        <v>0</v>
      </c>
      <c r="G279" s="17">
        <f t="shared" si="269"/>
        <v>0</v>
      </c>
      <c r="H279" s="24"/>
      <c r="I279" s="24"/>
      <c r="J279" s="24"/>
      <c r="K279" s="24"/>
      <c r="L279" s="24"/>
      <c r="M279" s="17">
        <f t="shared" si="270"/>
        <v>0</v>
      </c>
      <c r="N279" s="24"/>
      <c r="O279" s="24"/>
      <c r="P279" s="24"/>
      <c r="Q279" s="24"/>
      <c r="R279" s="24"/>
      <c r="S279" s="24"/>
      <c r="T279" s="24"/>
      <c r="U279" s="7">
        <f t="shared" si="271"/>
        <v>0</v>
      </c>
      <c r="V279" s="24"/>
      <c r="W279" s="24"/>
      <c r="X279" s="24"/>
      <c r="Y279" s="24"/>
      <c r="Z279" s="24"/>
      <c r="AA279" s="24"/>
      <c r="AB279" s="24"/>
      <c r="AC279" s="24"/>
      <c r="AD279" s="17">
        <f t="shared" si="272"/>
        <v>0</v>
      </c>
      <c r="AE279" s="24"/>
      <c r="AF279" s="24"/>
      <c r="AG279" s="25"/>
      <c r="AH279" s="25"/>
      <c r="AI279" s="24"/>
      <c r="AJ279" s="20"/>
      <c r="AK279" s="24"/>
      <c r="AL279" s="20"/>
      <c r="AM279" s="20"/>
      <c r="AN279" s="20"/>
      <c r="AO279" s="3"/>
      <c r="AP279" s="20"/>
      <c r="AQ279" s="24"/>
      <c r="AR279" s="3"/>
      <c r="AS279" s="3"/>
      <c r="AT279" s="3"/>
      <c r="AU279" s="3"/>
      <c r="AV279" s="3"/>
      <c r="AW279" s="3"/>
      <c r="AX279" s="24"/>
      <c r="AY279" s="24"/>
      <c r="AZ279" s="24"/>
      <c r="BA279" s="3"/>
      <c r="BB279" s="3"/>
      <c r="BC279" s="3"/>
      <c r="BD279" s="24"/>
      <c r="BE279" s="3"/>
      <c r="BF279" s="3"/>
      <c r="BG279" s="17">
        <f t="shared" si="273"/>
        <v>0</v>
      </c>
      <c r="BH279" s="3"/>
      <c r="BI279" s="24"/>
      <c r="BJ279" s="24"/>
      <c r="BK279" s="3"/>
      <c r="BL279" s="20" t="s">
        <v>1147</v>
      </c>
      <c r="BM279" s="3"/>
      <c r="BN279" s="20" t="s">
        <v>580</v>
      </c>
      <c r="BO279" s="3">
        <v>2025</v>
      </c>
      <c r="BP279" s="144"/>
      <c r="BQ279" s="3"/>
      <c r="BR279" s="3"/>
      <c r="BS279" s="3"/>
      <c r="BT279" s="3"/>
      <c r="BU279" s="99" t="s">
        <v>580</v>
      </c>
      <c r="BV279" s="20"/>
      <c r="BW279" s="25"/>
      <c r="BX279" s="25"/>
      <c r="BY279" s="95"/>
    </row>
    <row r="280" spans="1:77" s="26" customFormat="1" ht="75" x14ac:dyDescent="0.3">
      <c r="A280" s="20">
        <f t="shared" si="274"/>
        <v>141</v>
      </c>
      <c r="B280" s="21" t="s">
        <v>1104</v>
      </c>
      <c r="C280" s="22">
        <f t="shared" si="266"/>
        <v>2.4660000000000003E-4</v>
      </c>
      <c r="D280" s="51">
        <v>2.4660000000000003E-4</v>
      </c>
      <c r="E280" s="17">
        <f t="shared" si="267"/>
        <v>0</v>
      </c>
      <c r="F280" s="17">
        <f t="shared" si="268"/>
        <v>0</v>
      </c>
      <c r="G280" s="17">
        <f t="shared" si="269"/>
        <v>0</v>
      </c>
      <c r="H280" s="24"/>
      <c r="I280" s="24"/>
      <c r="J280" s="24"/>
      <c r="K280" s="24"/>
      <c r="L280" s="24"/>
      <c r="M280" s="17">
        <f t="shared" si="270"/>
        <v>0</v>
      </c>
      <c r="N280" s="24"/>
      <c r="O280" s="24"/>
      <c r="P280" s="24"/>
      <c r="Q280" s="24"/>
      <c r="R280" s="24"/>
      <c r="S280" s="24"/>
      <c r="T280" s="24"/>
      <c r="U280" s="7">
        <f t="shared" si="271"/>
        <v>0</v>
      </c>
      <c r="V280" s="24"/>
      <c r="W280" s="24"/>
      <c r="X280" s="24"/>
      <c r="Y280" s="24"/>
      <c r="Z280" s="24"/>
      <c r="AA280" s="24"/>
      <c r="AB280" s="24"/>
      <c r="AC280" s="24"/>
      <c r="AD280" s="17">
        <f t="shared" si="272"/>
        <v>0</v>
      </c>
      <c r="AE280" s="24"/>
      <c r="AF280" s="24"/>
      <c r="AG280" s="25"/>
      <c r="AH280" s="25"/>
      <c r="AI280" s="24"/>
      <c r="AJ280" s="20"/>
      <c r="AK280" s="24"/>
      <c r="AL280" s="20"/>
      <c r="AM280" s="20"/>
      <c r="AN280" s="20"/>
      <c r="AO280" s="3"/>
      <c r="AP280" s="20"/>
      <c r="AQ280" s="24"/>
      <c r="AR280" s="3"/>
      <c r="AS280" s="3"/>
      <c r="AT280" s="3"/>
      <c r="AU280" s="3"/>
      <c r="AV280" s="3"/>
      <c r="AW280" s="3"/>
      <c r="AX280" s="24"/>
      <c r="AY280" s="24"/>
      <c r="AZ280" s="24"/>
      <c r="BA280" s="3"/>
      <c r="BB280" s="3"/>
      <c r="BC280" s="3"/>
      <c r="BD280" s="24"/>
      <c r="BE280" s="3"/>
      <c r="BF280" s="3"/>
      <c r="BG280" s="17">
        <f t="shared" si="273"/>
        <v>0</v>
      </c>
      <c r="BH280" s="3"/>
      <c r="BI280" s="24"/>
      <c r="BJ280" s="24"/>
      <c r="BK280" s="3"/>
      <c r="BL280" s="20" t="s">
        <v>1148</v>
      </c>
      <c r="BM280" s="3"/>
      <c r="BN280" s="20" t="s">
        <v>580</v>
      </c>
      <c r="BO280" s="3">
        <v>2025</v>
      </c>
      <c r="BP280" s="144"/>
      <c r="BQ280" s="3"/>
      <c r="BR280" s="3"/>
      <c r="BS280" s="3"/>
      <c r="BT280" s="3"/>
      <c r="BU280" s="99" t="s">
        <v>580</v>
      </c>
      <c r="BV280" s="20"/>
      <c r="BW280" s="25"/>
      <c r="BX280" s="25"/>
      <c r="BY280" s="95"/>
    </row>
    <row r="281" spans="1:77" s="26" customFormat="1" ht="56.25" x14ac:dyDescent="0.3">
      <c r="A281" s="20">
        <f t="shared" si="274"/>
        <v>142</v>
      </c>
      <c r="B281" s="21" t="s">
        <v>1105</v>
      </c>
      <c r="C281" s="22">
        <f t="shared" si="266"/>
        <v>0.21404999999999999</v>
      </c>
      <c r="D281" s="51">
        <v>0.21404999999999999</v>
      </c>
      <c r="E281" s="17">
        <f t="shared" si="267"/>
        <v>0</v>
      </c>
      <c r="F281" s="17">
        <f t="shared" si="268"/>
        <v>0</v>
      </c>
      <c r="G281" s="17">
        <f t="shared" si="269"/>
        <v>0</v>
      </c>
      <c r="H281" s="24"/>
      <c r="I281" s="24"/>
      <c r="J281" s="24"/>
      <c r="K281" s="24"/>
      <c r="L281" s="24"/>
      <c r="M281" s="17">
        <f t="shared" si="270"/>
        <v>0</v>
      </c>
      <c r="N281" s="24"/>
      <c r="O281" s="24"/>
      <c r="P281" s="24"/>
      <c r="Q281" s="24"/>
      <c r="R281" s="24"/>
      <c r="S281" s="24"/>
      <c r="T281" s="24"/>
      <c r="U281" s="7">
        <f t="shared" si="271"/>
        <v>0</v>
      </c>
      <c r="V281" s="24"/>
      <c r="W281" s="24"/>
      <c r="X281" s="24"/>
      <c r="Y281" s="24"/>
      <c r="Z281" s="24"/>
      <c r="AA281" s="24"/>
      <c r="AB281" s="24"/>
      <c r="AC281" s="24"/>
      <c r="AD281" s="17">
        <f t="shared" si="272"/>
        <v>0</v>
      </c>
      <c r="AE281" s="24"/>
      <c r="AF281" s="24"/>
      <c r="AG281" s="25"/>
      <c r="AH281" s="25"/>
      <c r="AI281" s="24"/>
      <c r="AJ281" s="20"/>
      <c r="AK281" s="24"/>
      <c r="AL281" s="20"/>
      <c r="AM281" s="20"/>
      <c r="AN281" s="20"/>
      <c r="AO281" s="3"/>
      <c r="AP281" s="20"/>
      <c r="AQ281" s="24"/>
      <c r="AR281" s="3"/>
      <c r="AS281" s="3"/>
      <c r="AT281" s="3"/>
      <c r="AU281" s="3"/>
      <c r="AV281" s="3"/>
      <c r="AW281" s="3"/>
      <c r="AX281" s="24"/>
      <c r="AY281" s="24"/>
      <c r="AZ281" s="24"/>
      <c r="BA281" s="3"/>
      <c r="BB281" s="3"/>
      <c r="BC281" s="3"/>
      <c r="BD281" s="24"/>
      <c r="BE281" s="3"/>
      <c r="BF281" s="3"/>
      <c r="BG281" s="17">
        <f t="shared" si="273"/>
        <v>0</v>
      </c>
      <c r="BH281" s="3"/>
      <c r="BI281" s="24"/>
      <c r="BJ281" s="24"/>
      <c r="BK281" s="3"/>
      <c r="BL281" s="20" t="s">
        <v>1149</v>
      </c>
      <c r="BM281" s="3"/>
      <c r="BN281" s="20" t="s">
        <v>580</v>
      </c>
      <c r="BO281" s="3">
        <v>2025</v>
      </c>
      <c r="BP281" s="144"/>
      <c r="BQ281" s="3"/>
      <c r="BR281" s="3"/>
      <c r="BS281" s="3"/>
      <c r="BT281" s="3"/>
      <c r="BU281" s="99" t="s">
        <v>580</v>
      </c>
      <c r="BV281" s="20"/>
      <c r="BW281" s="25"/>
      <c r="BX281" s="25"/>
      <c r="BY281" s="95"/>
    </row>
    <row r="282" spans="1:77" s="26" customFormat="1" ht="56.25" x14ac:dyDescent="0.3">
      <c r="A282" s="20">
        <f t="shared" si="274"/>
        <v>143</v>
      </c>
      <c r="B282" s="21" t="s">
        <v>1105</v>
      </c>
      <c r="C282" s="22">
        <f t="shared" si="266"/>
        <v>2.189E-2</v>
      </c>
      <c r="D282" s="51">
        <v>2.189E-2</v>
      </c>
      <c r="E282" s="17">
        <f t="shared" si="267"/>
        <v>0</v>
      </c>
      <c r="F282" s="17">
        <f t="shared" si="268"/>
        <v>0</v>
      </c>
      <c r="G282" s="17">
        <f t="shared" si="269"/>
        <v>0</v>
      </c>
      <c r="H282" s="24"/>
      <c r="I282" s="24"/>
      <c r="J282" s="24"/>
      <c r="K282" s="24"/>
      <c r="L282" s="24"/>
      <c r="M282" s="17">
        <f t="shared" si="270"/>
        <v>0</v>
      </c>
      <c r="N282" s="24"/>
      <c r="O282" s="24"/>
      <c r="P282" s="24"/>
      <c r="Q282" s="24"/>
      <c r="R282" s="24"/>
      <c r="S282" s="24"/>
      <c r="T282" s="24"/>
      <c r="U282" s="7">
        <f t="shared" si="271"/>
        <v>0</v>
      </c>
      <c r="V282" s="24"/>
      <c r="W282" s="24"/>
      <c r="X282" s="24"/>
      <c r="Y282" s="24"/>
      <c r="Z282" s="24"/>
      <c r="AA282" s="24"/>
      <c r="AB282" s="24"/>
      <c r="AC282" s="24"/>
      <c r="AD282" s="17">
        <f t="shared" si="272"/>
        <v>0</v>
      </c>
      <c r="AE282" s="24"/>
      <c r="AF282" s="24"/>
      <c r="AG282" s="25"/>
      <c r="AH282" s="25"/>
      <c r="AI282" s="24"/>
      <c r="AJ282" s="20"/>
      <c r="AK282" s="24"/>
      <c r="AL282" s="20"/>
      <c r="AM282" s="20"/>
      <c r="AN282" s="20"/>
      <c r="AO282" s="3"/>
      <c r="AP282" s="20"/>
      <c r="AQ282" s="24"/>
      <c r="AR282" s="3"/>
      <c r="AS282" s="3"/>
      <c r="AT282" s="3"/>
      <c r="AU282" s="3"/>
      <c r="AV282" s="3"/>
      <c r="AW282" s="3"/>
      <c r="AX282" s="24"/>
      <c r="AY282" s="24"/>
      <c r="AZ282" s="24"/>
      <c r="BA282" s="3"/>
      <c r="BB282" s="3"/>
      <c r="BC282" s="3"/>
      <c r="BD282" s="24"/>
      <c r="BE282" s="3"/>
      <c r="BF282" s="3"/>
      <c r="BG282" s="17">
        <f t="shared" si="273"/>
        <v>0</v>
      </c>
      <c r="BH282" s="3"/>
      <c r="BI282" s="24"/>
      <c r="BJ282" s="24"/>
      <c r="BK282" s="3"/>
      <c r="BL282" s="20" t="s">
        <v>1150</v>
      </c>
      <c r="BM282" s="3"/>
      <c r="BN282" s="20" t="s">
        <v>580</v>
      </c>
      <c r="BO282" s="3">
        <v>2025</v>
      </c>
      <c r="BP282" s="144"/>
      <c r="BQ282" s="3"/>
      <c r="BR282" s="3"/>
      <c r="BS282" s="3"/>
      <c r="BT282" s="3"/>
      <c r="BU282" s="99" t="s">
        <v>580</v>
      </c>
      <c r="BV282" s="20"/>
      <c r="BW282" s="25"/>
      <c r="BX282" s="25"/>
      <c r="BY282" s="95"/>
    </row>
    <row r="283" spans="1:77" s="26" customFormat="1" ht="56.25" x14ac:dyDescent="0.3">
      <c r="A283" s="20">
        <f t="shared" si="274"/>
        <v>144</v>
      </c>
      <c r="B283" s="21" t="s">
        <v>1105</v>
      </c>
      <c r="C283" s="22">
        <f t="shared" ref="C283:C292" si="275">D283+E283</f>
        <v>3.5099999999999999E-2</v>
      </c>
      <c r="D283" s="51">
        <v>3.5099999999999999E-2</v>
      </c>
      <c r="E283" s="17">
        <f t="shared" ref="E283:E292" si="276">F283+U283+BG283</f>
        <v>0</v>
      </c>
      <c r="F283" s="17">
        <f t="shared" ref="F283:F292" si="277">G283+K283+L283+M283+R283+S283+T283</f>
        <v>0</v>
      </c>
      <c r="G283" s="17">
        <f t="shared" ref="G283:G292" si="278">H283+I283+J283</f>
        <v>0</v>
      </c>
      <c r="H283" s="24"/>
      <c r="I283" s="24"/>
      <c r="J283" s="24"/>
      <c r="K283" s="24"/>
      <c r="L283" s="24"/>
      <c r="M283" s="17">
        <f t="shared" ref="M283:M292" si="279">+N283+O283+P283</f>
        <v>0</v>
      </c>
      <c r="N283" s="24"/>
      <c r="O283" s="24"/>
      <c r="P283" s="24"/>
      <c r="Q283" s="24"/>
      <c r="R283" s="24"/>
      <c r="S283" s="24"/>
      <c r="T283" s="24"/>
      <c r="U283" s="7">
        <f t="shared" ref="U283:U292" si="280">V283+W283+X283+Y283+Z283+AA283+AB283+AC283+AD283+AU283+AV283+AW283+AX283+AY283+AZ283+BA283+BB283+BC283+BD283+BE283+BF283</f>
        <v>0</v>
      </c>
      <c r="V283" s="24"/>
      <c r="W283" s="24"/>
      <c r="X283" s="24"/>
      <c r="Y283" s="24"/>
      <c r="Z283" s="24"/>
      <c r="AA283" s="24"/>
      <c r="AB283" s="24"/>
      <c r="AC283" s="24"/>
      <c r="AD283" s="17">
        <f t="shared" ref="AD283:AD292" si="281">SUM(AE283:AT283)</f>
        <v>0</v>
      </c>
      <c r="AE283" s="24"/>
      <c r="AF283" s="24"/>
      <c r="AG283" s="25"/>
      <c r="AH283" s="25"/>
      <c r="AI283" s="24"/>
      <c r="AJ283" s="20"/>
      <c r="AK283" s="24"/>
      <c r="AL283" s="20"/>
      <c r="AM283" s="20"/>
      <c r="AN283" s="20"/>
      <c r="AO283" s="3"/>
      <c r="AP283" s="20"/>
      <c r="AQ283" s="24"/>
      <c r="AR283" s="3"/>
      <c r="AS283" s="3"/>
      <c r="AT283" s="3"/>
      <c r="AU283" s="3"/>
      <c r="AV283" s="3"/>
      <c r="AW283" s="3"/>
      <c r="AX283" s="24"/>
      <c r="AY283" s="24"/>
      <c r="AZ283" s="24"/>
      <c r="BA283" s="3"/>
      <c r="BB283" s="3"/>
      <c r="BC283" s="3"/>
      <c r="BD283" s="24"/>
      <c r="BE283" s="3"/>
      <c r="BF283" s="3"/>
      <c r="BG283" s="17">
        <f t="shared" ref="BG283:BG292" si="282">BH283+BI283+BJ283</f>
        <v>0</v>
      </c>
      <c r="BH283" s="3"/>
      <c r="BI283" s="24"/>
      <c r="BJ283" s="24"/>
      <c r="BK283" s="3"/>
      <c r="BL283" s="20" t="s">
        <v>1151</v>
      </c>
      <c r="BM283" s="3"/>
      <c r="BN283" s="20" t="s">
        <v>580</v>
      </c>
      <c r="BO283" s="3">
        <v>2025</v>
      </c>
      <c r="BP283" s="144"/>
      <c r="BQ283" s="3"/>
      <c r="BR283" s="3"/>
      <c r="BS283" s="3"/>
      <c r="BT283" s="3"/>
      <c r="BU283" s="99" t="s">
        <v>580</v>
      </c>
      <c r="BV283" s="20"/>
      <c r="BW283" s="25"/>
      <c r="BX283" s="25"/>
      <c r="BY283" s="95"/>
    </row>
    <row r="284" spans="1:77" s="26" customFormat="1" ht="75" x14ac:dyDescent="0.3">
      <c r="A284" s="20">
        <f t="shared" si="274"/>
        <v>145</v>
      </c>
      <c r="B284" s="21" t="s">
        <v>1105</v>
      </c>
      <c r="C284" s="22">
        <f t="shared" si="275"/>
        <v>6.8860000000000005E-2</v>
      </c>
      <c r="D284" s="51">
        <v>6.8860000000000005E-2</v>
      </c>
      <c r="E284" s="17">
        <f t="shared" si="276"/>
        <v>0</v>
      </c>
      <c r="F284" s="17">
        <f t="shared" si="277"/>
        <v>0</v>
      </c>
      <c r="G284" s="17">
        <f t="shared" si="278"/>
        <v>0</v>
      </c>
      <c r="H284" s="24"/>
      <c r="I284" s="24"/>
      <c r="J284" s="24"/>
      <c r="K284" s="24"/>
      <c r="L284" s="24"/>
      <c r="M284" s="17">
        <f t="shared" si="279"/>
        <v>0</v>
      </c>
      <c r="N284" s="24"/>
      <c r="O284" s="24"/>
      <c r="P284" s="24"/>
      <c r="Q284" s="24"/>
      <c r="R284" s="24"/>
      <c r="S284" s="24"/>
      <c r="T284" s="24"/>
      <c r="U284" s="7">
        <f t="shared" si="280"/>
        <v>0</v>
      </c>
      <c r="V284" s="24"/>
      <c r="W284" s="24"/>
      <c r="X284" s="24"/>
      <c r="Y284" s="24"/>
      <c r="Z284" s="24"/>
      <c r="AA284" s="24"/>
      <c r="AB284" s="24"/>
      <c r="AC284" s="24"/>
      <c r="AD284" s="17">
        <f t="shared" si="281"/>
        <v>0</v>
      </c>
      <c r="AE284" s="24"/>
      <c r="AF284" s="24"/>
      <c r="AG284" s="25"/>
      <c r="AH284" s="25"/>
      <c r="AI284" s="24"/>
      <c r="AJ284" s="20"/>
      <c r="AK284" s="24"/>
      <c r="AL284" s="20"/>
      <c r="AM284" s="20"/>
      <c r="AN284" s="20"/>
      <c r="AO284" s="3"/>
      <c r="AP284" s="20"/>
      <c r="AQ284" s="24"/>
      <c r="AR284" s="3"/>
      <c r="AS284" s="3"/>
      <c r="AT284" s="3"/>
      <c r="AU284" s="3"/>
      <c r="AV284" s="3"/>
      <c r="AW284" s="3"/>
      <c r="AX284" s="24"/>
      <c r="AY284" s="24"/>
      <c r="AZ284" s="24"/>
      <c r="BA284" s="3"/>
      <c r="BB284" s="3"/>
      <c r="BC284" s="3"/>
      <c r="BD284" s="24"/>
      <c r="BE284" s="3"/>
      <c r="BF284" s="3"/>
      <c r="BG284" s="17">
        <f t="shared" si="282"/>
        <v>0</v>
      </c>
      <c r="BH284" s="3"/>
      <c r="BI284" s="24"/>
      <c r="BJ284" s="24"/>
      <c r="BK284" s="3"/>
      <c r="BL284" s="20" t="s">
        <v>1152</v>
      </c>
      <c r="BM284" s="3"/>
      <c r="BN284" s="20" t="s">
        <v>580</v>
      </c>
      <c r="BO284" s="3">
        <v>2025</v>
      </c>
      <c r="BP284" s="144"/>
      <c r="BQ284" s="3"/>
      <c r="BR284" s="3"/>
      <c r="BS284" s="3"/>
      <c r="BT284" s="3"/>
      <c r="BU284" s="99" t="s">
        <v>580</v>
      </c>
      <c r="BV284" s="20"/>
      <c r="BW284" s="25"/>
      <c r="BX284" s="25"/>
      <c r="BY284" s="95"/>
    </row>
    <row r="285" spans="1:77" s="26" customFormat="1" ht="56.25" x14ac:dyDescent="0.3">
      <c r="A285" s="20">
        <f t="shared" ref="A285:A292" si="283">A284+1</f>
        <v>146</v>
      </c>
      <c r="B285" s="21" t="s">
        <v>1106</v>
      </c>
      <c r="C285" s="22">
        <f t="shared" si="275"/>
        <v>1.9561999999999999</v>
      </c>
      <c r="D285" s="51">
        <v>1.9561999999999999</v>
      </c>
      <c r="E285" s="17">
        <f t="shared" si="276"/>
        <v>0</v>
      </c>
      <c r="F285" s="17">
        <f t="shared" si="277"/>
        <v>0</v>
      </c>
      <c r="G285" s="17">
        <f t="shared" si="278"/>
        <v>0</v>
      </c>
      <c r="H285" s="24"/>
      <c r="I285" s="24"/>
      <c r="J285" s="24"/>
      <c r="K285" s="24"/>
      <c r="L285" s="24"/>
      <c r="M285" s="17">
        <f t="shared" si="279"/>
        <v>0</v>
      </c>
      <c r="N285" s="24"/>
      <c r="O285" s="24"/>
      <c r="P285" s="24"/>
      <c r="Q285" s="24"/>
      <c r="R285" s="24"/>
      <c r="S285" s="24"/>
      <c r="T285" s="24"/>
      <c r="U285" s="7">
        <f t="shared" si="280"/>
        <v>0</v>
      </c>
      <c r="V285" s="24"/>
      <c r="W285" s="24"/>
      <c r="X285" s="24"/>
      <c r="Y285" s="24"/>
      <c r="Z285" s="24"/>
      <c r="AA285" s="24"/>
      <c r="AB285" s="24"/>
      <c r="AC285" s="24"/>
      <c r="AD285" s="17">
        <f t="shared" si="281"/>
        <v>0</v>
      </c>
      <c r="AE285" s="24"/>
      <c r="AF285" s="24"/>
      <c r="AG285" s="25"/>
      <c r="AH285" s="25"/>
      <c r="AI285" s="24"/>
      <c r="AJ285" s="20"/>
      <c r="AK285" s="24"/>
      <c r="AL285" s="20"/>
      <c r="AM285" s="20"/>
      <c r="AN285" s="20"/>
      <c r="AO285" s="3"/>
      <c r="AP285" s="20"/>
      <c r="AQ285" s="24"/>
      <c r="AR285" s="3"/>
      <c r="AS285" s="3"/>
      <c r="AT285" s="3"/>
      <c r="AU285" s="3"/>
      <c r="AV285" s="3"/>
      <c r="AW285" s="3"/>
      <c r="AX285" s="24"/>
      <c r="AY285" s="24"/>
      <c r="AZ285" s="24"/>
      <c r="BA285" s="3"/>
      <c r="BB285" s="3"/>
      <c r="BC285" s="3"/>
      <c r="BD285" s="24"/>
      <c r="BE285" s="3"/>
      <c r="BF285" s="3"/>
      <c r="BG285" s="17">
        <f t="shared" si="282"/>
        <v>0</v>
      </c>
      <c r="BH285" s="3"/>
      <c r="BI285" s="24"/>
      <c r="BJ285" s="24"/>
      <c r="BK285" s="3"/>
      <c r="BL285" s="20" t="s">
        <v>1153</v>
      </c>
      <c r="BM285" s="3"/>
      <c r="BN285" s="20" t="s">
        <v>580</v>
      </c>
      <c r="BO285" s="3">
        <v>2025</v>
      </c>
      <c r="BP285" s="144"/>
      <c r="BQ285" s="3"/>
      <c r="BR285" s="3"/>
      <c r="BS285" s="3"/>
      <c r="BT285" s="3"/>
      <c r="BU285" s="99" t="s">
        <v>580</v>
      </c>
      <c r="BV285" s="20"/>
      <c r="BW285" s="25"/>
      <c r="BX285" s="25"/>
      <c r="BY285" s="95"/>
    </row>
    <row r="286" spans="1:77" s="26" customFormat="1" ht="56.25" x14ac:dyDescent="0.3">
      <c r="A286" s="20">
        <f t="shared" si="283"/>
        <v>147</v>
      </c>
      <c r="B286" s="21" t="s">
        <v>1107</v>
      </c>
      <c r="C286" s="22">
        <f t="shared" si="275"/>
        <v>0.16535999999999998</v>
      </c>
      <c r="D286" s="51">
        <v>0.16535999999999998</v>
      </c>
      <c r="E286" s="17">
        <f t="shared" si="276"/>
        <v>0</v>
      </c>
      <c r="F286" s="17">
        <f t="shared" si="277"/>
        <v>0</v>
      </c>
      <c r="G286" s="17">
        <f t="shared" si="278"/>
        <v>0</v>
      </c>
      <c r="H286" s="24"/>
      <c r="I286" s="24"/>
      <c r="J286" s="24"/>
      <c r="K286" s="24"/>
      <c r="L286" s="24"/>
      <c r="M286" s="17">
        <f t="shared" si="279"/>
        <v>0</v>
      </c>
      <c r="N286" s="24"/>
      <c r="O286" s="24"/>
      <c r="P286" s="24"/>
      <c r="Q286" s="24"/>
      <c r="R286" s="24"/>
      <c r="S286" s="24"/>
      <c r="T286" s="24"/>
      <c r="U286" s="7">
        <f t="shared" si="280"/>
        <v>0</v>
      </c>
      <c r="V286" s="24"/>
      <c r="W286" s="24"/>
      <c r="X286" s="24"/>
      <c r="Y286" s="24"/>
      <c r="Z286" s="24"/>
      <c r="AA286" s="24"/>
      <c r="AB286" s="24"/>
      <c r="AC286" s="24"/>
      <c r="AD286" s="17">
        <f t="shared" si="281"/>
        <v>0</v>
      </c>
      <c r="AE286" s="24"/>
      <c r="AF286" s="24"/>
      <c r="AG286" s="25"/>
      <c r="AH286" s="25"/>
      <c r="AI286" s="24"/>
      <c r="AJ286" s="20"/>
      <c r="AK286" s="24"/>
      <c r="AL286" s="20"/>
      <c r="AM286" s="20"/>
      <c r="AN286" s="20"/>
      <c r="AO286" s="3"/>
      <c r="AP286" s="20"/>
      <c r="AQ286" s="24"/>
      <c r="AR286" s="3"/>
      <c r="AS286" s="3"/>
      <c r="AT286" s="3"/>
      <c r="AU286" s="3"/>
      <c r="AV286" s="3"/>
      <c r="AW286" s="3"/>
      <c r="AX286" s="24"/>
      <c r="AY286" s="24"/>
      <c r="AZ286" s="24"/>
      <c r="BA286" s="3"/>
      <c r="BB286" s="3"/>
      <c r="BC286" s="3"/>
      <c r="BD286" s="24"/>
      <c r="BE286" s="3"/>
      <c r="BF286" s="3"/>
      <c r="BG286" s="17">
        <f t="shared" si="282"/>
        <v>0</v>
      </c>
      <c r="BH286" s="3"/>
      <c r="BI286" s="24"/>
      <c r="BJ286" s="24"/>
      <c r="BK286" s="3"/>
      <c r="BL286" s="20" t="s">
        <v>1154</v>
      </c>
      <c r="BM286" s="3"/>
      <c r="BN286" s="20" t="s">
        <v>580</v>
      </c>
      <c r="BO286" s="3">
        <v>2025</v>
      </c>
      <c r="BP286" s="144"/>
      <c r="BQ286" s="3"/>
      <c r="BR286" s="3"/>
      <c r="BS286" s="3"/>
      <c r="BT286" s="3"/>
      <c r="BU286" s="99" t="s">
        <v>580</v>
      </c>
      <c r="BV286" s="20"/>
      <c r="BW286" s="25"/>
      <c r="BX286" s="25"/>
      <c r="BY286" s="95"/>
    </row>
    <row r="287" spans="1:77" s="26" customFormat="1" ht="75" x14ac:dyDescent="0.3">
      <c r="A287" s="20">
        <f t="shared" si="283"/>
        <v>148</v>
      </c>
      <c r="B287" s="21" t="s">
        <v>1108</v>
      </c>
      <c r="C287" s="22">
        <f t="shared" si="275"/>
        <v>3.7225000000000001</v>
      </c>
      <c r="D287" s="51">
        <v>3.7225000000000001</v>
      </c>
      <c r="E287" s="17">
        <f t="shared" si="276"/>
        <v>0</v>
      </c>
      <c r="F287" s="17">
        <f t="shared" si="277"/>
        <v>0</v>
      </c>
      <c r="G287" s="17">
        <f t="shared" si="278"/>
        <v>0</v>
      </c>
      <c r="H287" s="24"/>
      <c r="I287" s="24"/>
      <c r="J287" s="24"/>
      <c r="K287" s="24"/>
      <c r="L287" s="24"/>
      <c r="M287" s="17">
        <f t="shared" si="279"/>
        <v>0</v>
      </c>
      <c r="N287" s="24"/>
      <c r="O287" s="24"/>
      <c r="P287" s="24"/>
      <c r="Q287" s="24"/>
      <c r="R287" s="24"/>
      <c r="S287" s="24"/>
      <c r="T287" s="24"/>
      <c r="U287" s="7">
        <f t="shared" si="280"/>
        <v>0</v>
      </c>
      <c r="V287" s="24"/>
      <c r="W287" s="24"/>
      <c r="X287" s="24"/>
      <c r="Y287" s="24"/>
      <c r="Z287" s="24"/>
      <c r="AA287" s="24"/>
      <c r="AB287" s="24"/>
      <c r="AC287" s="24"/>
      <c r="AD287" s="17">
        <f t="shared" si="281"/>
        <v>0</v>
      </c>
      <c r="AE287" s="24"/>
      <c r="AF287" s="24"/>
      <c r="AG287" s="25"/>
      <c r="AH287" s="25"/>
      <c r="AI287" s="24"/>
      <c r="AJ287" s="20"/>
      <c r="AK287" s="24"/>
      <c r="AL287" s="20"/>
      <c r="AM287" s="20"/>
      <c r="AN287" s="20"/>
      <c r="AO287" s="3"/>
      <c r="AP287" s="20"/>
      <c r="AQ287" s="24"/>
      <c r="AR287" s="3"/>
      <c r="AS287" s="3"/>
      <c r="AT287" s="3"/>
      <c r="AU287" s="3"/>
      <c r="AV287" s="3"/>
      <c r="AW287" s="3"/>
      <c r="AX287" s="24"/>
      <c r="AY287" s="24"/>
      <c r="AZ287" s="24"/>
      <c r="BA287" s="3"/>
      <c r="BB287" s="3"/>
      <c r="BC287" s="3"/>
      <c r="BD287" s="24"/>
      <c r="BE287" s="3"/>
      <c r="BF287" s="3"/>
      <c r="BG287" s="17">
        <f t="shared" si="282"/>
        <v>0</v>
      </c>
      <c r="BH287" s="3"/>
      <c r="BI287" s="24"/>
      <c r="BJ287" s="24"/>
      <c r="BK287" s="3"/>
      <c r="BL287" s="20" t="s">
        <v>1155</v>
      </c>
      <c r="BM287" s="3"/>
      <c r="BN287" s="20" t="s">
        <v>88</v>
      </c>
      <c r="BO287" s="3">
        <v>2025</v>
      </c>
      <c r="BP287" s="144"/>
      <c r="BQ287" s="3"/>
      <c r="BR287" s="3"/>
      <c r="BS287" s="3"/>
      <c r="BT287" s="3"/>
      <c r="BU287" s="99" t="s">
        <v>88</v>
      </c>
      <c r="BV287" s="20"/>
      <c r="BW287" s="25"/>
      <c r="BX287" s="25"/>
      <c r="BY287" s="95"/>
    </row>
    <row r="288" spans="1:77" s="26" customFormat="1" ht="37.5" x14ac:dyDescent="0.3">
      <c r="A288" s="20">
        <f t="shared" si="283"/>
        <v>149</v>
      </c>
      <c r="B288" s="21" t="s">
        <v>1109</v>
      </c>
      <c r="C288" s="22">
        <f t="shared" si="275"/>
        <v>3.3000000000000002E-2</v>
      </c>
      <c r="D288" s="51">
        <v>3.3000000000000002E-2</v>
      </c>
      <c r="E288" s="17">
        <f t="shared" si="276"/>
        <v>0</v>
      </c>
      <c r="F288" s="17">
        <f t="shared" si="277"/>
        <v>0</v>
      </c>
      <c r="G288" s="17">
        <f t="shared" si="278"/>
        <v>0</v>
      </c>
      <c r="H288" s="24"/>
      <c r="I288" s="24"/>
      <c r="J288" s="24"/>
      <c r="K288" s="24"/>
      <c r="L288" s="24"/>
      <c r="M288" s="17">
        <f t="shared" si="279"/>
        <v>0</v>
      </c>
      <c r="N288" s="24"/>
      <c r="O288" s="24"/>
      <c r="P288" s="24"/>
      <c r="Q288" s="24"/>
      <c r="R288" s="24"/>
      <c r="S288" s="24"/>
      <c r="T288" s="24"/>
      <c r="U288" s="7">
        <f t="shared" si="280"/>
        <v>0</v>
      </c>
      <c r="V288" s="24"/>
      <c r="W288" s="24"/>
      <c r="X288" s="24"/>
      <c r="Y288" s="24"/>
      <c r="Z288" s="24"/>
      <c r="AA288" s="24"/>
      <c r="AB288" s="24"/>
      <c r="AC288" s="24"/>
      <c r="AD288" s="17">
        <f t="shared" si="281"/>
        <v>0</v>
      </c>
      <c r="AE288" s="24"/>
      <c r="AF288" s="24"/>
      <c r="AG288" s="25"/>
      <c r="AH288" s="25"/>
      <c r="AI288" s="24"/>
      <c r="AJ288" s="20"/>
      <c r="AK288" s="24"/>
      <c r="AL288" s="20"/>
      <c r="AM288" s="20"/>
      <c r="AN288" s="20"/>
      <c r="AO288" s="3"/>
      <c r="AP288" s="20"/>
      <c r="AQ288" s="24"/>
      <c r="AR288" s="3"/>
      <c r="AS288" s="3"/>
      <c r="AT288" s="3"/>
      <c r="AU288" s="3"/>
      <c r="AV288" s="3"/>
      <c r="AW288" s="3"/>
      <c r="AX288" s="24"/>
      <c r="AY288" s="24"/>
      <c r="AZ288" s="24"/>
      <c r="BA288" s="3"/>
      <c r="BB288" s="3"/>
      <c r="BC288" s="3"/>
      <c r="BD288" s="24"/>
      <c r="BE288" s="3"/>
      <c r="BF288" s="3"/>
      <c r="BG288" s="17">
        <f t="shared" si="282"/>
        <v>0</v>
      </c>
      <c r="BH288" s="3"/>
      <c r="BI288" s="24"/>
      <c r="BJ288" s="24"/>
      <c r="BK288" s="3"/>
      <c r="BL288" s="20" t="s">
        <v>1156</v>
      </c>
      <c r="BM288" s="3"/>
      <c r="BN288" s="20" t="s">
        <v>88</v>
      </c>
      <c r="BO288" s="3">
        <v>2025</v>
      </c>
      <c r="BP288" s="144"/>
      <c r="BQ288" s="3"/>
      <c r="BR288" s="3"/>
      <c r="BS288" s="3"/>
      <c r="BT288" s="3"/>
      <c r="BU288" s="99" t="s">
        <v>88</v>
      </c>
      <c r="BV288" s="20"/>
      <c r="BW288" s="25"/>
      <c r="BX288" s="25"/>
      <c r="BY288" s="95"/>
    </row>
    <row r="289" spans="1:81" s="26" customFormat="1" ht="56.25" x14ac:dyDescent="0.3">
      <c r="A289" s="20">
        <f t="shared" si="283"/>
        <v>150</v>
      </c>
      <c r="B289" s="21" t="s">
        <v>1110</v>
      </c>
      <c r="C289" s="22">
        <f t="shared" si="275"/>
        <v>1.8447</v>
      </c>
      <c r="D289" s="51">
        <v>1.8447</v>
      </c>
      <c r="E289" s="17">
        <f t="shared" si="276"/>
        <v>0</v>
      </c>
      <c r="F289" s="17">
        <f t="shared" si="277"/>
        <v>0</v>
      </c>
      <c r="G289" s="17">
        <f t="shared" si="278"/>
        <v>0</v>
      </c>
      <c r="H289" s="24"/>
      <c r="I289" s="24"/>
      <c r="J289" s="24"/>
      <c r="K289" s="24"/>
      <c r="L289" s="24"/>
      <c r="M289" s="17">
        <f t="shared" si="279"/>
        <v>0</v>
      </c>
      <c r="N289" s="24"/>
      <c r="O289" s="24"/>
      <c r="P289" s="24"/>
      <c r="Q289" s="24"/>
      <c r="R289" s="24"/>
      <c r="S289" s="24"/>
      <c r="T289" s="24"/>
      <c r="U289" s="7">
        <f t="shared" si="280"/>
        <v>0</v>
      </c>
      <c r="V289" s="24"/>
      <c r="W289" s="24"/>
      <c r="X289" s="24"/>
      <c r="Y289" s="24"/>
      <c r="Z289" s="24"/>
      <c r="AA289" s="24"/>
      <c r="AB289" s="24"/>
      <c r="AC289" s="24"/>
      <c r="AD289" s="17">
        <f t="shared" si="281"/>
        <v>0</v>
      </c>
      <c r="AE289" s="24"/>
      <c r="AF289" s="24"/>
      <c r="AG289" s="25"/>
      <c r="AH289" s="25"/>
      <c r="AI289" s="24"/>
      <c r="AJ289" s="20"/>
      <c r="AK289" s="24"/>
      <c r="AL289" s="20"/>
      <c r="AM289" s="20"/>
      <c r="AN289" s="20"/>
      <c r="AO289" s="3"/>
      <c r="AP289" s="20"/>
      <c r="AQ289" s="24"/>
      <c r="AR289" s="3"/>
      <c r="AS289" s="3"/>
      <c r="AT289" s="3"/>
      <c r="AU289" s="3"/>
      <c r="AV289" s="3"/>
      <c r="AW289" s="3"/>
      <c r="AX289" s="24"/>
      <c r="AY289" s="24"/>
      <c r="AZ289" s="24"/>
      <c r="BA289" s="3"/>
      <c r="BB289" s="3"/>
      <c r="BC289" s="3"/>
      <c r="BD289" s="24"/>
      <c r="BE289" s="3"/>
      <c r="BF289" s="3"/>
      <c r="BG289" s="17">
        <f t="shared" si="282"/>
        <v>0</v>
      </c>
      <c r="BH289" s="3"/>
      <c r="BI289" s="24"/>
      <c r="BJ289" s="24"/>
      <c r="BK289" s="3"/>
      <c r="BL289" s="20" t="s">
        <v>1135</v>
      </c>
      <c r="BM289" s="3"/>
      <c r="BN289" s="20" t="s">
        <v>88</v>
      </c>
      <c r="BO289" s="3">
        <v>2025</v>
      </c>
      <c r="BP289" s="144"/>
      <c r="BQ289" s="3"/>
      <c r="BR289" s="3"/>
      <c r="BS289" s="3"/>
      <c r="BT289" s="3"/>
      <c r="BU289" s="99" t="s">
        <v>88</v>
      </c>
      <c r="BV289" s="20"/>
      <c r="BW289" s="25"/>
      <c r="BX289" s="25"/>
      <c r="BY289" s="95"/>
    </row>
    <row r="290" spans="1:81" s="26" customFormat="1" ht="56.25" x14ac:dyDescent="0.3">
      <c r="A290" s="20">
        <f t="shared" si="283"/>
        <v>151</v>
      </c>
      <c r="B290" s="21" t="s">
        <v>1111</v>
      </c>
      <c r="C290" s="22">
        <f t="shared" si="275"/>
        <v>4.35283</v>
      </c>
      <c r="D290" s="51">
        <v>4.35283</v>
      </c>
      <c r="E290" s="17">
        <f t="shared" si="276"/>
        <v>0</v>
      </c>
      <c r="F290" s="17">
        <f t="shared" si="277"/>
        <v>0</v>
      </c>
      <c r="G290" s="17">
        <f t="shared" si="278"/>
        <v>0</v>
      </c>
      <c r="H290" s="24"/>
      <c r="I290" s="24"/>
      <c r="J290" s="24"/>
      <c r="K290" s="24"/>
      <c r="L290" s="24"/>
      <c r="M290" s="17">
        <f t="shared" si="279"/>
        <v>0</v>
      </c>
      <c r="N290" s="24"/>
      <c r="O290" s="24"/>
      <c r="P290" s="24"/>
      <c r="Q290" s="24"/>
      <c r="R290" s="24"/>
      <c r="S290" s="24"/>
      <c r="T290" s="24"/>
      <c r="U290" s="7">
        <f t="shared" si="280"/>
        <v>0</v>
      </c>
      <c r="V290" s="24"/>
      <c r="W290" s="24"/>
      <c r="X290" s="24"/>
      <c r="Y290" s="24"/>
      <c r="Z290" s="24"/>
      <c r="AA290" s="24"/>
      <c r="AB290" s="24"/>
      <c r="AC290" s="24"/>
      <c r="AD290" s="17">
        <f t="shared" si="281"/>
        <v>0</v>
      </c>
      <c r="AE290" s="24"/>
      <c r="AF290" s="24"/>
      <c r="AG290" s="25"/>
      <c r="AH290" s="25"/>
      <c r="AI290" s="24"/>
      <c r="AJ290" s="20"/>
      <c r="AK290" s="24"/>
      <c r="AL290" s="20"/>
      <c r="AM290" s="20"/>
      <c r="AN290" s="20"/>
      <c r="AO290" s="3"/>
      <c r="AP290" s="20"/>
      <c r="AQ290" s="24"/>
      <c r="AR290" s="3"/>
      <c r="AS290" s="3"/>
      <c r="AT290" s="3"/>
      <c r="AU290" s="3"/>
      <c r="AV290" s="3"/>
      <c r="AW290" s="3"/>
      <c r="AX290" s="24"/>
      <c r="AY290" s="24"/>
      <c r="AZ290" s="24"/>
      <c r="BA290" s="3"/>
      <c r="BB290" s="3"/>
      <c r="BC290" s="3"/>
      <c r="BD290" s="24"/>
      <c r="BE290" s="3"/>
      <c r="BF290" s="3"/>
      <c r="BG290" s="17">
        <f t="shared" si="282"/>
        <v>0</v>
      </c>
      <c r="BH290" s="3"/>
      <c r="BI290" s="24"/>
      <c r="BJ290" s="24"/>
      <c r="BK290" s="3"/>
      <c r="BL290" s="20" t="s">
        <v>1125</v>
      </c>
      <c r="BM290" s="3"/>
      <c r="BN290" s="20" t="s">
        <v>88</v>
      </c>
      <c r="BO290" s="3">
        <v>2025</v>
      </c>
      <c r="BP290" s="144"/>
      <c r="BQ290" s="3"/>
      <c r="BR290" s="3"/>
      <c r="BS290" s="3"/>
      <c r="BT290" s="3"/>
      <c r="BU290" s="99" t="s">
        <v>88</v>
      </c>
      <c r="BV290" s="20"/>
      <c r="BW290" s="25"/>
      <c r="BX290" s="25"/>
      <c r="BY290" s="95"/>
    </row>
    <row r="291" spans="1:81" s="26" customFormat="1" ht="75" x14ac:dyDescent="0.3">
      <c r="A291" s="20">
        <f t="shared" si="283"/>
        <v>152</v>
      </c>
      <c r="B291" s="21" t="s">
        <v>1112</v>
      </c>
      <c r="C291" s="22">
        <f t="shared" si="275"/>
        <v>1.0837700000000001</v>
      </c>
      <c r="D291" s="51">
        <v>1.0837700000000001</v>
      </c>
      <c r="E291" s="17">
        <f t="shared" si="276"/>
        <v>0</v>
      </c>
      <c r="F291" s="17">
        <f t="shared" si="277"/>
        <v>0</v>
      </c>
      <c r="G291" s="17">
        <f t="shared" si="278"/>
        <v>0</v>
      </c>
      <c r="H291" s="24"/>
      <c r="I291" s="24"/>
      <c r="J291" s="24"/>
      <c r="K291" s="24"/>
      <c r="L291" s="24"/>
      <c r="M291" s="17">
        <f t="shared" si="279"/>
        <v>0</v>
      </c>
      <c r="N291" s="24"/>
      <c r="O291" s="24"/>
      <c r="P291" s="24"/>
      <c r="Q291" s="24"/>
      <c r="R291" s="24"/>
      <c r="S291" s="24"/>
      <c r="T291" s="24"/>
      <c r="U291" s="7">
        <f t="shared" si="280"/>
        <v>0</v>
      </c>
      <c r="V291" s="24"/>
      <c r="W291" s="24"/>
      <c r="X291" s="24"/>
      <c r="Y291" s="24"/>
      <c r="Z291" s="24"/>
      <c r="AA291" s="24"/>
      <c r="AB291" s="24"/>
      <c r="AC291" s="24"/>
      <c r="AD291" s="17">
        <f t="shared" si="281"/>
        <v>0</v>
      </c>
      <c r="AE291" s="24"/>
      <c r="AF291" s="24"/>
      <c r="AG291" s="25"/>
      <c r="AH291" s="25"/>
      <c r="AI291" s="24"/>
      <c r="AJ291" s="20"/>
      <c r="AK291" s="24"/>
      <c r="AL291" s="20"/>
      <c r="AM291" s="20"/>
      <c r="AN291" s="20"/>
      <c r="AO291" s="3"/>
      <c r="AP291" s="20"/>
      <c r="AQ291" s="24"/>
      <c r="AR291" s="3"/>
      <c r="AS291" s="3"/>
      <c r="AT291" s="3"/>
      <c r="AU291" s="3"/>
      <c r="AV291" s="3"/>
      <c r="AW291" s="3"/>
      <c r="AX291" s="24"/>
      <c r="AY291" s="24"/>
      <c r="AZ291" s="24"/>
      <c r="BA291" s="3"/>
      <c r="BB291" s="3"/>
      <c r="BC291" s="3"/>
      <c r="BD291" s="24"/>
      <c r="BE291" s="3"/>
      <c r="BF291" s="3"/>
      <c r="BG291" s="17">
        <f t="shared" si="282"/>
        <v>0</v>
      </c>
      <c r="BH291" s="3"/>
      <c r="BI291" s="24"/>
      <c r="BJ291" s="24"/>
      <c r="BK291" s="3"/>
      <c r="BL291" s="20" t="s">
        <v>1157</v>
      </c>
      <c r="BM291" s="3"/>
      <c r="BN291" s="20" t="s">
        <v>88</v>
      </c>
      <c r="BO291" s="3">
        <v>2025</v>
      </c>
      <c r="BP291" s="144"/>
      <c r="BQ291" s="3"/>
      <c r="BR291" s="3"/>
      <c r="BS291" s="3"/>
      <c r="BT291" s="3"/>
      <c r="BU291" s="99" t="s">
        <v>88</v>
      </c>
      <c r="BV291" s="20"/>
      <c r="BW291" s="25"/>
      <c r="BX291" s="25"/>
      <c r="BY291" s="95"/>
    </row>
    <row r="292" spans="1:81" s="26" customFormat="1" ht="75" x14ac:dyDescent="0.3">
      <c r="A292" s="20">
        <f t="shared" si="283"/>
        <v>153</v>
      </c>
      <c r="B292" s="21" t="s">
        <v>1113</v>
      </c>
      <c r="C292" s="22">
        <f t="shared" si="275"/>
        <v>9.5988399999999992</v>
      </c>
      <c r="D292" s="51">
        <v>9.5988399999999992</v>
      </c>
      <c r="E292" s="17">
        <f t="shared" si="276"/>
        <v>0</v>
      </c>
      <c r="F292" s="17">
        <f t="shared" si="277"/>
        <v>0</v>
      </c>
      <c r="G292" s="17">
        <f t="shared" si="278"/>
        <v>0</v>
      </c>
      <c r="H292" s="24"/>
      <c r="I292" s="24"/>
      <c r="J292" s="24"/>
      <c r="K292" s="24"/>
      <c r="L292" s="24"/>
      <c r="M292" s="17">
        <f t="shared" si="279"/>
        <v>0</v>
      </c>
      <c r="N292" s="24"/>
      <c r="O292" s="24"/>
      <c r="P292" s="24"/>
      <c r="Q292" s="24"/>
      <c r="R292" s="24"/>
      <c r="S292" s="24"/>
      <c r="T292" s="24"/>
      <c r="U292" s="7">
        <f t="shared" si="280"/>
        <v>0</v>
      </c>
      <c r="V292" s="24"/>
      <c r="W292" s="24"/>
      <c r="X292" s="24"/>
      <c r="Y292" s="24"/>
      <c r="Z292" s="24"/>
      <c r="AA292" s="24"/>
      <c r="AB292" s="24"/>
      <c r="AC292" s="24"/>
      <c r="AD292" s="17">
        <f t="shared" si="281"/>
        <v>0</v>
      </c>
      <c r="AE292" s="24"/>
      <c r="AF292" s="24"/>
      <c r="AG292" s="25"/>
      <c r="AH292" s="25"/>
      <c r="AI292" s="24"/>
      <c r="AJ292" s="20"/>
      <c r="AK292" s="24"/>
      <c r="AL292" s="20"/>
      <c r="AM292" s="20"/>
      <c r="AN292" s="20"/>
      <c r="AO292" s="3"/>
      <c r="AP292" s="20"/>
      <c r="AQ292" s="24"/>
      <c r="AR292" s="3"/>
      <c r="AS292" s="3"/>
      <c r="AT292" s="3"/>
      <c r="AU292" s="3"/>
      <c r="AV292" s="3"/>
      <c r="AW292" s="3"/>
      <c r="AX292" s="24"/>
      <c r="AY292" s="24"/>
      <c r="AZ292" s="24"/>
      <c r="BA292" s="3"/>
      <c r="BB292" s="3"/>
      <c r="BC292" s="3"/>
      <c r="BD292" s="24"/>
      <c r="BE292" s="3"/>
      <c r="BF292" s="3"/>
      <c r="BG292" s="17">
        <f t="shared" si="282"/>
        <v>0</v>
      </c>
      <c r="BH292" s="3"/>
      <c r="BI292" s="24"/>
      <c r="BJ292" s="24"/>
      <c r="BK292" s="3"/>
      <c r="BL292" s="20" t="s">
        <v>1158</v>
      </c>
      <c r="BM292" s="3"/>
      <c r="BN292" s="20" t="s">
        <v>88</v>
      </c>
      <c r="BO292" s="3">
        <v>2025</v>
      </c>
      <c r="BP292" s="144"/>
      <c r="BQ292" s="3"/>
      <c r="BR292" s="3"/>
      <c r="BS292" s="3"/>
      <c r="BT292" s="3"/>
      <c r="BU292" s="99" t="s">
        <v>88</v>
      </c>
      <c r="BV292" s="20"/>
      <c r="BW292" s="25"/>
      <c r="BX292" s="25"/>
      <c r="BY292" s="95"/>
    </row>
    <row r="293" spans="1:81" s="11" customFormat="1" x14ac:dyDescent="0.3">
      <c r="A293" s="4"/>
      <c r="B293" s="4" t="s">
        <v>994</v>
      </c>
      <c r="C293" s="91">
        <f>C218+C32+C9</f>
        <v>1082.1295873000001</v>
      </c>
      <c r="D293" s="91">
        <f t="shared" ref="D293:BJ293" si="284">D218+D32+D9</f>
        <v>296.56328729999996</v>
      </c>
      <c r="E293" s="91">
        <f t="shared" si="284"/>
        <v>785.56630000000007</v>
      </c>
      <c r="F293" s="91">
        <f t="shared" si="284"/>
        <v>775.50400000000002</v>
      </c>
      <c r="G293" s="91">
        <f t="shared" si="284"/>
        <v>7.45</v>
      </c>
      <c r="H293" s="91">
        <f t="shared" si="284"/>
        <v>2.68</v>
      </c>
      <c r="I293" s="91">
        <f t="shared" si="284"/>
        <v>4.7699999999999996</v>
      </c>
      <c r="J293" s="91">
        <f t="shared" si="284"/>
        <v>0</v>
      </c>
      <c r="K293" s="91">
        <f t="shared" si="284"/>
        <v>504.04</v>
      </c>
      <c r="L293" s="91">
        <f t="shared" si="284"/>
        <v>156.79399999999998</v>
      </c>
      <c r="M293" s="91">
        <f t="shared" si="284"/>
        <v>106.17</v>
      </c>
      <c r="N293" s="91">
        <f t="shared" si="284"/>
        <v>84.06</v>
      </c>
      <c r="O293" s="91">
        <f t="shared" si="284"/>
        <v>0</v>
      </c>
      <c r="P293" s="91">
        <f t="shared" si="284"/>
        <v>22.11</v>
      </c>
      <c r="Q293" s="91">
        <f t="shared" si="284"/>
        <v>13.85</v>
      </c>
      <c r="R293" s="91">
        <f t="shared" si="284"/>
        <v>1.05</v>
      </c>
      <c r="S293" s="91">
        <f t="shared" si="284"/>
        <v>0</v>
      </c>
      <c r="T293" s="91">
        <f t="shared" si="284"/>
        <v>0</v>
      </c>
      <c r="U293" s="91">
        <f t="shared" si="284"/>
        <v>3.0023</v>
      </c>
      <c r="V293" s="91">
        <f t="shared" si="284"/>
        <v>0</v>
      </c>
      <c r="W293" s="91">
        <f t="shared" si="284"/>
        <v>0</v>
      </c>
      <c r="X293" s="91">
        <f t="shared" si="284"/>
        <v>0</v>
      </c>
      <c r="Y293" s="91">
        <f t="shared" si="284"/>
        <v>0</v>
      </c>
      <c r="Z293" s="91">
        <f t="shared" si="284"/>
        <v>0</v>
      </c>
      <c r="AA293" s="91">
        <f t="shared" si="284"/>
        <v>0</v>
      </c>
      <c r="AB293" s="91">
        <f t="shared" si="284"/>
        <v>0</v>
      </c>
      <c r="AC293" s="91">
        <f t="shared" si="284"/>
        <v>0</v>
      </c>
      <c r="AD293" s="91">
        <f t="shared" si="284"/>
        <v>1.03</v>
      </c>
      <c r="AE293" s="91">
        <f t="shared" si="284"/>
        <v>0.95000000000000007</v>
      </c>
      <c r="AF293" s="91">
        <f t="shared" si="284"/>
        <v>0</v>
      </c>
      <c r="AG293" s="91">
        <f t="shared" si="284"/>
        <v>0</v>
      </c>
      <c r="AH293" s="91">
        <f t="shared" si="284"/>
        <v>0</v>
      </c>
      <c r="AI293" s="91">
        <f t="shared" si="284"/>
        <v>0</v>
      </c>
      <c r="AJ293" s="91">
        <f t="shared" si="284"/>
        <v>0</v>
      </c>
      <c r="AK293" s="91">
        <f t="shared" si="284"/>
        <v>0</v>
      </c>
      <c r="AL293" s="91">
        <f t="shared" si="284"/>
        <v>0</v>
      </c>
      <c r="AM293" s="91">
        <f t="shared" si="284"/>
        <v>0</v>
      </c>
      <c r="AN293" s="91">
        <f t="shared" si="284"/>
        <v>0</v>
      </c>
      <c r="AO293" s="91">
        <f t="shared" si="284"/>
        <v>0</v>
      </c>
      <c r="AP293" s="91">
        <f t="shared" si="284"/>
        <v>0</v>
      </c>
      <c r="AQ293" s="91">
        <f t="shared" si="284"/>
        <v>0.08</v>
      </c>
      <c r="AR293" s="91">
        <f t="shared" si="284"/>
        <v>0</v>
      </c>
      <c r="AS293" s="91">
        <f t="shared" si="284"/>
        <v>0</v>
      </c>
      <c r="AT293" s="91">
        <f t="shared" si="284"/>
        <v>0</v>
      </c>
      <c r="AU293" s="91">
        <f t="shared" si="284"/>
        <v>0</v>
      </c>
      <c r="AV293" s="91">
        <f t="shared" si="284"/>
        <v>0</v>
      </c>
      <c r="AW293" s="91">
        <f t="shared" si="284"/>
        <v>0</v>
      </c>
      <c r="AX293" s="91">
        <f t="shared" si="284"/>
        <v>0.37</v>
      </c>
      <c r="AY293" s="91">
        <f t="shared" si="284"/>
        <v>0.4</v>
      </c>
      <c r="AZ293" s="91">
        <f t="shared" si="284"/>
        <v>0.77229999999999999</v>
      </c>
      <c r="BA293" s="91">
        <f t="shared" si="284"/>
        <v>0</v>
      </c>
      <c r="BB293" s="91">
        <f t="shared" si="284"/>
        <v>0</v>
      </c>
      <c r="BC293" s="91">
        <f t="shared" si="284"/>
        <v>0</v>
      </c>
      <c r="BD293" s="91">
        <f t="shared" si="284"/>
        <v>0.43</v>
      </c>
      <c r="BE293" s="91">
        <f t="shared" si="284"/>
        <v>0</v>
      </c>
      <c r="BF293" s="91">
        <f t="shared" si="284"/>
        <v>0</v>
      </c>
      <c r="BG293" s="91">
        <f t="shared" si="284"/>
        <v>7.06</v>
      </c>
      <c r="BH293" s="91">
        <f t="shared" si="284"/>
        <v>0</v>
      </c>
      <c r="BI293" s="91">
        <f t="shared" si="284"/>
        <v>7.06</v>
      </c>
      <c r="BJ293" s="91">
        <f t="shared" si="284"/>
        <v>0</v>
      </c>
      <c r="BK293" s="4"/>
      <c r="BL293" s="4"/>
      <c r="BM293" s="4"/>
      <c r="BN293" s="4"/>
      <c r="BO293" s="4"/>
      <c r="BP293" s="10"/>
      <c r="BQ293" s="10"/>
      <c r="BR293" s="10"/>
      <c r="BS293" s="10"/>
      <c r="BT293" s="10"/>
      <c r="BU293" s="10"/>
      <c r="BV293" s="10"/>
      <c r="BW293" s="10"/>
      <c r="BX293" s="10"/>
      <c r="BY293" s="10"/>
      <c r="CA293" s="26" t="e">
        <f>VLOOKUP(B293,'[1]KH2025 IN'!$B$4:$X$243,23,0)</f>
        <v>#N/A</v>
      </c>
      <c r="CB293" s="26">
        <v>1</v>
      </c>
      <c r="CC293" s="26" t="e">
        <f>VLOOKUP(B293,'[2]10QH'!$B$15:$BZ$665,77,0)</f>
        <v>#REF!</v>
      </c>
    </row>
  </sheetData>
  <autoFilter ref="A9:WYP293" xr:uid="{00000000-0001-0000-0000-000000000000}"/>
  <mergeCells count="118">
    <mergeCell ref="CI5:CI8"/>
    <mergeCell ref="BV5:BV8"/>
    <mergeCell ref="BW5:BW8"/>
    <mergeCell ref="BX5:BX8"/>
    <mergeCell ref="BY5:BY8"/>
    <mergeCell ref="F6:T6"/>
    <mergeCell ref="U6:BF6"/>
    <mergeCell ref="BG6:BJ6"/>
    <mergeCell ref="F7:F8"/>
    <mergeCell ref="G7:J7"/>
    <mergeCell ref="K7:K8"/>
    <mergeCell ref="L7:L8"/>
    <mergeCell ref="M7:Q7"/>
    <mergeCell ref="R7:R8"/>
    <mergeCell ref="S7:S8"/>
    <mergeCell ref="AU7:AU8"/>
    <mergeCell ref="AV7:AV8"/>
    <mergeCell ref="AW7:AW8"/>
    <mergeCell ref="AX7:AX8"/>
    <mergeCell ref="AY7:AY8"/>
    <mergeCell ref="AZ7:AZ8"/>
    <mergeCell ref="Z7:Z8"/>
    <mergeCell ref="AA7:AA8"/>
    <mergeCell ref="AB7:AB8"/>
    <mergeCell ref="A1:B1"/>
    <mergeCell ref="A2:BU2"/>
    <mergeCell ref="A3:BU3"/>
    <mergeCell ref="A4:BU4"/>
    <mergeCell ref="A5:A8"/>
    <mergeCell ref="B5:B8"/>
    <mergeCell ref="C5:C8"/>
    <mergeCell ref="D5:D8"/>
    <mergeCell ref="E5:E8"/>
    <mergeCell ref="F5:BJ5"/>
    <mergeCell ref="BR5:BT8"/>
    <mergeCell ref="BU5:BU8"/>
    <mergeCell ref="BK5:BK8"/>
    <mergeCell ref="BL5:BL8"/>
    <mergeCell ref="BM5:BM8"/>
    <mergeCell ref="BN5:BN8"/>
    <mergeCell ref="BP5:BP8"/>
    <mergeCell ref="BQ5:BQ8"/>
    <mergeCell ref="T7:T8"/>
    <mergeCell ref="U7:U8"/>
    <mergeCell ref="V7:V8"/>
    <mergeCell ref="W7:W8"/>
    <mergeCell ref="X7:X8"/>
    <mergeCell ref="Y7:Y8"/>
    <mergeCell ref="AC7:AC8"/>
    <mergeCell ref="AD7:AD8"/>
    <mergeCell ref="AE7:AT7"/>
    <mergeCell ref="BG7:BG8"/>
    <mergeCell ref="BH7:BH8"/>
    <mergeCell ref="BI7:BI8"/>
    <mergeCell ref="BJ7:BJ8"/>
    <mergeCell ref="BA7:BA8"/>
    <mergeCell ref="BB7:BB8"/>
    <mergeCell ref="BC7:BC8"/>
    <mergeCell ref="BD7:BD8"/>
    <mergeCell ref="BE7:BE8"/>
    <mergeCell ref="BF7:BF8"/>
    <mergeCell ref="BX53"/>
    <mergeCell ref="AG43:AG44"/>
    <mergeCell ref="AH43:AH44"/>
    <mergeCell ref="BW43:BW44"/>
    <mergeCell ref="BX43:BX44"/>
    <mergeCell ref="AG53"/>
    <mergeCell ref="AH53"/>
    <mergeCell ref="BW53"/>
    <mergeCell ref="BP45:BP46"/>
    <mergeCell ref="BP47:BP48"/>
    <mergeCell ref="B45:B46"/>
    <mergeCell ref="B47:B48"/>
    <mergeCell ref="BP61:BP62"/>
    <mergeCell ref="B87:B88"/>
    <mergeCell ref="A43:A44"/>
    <mergeCell ref="B43:B44"/>
    <mergeCell ref="BP43:BP44"/>
    <mergeCell ref="AG54:AG57"/>
    <mergeCell ref="BW54:BW57"/>
    <mergeCell ref="AG63:AG64"/>
    <mergeCell ref="BW63:BW64"/>
    <mergeCell ref="A45:A46"/>
    <mergeCell ref="A47:A48"/>
    <mergeCell ref="BX69:BX70"/>
    <mergeCell ref="BW69:BW70"/>
    <mergeCell ref="B61:B62"/>
    <mergeCell ref="A63:A64"/>
    <mergeCell ref="B63:B64"/>
    <mergeCell ref="BP63:BP64"/>
    <mergeCell ref="BV63:BV64"/>
    <mergeCell ref="AG94:AG95"/>
    <mergeCell ref="AH94:AH95"/>
    <mergeCell ref="BW94:BW95"/>
    <mergeCell ref="BX94:BX95"/>
    <mergeCell ref="A80:A82"/>
    <mergeCell ref="B80:B82"/>
    <mergeCell ref="BP80:BP82"/>
    <mergeCell ref="A61:A62"/>
    <mergeCell ref="BZ81:BZ85"/>
    <mergeCell ref="BX86"/>
    <mergeCell ref="AG86"/>
    <mergeCell ref="AH86"/>
    <mergeCell ref="BW86"/>
    <mergeCell ref="BW109"/>
    <mergeCell ref="BX109"/>
    <mergeCell ref="AG109"/>
    <mergeCell ref="AH109"/>
    <mergeCell ref="A175:A177"/>
    <mergeCell ref="B175:B177"/>
    <mergeCell ref="AG175:AG177"/>
    <mergeCell ref="BP175:BP177"/>
    <mergeCell ref="BW175:BW177"/>
    <mergeCell ref="BP202:BP207"/>
    <mergeCell ref="BP78:BP79"/>
    <mergeCell ref="BP91:BP93"/>
    <mergeCell ref="BP224:BP292"/>
    <mergeCell ref="A87:A88"/>
  </mergeCells>
  <conditionalFormatting sqref="K80:L80">
    <cfRule type="duplicateValues" dxfId="3" priority="1" stopIfTrue="1"/>
    <cfRule type="duplicateValues" dxfId="2" priority="2" stopIfTrue="1"/>
  </conditionalFormatting>
  <pageMargins left="0.7" right="0.7" top="0.75" bottom="0.75" header="0.3" footer="0.3"/>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2EF98-EF53-4C66-86C1-2BC6150BA3DB}">
  <sheetPr filterMode="1"/>
  <dimension ref="A1:CK293"/>
  <sheetViews>
    <sheetView showZeros="0" zoomScale="57" zoomScaleNormal="57" workbookViewId="0">
      <pane xSplit="3" ySplit="11" topLeftCell="D205" activePane="bottomRight" state="frozen"/>
      <selection pane="topRight" activeCell="D1" sqref="D1"/>
      <selection pane="bottomLeft" activeCell="A12" sqref="A12"/>
      <selection pane="bottomRight" activeCell="B201" sqref="B201:BL207"/>
    </sheetView>
  </sheetViews>
  <sheetFormatPr defaultColWidth="8.88671875" defaultRowHeight="18.75" x14ac:dyDescent="0.3"/>
  <cols>
    <col min="1" max="1" width="8.44140625" style="2" customWidth="1"/>
    <col min="2" max="2" width="33.77734375" style="2" customWidth="1"/>
    <col min="3" max="3" width="9.6640625" style="2" customWidth="1"/>
    <col min="4" max="4" width="8.88671875" style="2" hidden="1" customWidth="1"/>
    <col min="5" max="5" width="9.5546875" style="2" hidden="1" customWidth="1"/>
    <col min="6" max="6" width="9.21875" style="2" hidden="1" customWidth="1"/>
    <col min="7" max="7" width="12.44140625" style="2" hidden="1" customWidth="1"/>
    <col min="8" max="8" width="14.77734375" style="2" hidden="1" customWidth="1"/>
    <col min="9" max="9" width="0.21875" style="2" hidden="1" customWidth="1"/>
    <col min="10" max="10" width="14.44140625" style="2" hidden="1" customWidth="1"/>
    <col min="11" max="11" width="13.21875" style="2" hidden="1" customWidth="1"/>
    <col min="12" max="12" width="13" style="2" hidden="1" customWidth="1"/>
    <col min="13" max="13" width="7.88671875" style="2" hidden="1" customWidth="1"/>
    <col min="14" max="15" width="10" style="2" hidden="1" customWidth="1"/>
    <col min="16" max="20" width="10.109375" style="2" hidden="1" customWidth="1"/>
    <col min="21" max="21" width="9.21875" style="2" hidden="1" customWidth="1"/>
    <col min="22" max="58" width="10.109375" style="2" hidden="1" customWidth="1"/>
    <col min="59" max="59" width="8.77734375" style="2" hidden="1" customWidth="1"/>
    <col min="60" max="60" width="10.109375" style="2" hidden="1" customWidth="1"/>
    <col min="61" max="61" width="8.109375" style="2" hidden="1" customWidth="1"/>
    <col min="62" max="62" width="9.5546875" style="2" hidden="1" customWidth="1"/>
    <col min="63" max="63" width="11.109375" style="2" hidden="1" customWidth="1"/>
    <col min="64" max="64" width="18.21875" style="2" customWidth="1"/>
    <col min="65" max="65" width="14" style="2" customWidth="1"/>
    <col min="66" max="66" width="8.44140625" style="2" customWidth="1"/>
    <col min="67" max="67" width="17.88671875" style="2" customWidth="1"/>
    <col min="68" max="68" width="27.88671875" style="2" customWidth="1"/>
    <col min="69" max="70" width="8.88671875" style="2" customWidth="1"/>
    <col min="71" max="71" width="1" style="2" customWidth="1"/>
    <col min="72" max="72" width="4.44140625" style="2" customWidth="1"/>
    <col min="73" max="73" width="8.21875" style="2" customWidth="1"/>
    <col min="74" max="74" width="14.21875" style="2" hidden="1" customWidth="1"/>
    <col min="75" max="75" width="14.6640625" style="2" hidden="1" customWidth="1"/>
    <col min="76" max="76" width="24.88671875" style="2" hidden="1" customWidth="1"/>
    <col min="77" max="77" width="9.21875" style="2" hidden="1" customWidth="1"/>
    <col min="78" max="78" width="8.88671875" style="2" hidden="1" customWidth="1"/>
    <col min="79" max="79" width="12.33203125" style="2" hidden="1" customWidth="1"/>
    <col min="80" max="81" width="8.88671875" style="2" hidden="1" customWidth="1"/>
    <col min="82" max="82" width="8.21875" style="2" hidden="1" customWidth="1"/>
    <col min="83" max="83" width="8.44140625" style="2" hidden="1" customWidth="1"/>
    <col min="84" max="86" width="8.88671875" style="2" hidden="1" customWidth="1"/>
    <col min="87" max="87" width="15.21875" style="2" hidden="1" customWidth="1"/>
    <col min="88" max="88" width="12.77734375" style="2" hidden="1" customWidth="1"/>
    <col min="89" max="89" width="13.88671875" style="2" hidden="1" customWidth="1"/>
    <col min="90" max="91" width="0" style="2" hidden="1" customWidth="1"/>
    <col min="92" max="256" width="8.88671875" style="2"/>
    <col min="257" max="257" width="9.6640625" style="2" customWidth="1"/>
    <col min="258" max="258" width="40.88671875" style="2" customWidth="1"/>
    <col min="259" max="259" width="10.6640625" style="2" customWidth="1"/>
    <col min="260" max="260" width="9.77734375" style="2" customWidth="1"/>
    <col min="261" max="261" width="10.88671875" style="2" customWidth="1"/>
    <col min="262" max="262" width="10.21875" style="2" customWidth="1"/>
    <col min="263" max="276" width="0" style="2" hidden="1" customWidth="1"/>
    <col min="277" max="277" width="10.109375" style="2" customWidth="1"/>
    <col min="278" max="314" width="0" style="2" hidden="1" customWidth="1"/>
    <col min="315" max="315" width="10.109375" style="2" customWidth="1"/>
    <col min="316" max="319" width="0" style="2" hidden="1" customWidth="1"/>
    <col min="320" max="320" width="14" style="2" customWidth="1"/>
    <col min="321" max="321" width="0" style="2" hidden="1" customWidth="1"/>
    <col min="322" max="322" width="8.44140625" style="2" customWidth="1"/>
    <col min="323" max="323" width="0" style="2" hidden="1" customWidth="1"/>
    <col min="324" max="324" width="59" style="2" customWidth="1"/>
    <col min="325" max="332" width="0" style="2" hidden="1" customWidth="1"/>
    <col min="333" max="333" width="9.21875" style="2" customWidth="1"/>
    <col min="334" max="342" width="0" style="2" hidden="1" customWidth="1"/>
    <col min="343" max="512" width="8.88671875" style="2"/>
    <col min="513" max="513" width="9.6640625" style="2" customWidth="1"/>
    <col min="514" max="514" width="40.88671875" style="2" customWidth="1"/>
    <col min="515" max="515" width="10.6640625" style="2" customWidth="1"/>
    <col min="516" max="516" width="9.77734375" style="2" customWidth="1"/>
    <col min="517" max="517" width="10.88671875" style="2" customWidth="1"/>
    <col min="518" max="518" width="10.21875" style="2" customWidth="1"/>
    <col min="519" max="532" width="0" style="2" hidden="1" customWidth="1"/>
    <col min="533" max="533" width="10.109375" style="2" customWidth="1"/>
    <col min="534" max="570" width="0" style="2" hidden="1" customWidth="1"/>
    <col min="571" max="571" width="10.109375" style="2" customWidth="1"/>
    <col min="572" max="575" width="0" style="2" hidden="1" customWidth="1"/>
    <col min="576" max="576" width="14" style="2" customWidth="1"/>
    <col min="577" max="577" width="0" style="2" hidden="1" customWidth="1"/>
    <col min="578" max="578" width="8.44140625" style="2" customWidth="1"/>
    <col min="579" max="579" width="0" style="2" hidden="1" customWidth="1"/>
    <col min="580" max="580" width="59" style="2" customWidth="1"/>
    <col min="581" max="588" width="0" style="2" hidden="1" customWidth="1"/>
    <col min="589" max="589" width="9.21875" style="2" customWidth="1"/>
    <col min="590" max="598" width="0" style="2" hidden="1" customWidth="1"/>
    <col min="599" max="768" width="8.88671875" style="2"/>
    <col min="769" max="769" width="9.6640625" style="2" customWidth="1"/>
    <col min="770" max="770" width="40.88671875" style="2" customWidth="1"/>
    <col min="771" max="771" width="10.6640625" style="2" customWidth="1"/>
    <col min="772" max="772" width="9.77734375" style="2" customWidth="1"/>
    <col min="773" max="773" width="10.88671875" style="2" customWidth="1"/>
    <col min="774" max="774" width="10.21875" style="2" customWidth="1"/>
    <col min="775" max="788" width="0" style="2" hidden="1" customWidth="1"/>
    <col min="789" max="789" width="10.109375" style="2" customWidth="1"/>
    <col min="790" max="826" width="0" style="2" hidden="1" customWidth="1"/>
    <col min="827" max="827" width="10.109375" style="2" customWidth="1"/>
    <col min="828" max="831" width="0" style="2" hidden="1" customWidth="1"/>
    <col min="832" max="832" width="14" style="2" customWidth="1"/>
    <col min="833" max="833" width="0" style="2" hidden="1" customWidth="1"/>
    <col min="834" max="834" width="8.44140625" style="2" customWidth="1"/>
    <col min="835" max="835" width="0" style="2" hidden="1" customWidth="1"/>
    <col min="836" max="836" width="59" style="2" customWidth="1"/>
    <col min="837" max="844" width="0" style="2" hidden="1" customWidth="1"/>
    <col min="845" max="845" width="9.21875" style="2" customWidth="1"/>
    <col min="846" max="854" width="0" style="2" hidden="1" customWidth="1"/>
    <col min="855" max="1024" width="8.88671875" style="2"/>
    <col min="1025" max="1025" width="9.6640625" style="2" customWidth="1"/>
    <col min="1026" max="1026" width="40.88671875" style="2" customWidth="1"/>
    <col min="1027" max="1027" width="10.6640625" style="2" customWidth="1"/>
    <col min="1028" max="1028" width="9.77734375" style="2" customWidth="1"/>
    <col min="1029" max="1029" width="10.88671875" style="2" customWidth="1"/>
    <col min="1030" max="1030" width="10.21875" style="2" customWidth="1"/>
    <col min="1031" max="1044" width="0" style="2" hidden="1" customWidth="1"/>
    <col min="1045" max="1045" width="10.109375" style="2" customWidth="1"/>
    <col min="1046" max="1082" width="0" style="2" hidden="1" customWidth="1"/>
    <col min="1083" max="1083" width="10.109375" style="2" customWidth="1"/>
    <col min="1084" max="1087" width="0" style="2" hidden="1" customWidth="1"/>
    <col min="1088" max="1088" width="14" style="2" customWidth="1"/>
    <col min="1089" max="1089" width="0" style="2" hidden="1" customWidth="1"/>
    <col min="1090" max="1090" width="8.44140625" style="2" customWidth="1"/>
    <col min="1091" max="1091" width="0" style="2" hidden="1" customWidth="1"/>
    <col min="1092" max="1092" width="59" style="2" customWidth="1"/>
    <col min="1093" max="1100" width="0" style="2" hidden="1" customWidth="1"/>
    <col min="1101" max="1101" width="9.21875" style="2" customWidth="1"/>
    <col min="1102" max="1110" width="0" style="2" hidden="1" customWidth="1"/>
    <col min="1111" max="1280" width="8.88671875" style="2"/>
    <col min="1281" max="1281" width="9.6640625" style="2" customWidth="1"/>
    <col min="1282" max="1282" width="40.88671875" style="2" customWidth="1"/>
    <col min="1283" max="1283" width="10.6640625" style="2" customWidth="1"/>
    <col min="1284" max="1284" width="9.77734375" style="2" customWidth="1"/>
    <col min="1285" max="1285" width="10.88671875" style="2" customWidth="1"/>
    <col min="1286" max="1286" width="10.21875" style="2" customWidth="1"/>
    <col min="1287" max="1300" width="0" style="2" hidden="1" customWidth="1"/>
    <col min="1301" max="1301" width="10.109375" style="2" customWidth="1"/>
    <col min="1302" max="1338" width="0" style="2" hidden="1" customWidth="1"/>
    <col min="1339" max="1339" width="10.109375" style="2" customWidth="1"/>
    <col min="1340" max="1343" width="0" style="2" hidden="1" customWidth="1"/>
    <col min="1344" max="1344" width="14" style="2" customWidth="1"/>
    <col min="1345" max="1345" width="0" style="2" hidden="1" customWidth="1"/>
    <col min="1346" max="1346" width="8.44140625" style="2" customWidth="1"/>
    <col min="1347" max="1347" width="0" style="2" hidden="1" customWidth="1"/>
    <col min="1348" max="1348" width="59" style="2" customWidth="1"/>
    <col min="1349" max="1356" width="0" style="2" hidden="1" customWidth="1"/>
    <col min="1357" max="1357" width="9.21875" style="2" customWidth="1"/>
    <col min="1358" max="1366" width="0" style="2" hidden="1" customWidth="1"/>
    <col min="1367" max="1536" width="8.88671875" style="2"/>
    <col min="1537" max="1537" width="9.6640625" style="2" customWidth="1"/>
    <col min="1538" max="1538" width="40.88671875" style="2" customWidth="1"/>
    <col min="1539" max="1539" width="10.6640625" style="2" customWidth="1"/>
    <col min="1540" max="1540" width="9.77734375" style="2" customWidth="1"/>
    <col min="1541" max="1541" width="10.88671875" style="2" customWidth="1"/>
    <col min="1542" max="1542" width="10.21875" style="2" customWidth="1"/>
    <col min="1543" max="1556" width="0" style="2" hidden="1" customWidth="1"/>
    <col min="1557" max="1557" width="10.109375" style="2" customWidth="1"/>
    <col min="1558" max="1594" width="0" style="2" hidden="1" customWidth="1"/>
    <col min="1595" max="1595" width="10.109375" style="2" customWidth="1"/>
    <col min="1596" max="1599" width="0" style="2" hidden="1" customWidth="1"/>
    <col min="1600" max="1600" width="14" style="2" customWidth="1"/>
    <col min="1601" max="1601" width="0" style="2" hidden="1" customWidth="1"/>
    <col min="1602" max="1602" width="8.44140625" style="2" customWidth="1"/>
    <col min="1603" max="1603" width="0" style="2" hidden="1" customWidth="1"/>
    <col min="1604" max="1604" width="59" style="2" customWidth="1"/>
    <col min="1605" max="1612" width="0" style="2" hidden="1" customWidth="1"/>
    <col min="1613" max="1613" width="9.21875" style="2" customWidth="1"/>
    <col min="1614" max="1622" width="0" style="2" hidden="1" customWidth="1"/>
    <col min="1623" max="1792" width="8.88671875" style="2"/>
    <col min="1793" max="1793" width="9.6640625" style="2" customWidth="1"/>
    <col min="1794" max="1794" width="40.88671875" style="2" customWidth="1"/>
    <col min="1795" max="1795" width="10.6640625" style="2" customWidth="1"/>
    <col min="1796" max="1796" width="9.77734375" style="2" customWidth="1"/>
    <col min="1797" max="1797" width="10.88671875" style="2" customWidth="1"/>
    <col min="1798" max="1798" width="10.21875" style="2" customWidth="1"/>
    <col min="1799" max="1812" width="0" style="2" hidden="1" customWidth="1"/>
    <col min="1813" max="1813" width="10.109375" style="2" customWidth="1"/>
    <col min="1814" max="1850" width="0" style="2" hidden="1" customWidth="1"/>
    <col min="1851" max="1851" width="10.109375" style="2" customWidth="1"/>
    <col min="1852" max="1855" width="0" style="2" hidden="1" customWidth="1"/>
    <col min="1856" max="1856" width="14" style="2" customWidth="1"/>
    <col min="1857" max="1857" width="0" style="2" hidden="1" customWidth="1"/>
    <col min="1858" max="1858" width="8.44140625" style="2" customWidth="1"/>
    <col min="1859" max="1859" width="0" style="2" hidden="1" customWidth="1"/>
    <col min="1860" max="1860" width="59" style="2" customWidth="1"/>
    <col min="1861" max="1868" width="0" style="2" hidden="1" customWidth="1"/>
    <col min="1869" max="1869" width="9.21875" style="2" customWidth="1"/>
    <col min="1870" max="1878" width="0" style="2" hidden="1" customWidth="1"/>
    <col min="1879" max="2048" width="8.88671875" style="2"/>
    <col min="2049" max="2049" width="9.6640625" style="2" customWidth="1"/>
    <col min="2050" max="2050" width="40.88671875" style="2" customWidth="1"/>
    <col min="2051" max="2051" width="10.6640625" style="2" customWidth="1"/>
    <col min="2052" max="2052" width="9.77734375" style="2" customWidth="1"/>
    <col min="2053" max="2053" width="10.88671875" style="2" customWidth="1"/>
    <col min="2054" max="2054" width="10.21875" style="2" customWidth="1"/>
    <col min="2055" max="2068" width="0" style="2" hidden="1" customWidth="1"/>
    <col min="2069" max="2069" width="10.109375" style="2" customWidth="1"/>
    <col min="2070" max="2106" width="0" style="2" hidden="1" customWidth="1"/>
    <col min="2107" max="2107" width="10.109375" style="2" customWidth="1"/>
    <col min="2108" max="2111" width="0" style="2" hidden="1" customWidth="1"/>
    <col min="2112" max="2112" width="14" style="2" customWidth="1"/>
    <col min="2113" max="2113" width="0" style="2" hidden="1" customWidth="1"/>
    <col min="2114" max="2114" width="8.44140625" style="2" customWidth="1"/>
    <col min="2115" max="2115" width="0" style="2" hidden="1" customWidth="1"/>
    <col min="2116" max="2116" width="59" style="2" customWidth="1"/>
    <col min="2117" max="2124" width="0" style="2" hidden="1" customWidth="1"/>
    <col min="2125" max="2125" width="9.21875" style="2" customWidth="1"/>
    <col min="2126" max="2134" width="0" style="2" hidden="1" customWidth="1"/>
    <col min="2135" max="2304" width="8.88671875" style="2"/>
    <col min="2305" max="2305" width="9.6640625" style="2" customWidth="1"/>
    <col min="2306" max="2306" width="40.88671875" style="2" customWidth="1"/>
    <col min="2307" max="2307" width="10.6640625" style="2" customWidth="1"/>
    <col min="2308" max="2308" width="9.77734375" style="2" customWidth="1"/>
    <col min="2309" max="2309" width="10.88671875" style="2" customWidth="1"/>
    <col min="2310" max="2310" width="10.21875" style="2" customWidth="1"/>
    <col min="2311" max="2324" width="0" style="2" hidden="1" customWidth="1"/>
    <col min="2325" max="2325" width="10.109375" style="2" customWidth="1"/>
    <col min="2326" max="2362" width="0" style="2" hidden="1" customWidth="1"/>
    <col min="2363" max="2363" width="10.109375" style="2" customWidth="1"/>
    <col min="2364" max="2367" width="0" style="2" hidden="1" customWidth="1"/>
    <col min="2368" max="2368" width="14" style="2" customWidth="1"/>
    <col min="2369" max="2369" width="0" style="2" hidden="1" customWidth="1"/>
    <col min="2370" max="2370" width="8.44140625" style="2" customWidth="1"/>
    <col min="2371" max="2371" width="0" style="2" hidden="1" customWidth="1"/>
    <col min="2372" max="2372" width="59" style="2" customWidth="1"/>
    <col min="2373" max="2380" width="0" style="2" hidden="1" customWidth="1"/>
    <col min="2381" max="2381" width="9.21875" style="2" customWidth="1"/>
    <col min="2382" max="2390" width="0" style="2" hidden="1" customWidth="1"/>
    <col min="2391" max="2560" width="8.88671875" style="2"/>
    <col min="2561" max="2561" width="9.6640625" style="2" customWidth="1"/>
    <col min="2562" max="2562" width="40.88671875" style="2" customWidth="1"/>
    <col min="2563" max="2563" width="10.6640625" style="2" customWidth="1"/>
    <col min="2564" max="2564" width="9.77734375" style="2" customWidth="1"/>
    <col min="2565" max="2565" width="10.88671875" style="2" customWidth="1"/>
    <col min="2566" max="2566" width="10.21875" style="2" customWidth="1"/>
    <col min="2567" max="2580" width="0" style="2" hidden="1" customWidth="1"/>
    <col min="2581" max="2581" width="10.109375" style="2" customWidth="1"/>
    <col min="2582" max="2618" width="0" style="2" hidden="1" customWidth="1"/>
    <col min="2619" max="2619" width="10.109375" style="2" customWidth="1"/>
    <col min="2620" max="2623" width="0" style="2" hidden="1" customWidth="1"/>
    <col min="2624" max="2624" width="14" style="2" customWidth="1"/>
    <col min="2625" max="2625" width="0" style="2" hidden="1" customWidth="1"/>
    <col min="2626" max="2626" width="8.44140625" style="2" customWidth="1"/>
    <col min="2627" max="2627" width="0" style="2" hidden="1" customWidth="1"/>
    <col min="2628" max="2628" width="59" style="2" customWidth="1"/>
    <col min="2629" max="2636" width="0" style="2" hidden="1" customWidth="1"/>
    <col min="2637" max="2637" width="9.21875" style="2" customWidth="1"/>
    <col min="2638" max="2646" width="0" style="2" hidden="1" customWidth="1"/>
    <col min="2647" max="2816" width="8.88671875" style="2"/>
    <col min="2817" max="2817" width="9.6640625" style="2" customWidth="1"/>
    <col min="2818" max="2818" width="40.88671875" style="2" customWidth="1"/>
    <col min="2819" max="2819" width="10.6640625" style="2" customWidth="1"/>
    <col min="2820" max="2820" width="9.77734375" style="2" customWidth="1"/>
    <col min="2821" max="2821" width="10.88671875" style="2" customWidth="1"/>
    <col min="2822" max="2822" width="10.21875" style="2" customWidth="1"/>
    <col min="2823" max="2836" width="0" style="2" hidden="1" customWidth="1"/>
    <col min="2837" max="2837" width="10.109375" style="2" customWidth="1"/>
    <col min="2838" max="2874" width="0" style="2" hidden="1" customWidth="1"/>
    <col min="2875" max="2875" width="10.109375" style="2" customWidth="1"/>
    <col min="2876" max="2879" width="0" style="2" hidden="1" customWidth="1"/>
    <col min="2880" max="2880" width="14" style="2" customWidth="1"/>
    <col min="2881" max="2881" width="0" style="2" hidden="1" customWidth="1"/>
    <col min="2882" max="2882" width="8.44140625" style="2" customWidth="1"/>
    <col min="2883" max="2883" width="0" style="2" hidden="1" customWidth="1"/>
    <col min="2884" max="2884" width="59" style="2" customWidth="1"/>
    <col min="2885" max="2892" width="0" style="2" hidden="1" customWidth="1"/>
    <col min="2893" max="2893" width="9.21875" style="2" customWidth="1"/>
    <col min="2894" max="2902" width="0" style="2" hidden="1" customWidth="1"/>
    <col min="2903" max="3072" width="8.88671875" style="2"/>
    <col min="3073" max="3073" width="9.6640625" style="2" customWidth="1"/>
    <col min="3074" max="3074" width="40.88671875" style="2" customWidth="1"/>
    <col min="3075" max="3075" width="10.6640625" style="2" customWidth="1"/>
    <col min="3076" max="3076" width="9.77734375" style="2" customWidth="1"/>
    <col min="3077" max="3077" width="10.88671875" style="2" customWidth="1"/>
    <col min="3078" max="3078" width="10.21875" style="2" customWidth="1"/>
    <col min="3079" max="3092" width="0" style="2" hidden="1" customWidth="1"/>
    <col min="3093" max="3093" width="10.109375" style="2" customWidth="1"/>
    <col min="3094" max="3130" width="0" style="2" hidden="1" customWidth="1"/>
    <col min="3131" max="3131" width="10.109375" style="2" customWidth="1"/>
    <col min="3132" max="3135" width="0" style="2" hidden="1" customWidth="1"/>
    <col min="3136" max="3136" width="14" style="2" customWidth="1"/>
    <col min="3137" max="3137" width="0" style="2" hidden="1" customWidth="1"/>
    <col min="3138" max="3138" width="8.44140625" style="2" customWidth="1"/>
    <col min="3139" max="3139" width="0" style="2" hidden="1" customWidth="1"/>
    <col min="3140" max="3140" width="59" style="2" customWidth="1"/>
    <col min="3141" max="3148" width="0" style="2" hidden="1" customWidth="1"/>
    <col min="3149" max="3149" width="9.21875" style="2" customWidth="1"/>
    <col min="3150" max="3158" width="0" style="2" hidden="1" customWidth="1"/>
    <col min="3159" max="3328" width="8.88671875" style="2"/>
    <col min="3329" max="3329" width="9.6640625" style="2" customWidth="1"/>
    <col min="3330" max="3330" width="40.88671875" style="2" customWidth="1"/>
    <col min="3331" max="3331" width="10.6640625" style="2" customWidth="1"/>
    <col min="3332" max="3332" width="9.77734375" style="2" customWidth="1"/>
    <col min="3333" max="3333" width="10.88671875" style="2" customWidth="1"/>
    <col min="3334" max="3334" width="10.21875" style="2" customWidth="1"/>
    <col min="3335" max="3348" width="0" style="2" hidden="1" customWidth="1"/>
    <col min="3349" max="3349" width="10.109375" style="2" customWidth="1"/>
    <col min="3350" max="3386" width="0" style="2" hidden="1" customWidth="1"/>
    <col min="3387" max="3387" width="10.109375" style="2" customWidth="1"/>
    <col min="3388" max="3391" width="0" style="2" hidden="1" customWidth="1"/>
    <col min="3392" max="3392" width="14" style="2" customWidth="1"/>
    <col min="3393" max="3393" width="0" style="2" hidden="1" customWidth="1"/>
    <col min="3394" max="3394" width="8.44140625" style="2" customWidth="1"/>
    <col min="3395" max="3395" width="0" style="2" hidden="1" customWidth="1"/>
    <col min="3396" max="3396" width="59" style="2" customWidth="1"/>
    <col min="3397" max="3404" width="0" style="2" hidden="1" customWidth="1"/>
    <col min="3405" max="3405" width="9.21875" style="2" customWidth="1"/>
    <col min="3406" max="3414" width="0" style="2" hidden="1" customWidth="1"/>
    <col min="3415" max="3584" width="8.88671875" style="2"/>
    <col min="3585" max="3585" width="9.6640625" style="2" customWidth="1"/>
    <col min="3586" max="3586" width="40.88671875" style="2" customWidth="1"/>
    <col min="3587" max="3587" width="10.6640625" style="2" customWidth="1"/>
    <col min="3588" max="3588" width="9.77734375" style="2" customWidth="1"/>
    <col min="3589" max="3589" width="10.88671875" style="2" customWidth="1"/>
    <col min="3590" max="3590" width="10.21875" style="2" customWidth="1"/>
    <col min="3591" max="3604" width="0" style="2" hidden="1" customWidth="1"/>
    <col min="3605" max="3605" width="10.109375" style="2" customWidth="1"/>
    <col min="3606" max="3642" width="0" style="2" hidden="1" customWidth="1"/>
    <col min="3643" max="3643" width="10.109375" style="2" customWidth="1"/>
    <col min="3644" max="3647" width="0" style="2" hidden="1" customWidth="1"/>
    <col min="3648" max="3648" width="14" style="2" customWidth="1"/>
    <col min="3649" max="3649" width="0" style="2" hidden="1" customWidth="1"/>
    <col min="3650" max="3650" width="8.44140625" style="2" customWidth="1"/>
    <col min="3651" max="3651" width="0" style="2" hidden="1" customWidth="1"/>
    <col min="3652" max="3652" width="59" style="2" customWidth="1"/>
    <col min="3653" max="3660" width="0" style="2" hidden="1" customWidth="1"/>
    <col min="3661" max="3661" width="9.21875" style="2" customWidth="1"/>
    <col min="3662" max="3670" width="0" style="2" hidden="1" customWidth="1"/>
    <col min="3671" max="3840" width="8.88671875" style="2"/>
    <col min="3841" max="3841" width="9.6640625" style="2" customWidth="1"/>
    <col min="3842" max="3842" width="40.88671875" style="2" customWidth="1"/>
    <col min="3843" max="3843" width="10.6640625" style="2" customWidth="1"/>
    <col min="3844" max="3844" width="9.77734375" style="2" customWidth="1"/>
    <col min="3845" max="3845" width="10.88671875" style="2" customWidth="1"/>
    <col min="3846" max="3846" width="10.21875" style="2" customWidth="1"/>
    <col min="3847" max="3860" width="0" style="2" hidden="1" customWidth="1"/>
    <col min="3861" max="3861" width="10.109375" style="2" customWidth="1"/>
    <col min="3862" max="3898" width="0" style="2" hidden="1" customWidth="1"/>
    <col min="3899" max="3899" width="10.109375" style="2" customWidth="1"/>
    <col min="3900" max="3903" width="0" style="2" hidden="1" customWidth="1"/>
    <col min="3904" max="3904" width="14" style="2" customWidth="1"/>
    <col min="3905" max="3905" width="0" style="2" hidden="1" customWidth="1"/>
    <col min="3906" max="3906" width="8.44140625" style="2" customWidth="1"/>
    <col min="3907" max="3907" width="0" style="2" hidden="1" customWidth="1"/>
    <col min="3908" max="3908" width="59" style="2" customWidth="1"/>
    <col min="3909" max="3916" width="0" style="2" hidden="1" customWidth="1"/>
    <col min="3917" max="3917" width="9.21875" style="2" customWidth="1"/>
    <col min="3918" max="3926" width="0" style="2" hidden="1" customWidth="1"/>
    <col min="3927" max="4096" width="8.88671875" style="2"/>
    <col min="4097" max="4097" width="9.6640625" style="2" customWidth="1"/>
    <col min="4098" max="4098" width="40.88671875" style="2" customWidth="1"/>
    <col min="4099" max="4099" width="10.6640625" style="2" customWidth="1"/>
    <col min="4100" max="4100" width="9.77734375" style="2" customWidth="1"/>
    <col min="4101" max="4101" width="10.88671875" style="2" customWidth="1"/>
    <col min="4102" max="4102" width="10.21875" style="2" customWidth="1"/>
    <col min="4103" max="4116" width="0" style="2" hidden="1" customWidth="1"/>
    <col min="4117" max="4117" width="10.109375" style="2" customWidth="1"/>
    <col min="4118" max="4154" width="0" style="2" hidden="1" customWidth="1"/>
    <col min="4155" max="4155" width="10.109375" style="2" customWidth="1"/>
    <col min="4156" max="4159" width="0" style="2" hidden="1" customWidth="1"/>
    <col min="4160" max="4160" width="14" style="2" customWidth="1"/>
    <col min="4161" max="4161" width="0" style="2" hidden="1" customWidth="1"/>
    <col min="4162" max="4162" width="8.44140625" style="2" customWidth="1"/>
    <col min="4163" max="4163" width="0" style="2" hidden="1" customWidth="1"/>
    <col min="4164" max="4164" width="59" style="2" customWidth="1"/>
    <col min="4165" max="4172" width="0" style="2" hidden="1" customWidth="1"/>
    <col min="4173" max="4173" width="9.21875" style="2" customWidth="1"/>
    <col min="4174" max="4182" width="0" style="2" hidden="1" customWidth="1"/>
    <col min="4183" max="4352" width="8.88671875" style="2"/>
    <col min="4353" max="4353" width="9.6640625" style="2" customWidth="1"/>
    <col min="4354" max="4354" width="40.88671875" style="2" customWidth="1"/>
    <col min="4355" max="4355" width="10.6640625" style="2" customWidth="1"/>
    <col min="4356" max="4356" width="9.77734375" style="2" customWidth="1"/>
    <col min="4357" max="4357" width="10.88671875" style="2" customWidth="1"/>
    <col min="4358" max="4358" width="10.21875" style="2" customWidth="1"/>
    <col min="4359" max="4372" width="0" style="2" hidden="1" customWidth="1"/>
    <col min="4373" max="4373" width="10.109375" style="2" customWidth="1"/>
    <col min="4374" max="4410" width="0" style="2" hidden="1" customWidth="1"/>
    <col min="4411" max="4411" width="10.109375" style="2" customWidth="1"/>
    <col min="4412" max="4415" width="0" style="2" hidden="1" customWidth="1"/>
    <col min="4416" max="4416" width="14" style="2" customWidth="1"/>
    <col min="4417" max="4417" width="0" style="2" hidden="1" customWidth="1"/>
    <col min="4418" max="4418" width="8.44140625" style="2" customWidth="1"/>
    <col min="4419" max="4419" width="0" style="2" hidden="1" customWidth="1"/>
    <col min="4420" max="4420" width="59" style="2" customWidth="1"/>
    <col min="4421" max="4428" width="0" style="2" hidden="1" customWidth="1"/>
    <col min="4429" max="4429" width="9.21875" style="2" customWidth="1"/>
    <col min="4430" max="4438" width="0" style="2" hidden="1" customWidth="1"/>
    <col min="4439" max="4608" width="8.88671875" style="2"/>
    <col min="4609" max="4609" width="9.6640625" style="2" customWidth="1"/>
    <col min="4610" max="4610" width="40.88671875" style="2" customWidth="1"/>
    <col min="4611" max="4611" width="10.6640625" style="2" customWidth="1"/>
    <col min="4612" max="4612" width="9.77734375" style="2" customWidth="1"/>
    <col min="4613" max="4613" width="10.88671875" style="2" customWidth="1"/>
    <col min="4614" max="4614" width="10.21875" style="2" customWidth="1"/>
    <col min="4615" max="4628" width="0" style="2" hidden="1" customWidth="1"/>
    <col min="4629" max="4629" width="10.109375" style="2" customWidth="1"/>
    <col min="4630" max="4666" width="0" style="2" hidden="1" customWidth="1"/>
    <col min="4667" max="4667" width="10.109375" style="2" customWidth="1"/>
    <col min="4668" max="4671" width="0" style="2" hidden="1" customWidth="1"/>
    <col min="4672" max="4672" width="14" style="2" customWidth="1"/>
    <col min="4673" max="4673" width="0" style="2" hidden="1" customWidth="1"/>
    <col min="4674" max="4674" width="8.44140625" style="2" customWidth="1"/>
    <col min="4675" max="4675" width="0" style="2" hidden="1" customWidth="1"/>
    <col min="4676" max="4676" width="59" style="2" customWidth="1"/>
    <col min="4677" max="4684" width="0" style="2" hidden="1" customWidth="1"/>
    <col min="4685" max="4685" width="9.21875" style="2" customWidth="1"/>
    <col min="4686" max="4694" width="0" style="2" hidden="1" customWidth="1"/>
    <col min="4695" max="4864" width="8.88671875" style="2"/>
    <col min="4865" max="4865" width="9.6640625" style="2" customWidth="1"/>
    <col min="4866" max="4866" width="40.88671875" style="2" customWidth="1"/>
    <col min="4867" max="4867" width="10.6640625" style="2" customWidth="1"/>
    <col min="4868" max="4868" width="9.77734375" style="2" customWidth="1"/>
    <col min="4869" max="4869" width="10.88671875" style="2" customWidth="1"/>
    <col min="4870" max="4870" width="10.21875" style="2" customWidth="1"/>
    <col min="4871" max="4884" width="0" style="2" hidden="1" customWidth="1"/>
    <col min="4885" max="4885" width="10.109375" style="2" customWidth="1"/>
    <col min="4886" max="4922" width="0" style="2" hidden="1" customWidth="1"/>
    <col min="4923" max="4923" width="10.109375" style="2" customWidth="1"/>
    <col min="4924" max="4927" width="0" style="2" hidden="1" customWidth="1"/>
    <col min="4928" max="4928" width="14" style="2" customWidth="1"/>
    <col min="4929" max="4929" width="0" style="2" hidden="1" customWidth="1"/>
    <col min="4930" max="4930" width="8.44140625" style="2" customWidth="1"/>
    <col min="4931" max="4931" width="0" style="2" hidden="1" customWidth="1"/>
    <col min="4932" max="4932" width="59" style="2" customWidth="1"/>
    <col min="4933" max="4940" width="0" style="2" hidden="1" customWidth="1"/>
    <col min="4941" max="4941" width="9.21875" style="2" customWidth="1"/>
    <col min="4942" max="4950" width="0" style="2" hidden="1" customWidth="1"/>
    <col min="4951" max="5120" width="8.88671875" style="2"/>
    <col min="5121" max="5121" width="9.6640625" style="2" customWidth="1"/>
    <col min="5122" max="5122" width="40.88671875" style="2" customWidth="1"/>
    <col min="5123" max="5123" width="10.6640625" style="2" customWidth="1"/>
    <col min="5124" max="5124" width="9.77734375" style="2" customWidth="1"/>
    <col min="5125" max="5125" width="10.88671875" style="2" customWidth="1"/>
    <col min="5126" max="5126" width="10.21875" style="2" customWidth="1"/>
    <col min="5127" max="5140" width="0" style="2" hidden="1" customWidth="1"/>
    <col min="5141" max="5141" width="10.109375" style="2" customWidth="1"/>
    <col min="5142" max="5178" width="0" style="2" hidden="1" customWidth="1"/>
    <col min="5179" max="5179" width="10.109375" style="2" customWidth="1"/>
    <col min="5180" max="5183" width="0" style="2" hidden="1" customWidth="1"/>
    <col min="5184" max="5184" width="14" style="2" customWidth="1"/>
    <col min="5185" max="5185" width="0" style="2" hidden="1" customWidth="1"/>
    <col min="5186" max="5186" width="8.44140625" style="2" customWidth="1"/>
    <col min="5187" max="5187" width="0" style="2" hidden="1" customWidth="1"/>
    <col min="5188" max="5188" width="59" style="2" customWidth="1"/>
    <col min="5189" max="5196" width="0" style="2" hidden="1" customWidth="1"/>
    <col min="5197" max="5197" width="9.21875" style="2" customWidth="1"/>
    <col min="5198" max="5206" width="0" style="2" hidden="1" customWidth="1"/>
    <col min="5207" max="5376" width="8.88671875" style="2"/>
    <col min="5377" max="5377" width="9.6640625" style="2" customWidth="1"/>
    <col min="5378" max="5378" width="40.88671875" style="2" customWidth="1"/>
    <col min="5379" max="5379" width="10.6640625" style="2" customWidth="1"/>
    <col min="5380" max="5380" width="9.77734375" style="2" customWidth="1"/>
    <col min="5381" max="5381" width="10.88671875" style="2" customWidth="1"/>
    <col min="5382" max="5382" width="10.21875" style="2" customWidth="1"/>
    <col min="5383" max="5396" width="0" style="2" hidden="1" customWidth="1"/>
    <col min="5397" max="5397" width="10.109375" style="2" customWidth="1"/>
    <col min="5398" max="5434" width="0" style="2" hidden="1" customWidth="1"/>
    <col min="5435" max="5435" width="10.109375" style="2" customWidth="1"/>
    <col min="5436" max="5439" width="0" style="2" hidden="1" customWidth="1"/>
    <col min="5440" max="5440" width="14" style="2" customWidth="1"/>
    <col min="5441" max="5441" width="0" style="2" hidden="1" customWidth="1"/>
    <col min="5442" max="5442" width="8.44140625" style="2" customWidth="1"/>
    <col min="5443" max="5443" width="0" style="2" hidden="1" customWidth="1"/>
    <col min="5444" max="5444" width="59" style="2" customWidth="1"/>
    <col min="5445" max="5452" width="0" style="2" hidden="1" customWidth="1"/>
    <col min="5453" max="5453" width="9.21875" style="2" customWidth="1"/>
    <col min="5454" max="5462" width="0" style="2" hidden="1" customWidth="1"/>
    <col min="5463" max="5632" width="8.88671875" style="2"/>
    <col min="5633" max="5633" width="9.6640625" style="2" customWidth="1"/>
    <col min="5634" max="5634" width="40.88671875" style="2" customWidth="1"/>
    <col min="5635" max="5635" width="10.6640625" style="2" customWidth="1"/>
    <col min="5636" max="5636" width="9.77734375" style="2" customWidth="1"/>
    <col min="5637" max="5637" width="10.88671875" style="2" customWidth="1"/>
    <col min="5638" max="5638" width="10.21875" style="2" customWidth="1"/>
    <col min="5639" max="5652" width="0" style="2" hidden="1" customWidth="1"/>
    <col min="5653" max="5653" width="10.109375" style="2" customWidth="1"/>
    <col min="5654" max="5690" width="0" style="2" hidden="1" customWidth="1"/>
    <col min="5691" max="5691" width="10.109375" style="2" customWidth="1"/>
    <col min="5692" max="5695" width="0" style="2" hidden="1" customWidth="1"/>
    <col min="5696" max="5696" width="14" style="2" customWidth="1"/>
    <col min="5697" max="5697" width="0" style="2" hidden="1" customWidth="1"/>
    <col min="5698" max="5698" width="8.44140625" style="2" customWidth="1"/>
    <col min="5699" max="5699" width="0" style="2" hidden="1" customWidth="1"/>
    <col min="5700" max="5700" width="59" style="2" customWidth="1"/>
    <col min="5701" max="5708" width="0" style="2" hidden="1" customWidth="1"/>
    <col min="5709" max="5709" width="9.21875" style="2" customWidth="1"/>
    <col min="5710" max="5718" width="0" style="2" hidden="1" customWidth="1"/>
    <col min="5719" max="5888" width="8.88671875" style="2"/>
    <col min="5889" max="5889" width="9.6640625" style="2" customWidth="1"/>
    <col min="5890" max="5890" width="40.88671875" style="2" customWidth="1"/>
    <col min="5891" max="5891" width="10.6640625" style="2" customWidth="1"/>
    <col min="5892" max="5892" width="9.77734375" style="2" customWidth="1"/>
    <col min="5893" max="5893" width="10.88671875" style="2" customWidth="1"/>
    <col min="5894" max="5894" width="10.21875" style="2" customWidth="1"/>
    <col min="5895" max="5908" width="0" style="2" hidden="1" customWidth="1"/>
    <col min="5909" max="5909" width="10.109375" style="2" customWidth="1"/>
    <col min="5910" max="5946" width="0" style="2" hidden="1" customWidth="1"/>
    <col min="5947" max="5947" width="10.109375" style="2" customWidth="1"/>
    <col min="5948" max="5951" width="0" style="2" hidden="1" customWidth="1"/>
    <col min="5952" max="5952" width="14" style="2" customWidth="1"/>
    <col min="5953" max="5953" width="0" style="2" hidden="1" customWidth="1"/>
    <col min="5954" max="5954" width="8.44140625" style="2" customWidth="1"/>
    <col min="5955" max="5955" width="0" style="2" hidden="1" customWidth="1"/>
    <col min="5956" max="5956" width="59" style="2" customWidth="1"/>
    <col min="5957" max="5964" width="0" style="2" hidden="1" customWidth="1"/>
    <col min="5965" max="5965" width="9.21875" style="2" customWidth="1"/>
    <col min="5966" max="5974" width="0" style="2" hidden="1" customWidth="1"/>
    <col min="5975" max="6144" width="8.88671875" style="2"/>
    <col min="6145" max="6145" width="9.6640625" style="2" customWidth="1"/>
    <col min="6146" max="6146" width="40.88671875" style="2" customWidth="1"/>
    <col min="6147" max="6147" width="10.6640625" style="2" customWidth="1"/>
    <col min="6148" max="6148" width="9.77734375" style="2" customWidth="1"/>
    <col min="6149" max="6149" width="10.88671875" style="2" customWidth="1"/>
    <col min="6150" max="6150" width="10.21875" style="2" customWidth="1"/>
    <col min="6151" max="6164" width="0" style="2" hidden="1" customWidth="1"/>
    <col min="6165" max="6165" width="10.109375" style="2" customWidth="1"/>
    <col min="6166" max="6202" width="0" style="2" hidden="1" customWidth="1"/>
    <col min="6203" max="6203" width="10.109375" style="2" customWidth="1"/>
    <col min="6204" max="6207" width="0" style="2" hidden="1" customWidth="1"/>
    <col min="6208" max="6208" width="14" style="2" customWidth="1"/>
    <col min="6209" max="6209" width="0" style="2" hidden="1" customWidth="1"/>
    <col min="6210" max="6210" width="8.44140625" style="2" customWidth="1"/>
    <col min="6211" max="6211" width="0" style="2" hidden="1" customWidth="1"/>
    <col min="6212" max="6212" width="59" style="2" customWidth="1"/>
    <col min="6213" max="6220" width="0" style="2" hidden="1" customWidth="1"/>
    <col min="6221" max="6221" width="9.21875" style="2" customWidth="1"/>
    <col min="6222" max="6230" width="0" style="2" hidden="1" customWidth="1"/>
    <col min="6231" max="6400" width="8.88671875" style="2"/>
    <col min="6401" max="6401" width="9.6640625" style="2" customWidth="1"/>
    <col min="6402" max="6402" width="40.88671875" style="2" customWidth="1"/>
    <col min="6403" max="6403" width="10.6640625" style="2" customWidth="1"/>
    <col min="6404" max="6404" width="9.77734375" style="2" customWidth="1"/>
    <col min="6405" max="6405" width="10.88671875" style="2" customWidth="1"/>
    <col min="6406" max="6406" width="10.21875" style="2" customWidth="1"/>
    <col min="6407" max="6420" width="0" style="2" hidden="1" customWidth="1"/>
    <col min="6421" max="6421" width="10.109375" style="2" customWidth="1"/>
    <col min="6422" max="6458" width="0" style="2" hidden="1" customWidth="1"/>
    <col min="6459" max="6459" width="10.109375" style="2" customWidth="1"/>
    <col min="6460" max="6463" width="0" style="2" hidden="1" customWidth="1"/>
    <col min="6464" max="6464" width="14" style="2" customWidth="1"/>
    <col min="6465" max="6465" width="0" style="2" hidden="1" customWidth="1"/>
    <col min="6466" max="6466" width="8.44140625" style="2" customWidth="1"/>
    <col min="6467" max="6467" width="0" style="2" hidden="1" customWidth="1"/>
    <col min="6468" max="6468" width="59" style="2" customWidth="1"/>
    <col min="6469" max="6476" width="0" style="2" hidden="1" customWidth="1"/>
    <col min="6477" max="6477" width="9.21875" style="2" customWidth="1"/>
    <col min="6478" max="6486" width="0" style="2" hidden="1" customWidth="1"/>
    <col min="6487" max="6656" width="8.88671875" style="2"/>
    <col min="6657" max="6657" width="9.6640625" style="2" customWidth="1"/>
    <col min="6658" max="6658" width="40.88671875" style="2" customWidth="1"/>
    <col min="6659" max="6659" width="10.6640625" style="2" customWidth="1"/>
    <col min="6660" max="6660" width="9.77734375" style="2" customWidth="1"/>
    <col min="6661" max="6661" width="10.88671875" style="2" customWidth="1"/>
    <col min="6662" max="6662" width="10.21875" style="2" customWidth="1"/>
    <col min="6663" max="6676" width="0" style="2" hidden="1" customWidth="1"/>
    <col min="6677" max="6677" width="10.109375" style="2" customWidth="1"/>
    <col min="6678" max="6714" width="0" style="2" hidden="1" customWidth="1"/>
    <col min="6715" max="6715" width="10.109375" style="2" customWidth="1"/>
    <col min="6716" max="6719" width="0" style="2" hidden="1" customWidth="1"/>
    <col min="6720" max="6720" width="14" style="2" customWidth="1"/>
    <col min="6721" max="6721" width="0" style="2" hidden="1" customWidth="1"/>
    <col min="6722" max="6722" width="8.44140625" style="2" customWidth="1"/>
    <col min="6723" max="6723" width="0" style="2" hidden="1" customWidth="1"/>
    <col min="6724" max="6724" width="59" style="2" customWidth="1"/>
    <col min="6725" max="6732" width="0" style="2" hidden="1" customWidth="1"/>
    <col min="6733" max="6733" width="9.21875" style="2" customWidth="1"/>
    <col min="6734" max="6742" width="0" style="2" hidden="1" customWidth="1"/>
    <col min="6743" max="6912" width="8.88671875" style="2"/>
    <col min="6913" max="6913" width="9.6640625" style="2" customWidth="1"/>
    <col min="6914" max="6914" width="40.88671875" style="2" customWidth="1"/>
    <col min="6915" max="6915" width="10.6640625" style="2" customWidth="1"/>
    <col min="6916" max="6916" width="9.77734375" style="2" customWidth="1"/>
    <col min="6917" max="6917" width="10.88671875" style="2" customWidth="1"/>
    <col min="6918" max="6918" width="10.21875" style="2" customWidth="1"/>
    <col min="6919" max="6932" width="0" style="2" hidden="1" customWidth="1"/>
    <col min="6933" max="6933" width="10.109375" style="2" customWidth="1"/>
    <col min="6934" max="6970" width="0" style="2" hidden="1" customWidth="1"/>
    <col min="6971" max="6971" width="10.109375" style="2" customWidth="1"/>
    <col min="6972" max="6975" width="0" style="2" hidden="1" customWidth="1"/>
    <col min="6976" max="6976" width="14" style="2" customWidth="1"/>
    <col min="6977" max="6977" width="0" style="2" hidden="1" customWidth="1"/>
    <col min="6978" max="6978" width="8.44140625" style="2" customWidth="1"/>
    <col min="6979" max="6979" width="0" style="2" hidden="1" customWidth="1"/>
    <col min="6980" max="6980" width="59" style="2" customWidth="1"/>
    <col min="6981" max="6988" width="0" style="2" hidden="1" customWidth="1"/>
    <col min="6989" max="6989" width="9.21875" style="2" customWidth="1"/>
    <col min="6990" max="6998" width="0" style="2" hidden="1" customWidth="1"/>
    <col min="6999" max="7168" width="8.88671875" style="2"/>
    <col min="7169" max="7169" width="9.6640625" style="2" customWidth="1"/>
    <col min="7170" max="7170" width="40.88671875" style="2" customWidth="1"/>
    <col min="7171" max="7171" width="10.6640625" style="2" customWidth="1"/>
    <col min="7172" max="7172" width="9.77734375" style="2" customWidth="1"/>
    <col min="7173" max="7173" width="10.88671875" style="2" customWidth="1"/>
    <col min="7174" max="7174" width="10.21875" style="2" customWidth="1"/>
    <col min="7175" max="7188" width="0" style="2" hidden="1" customWidth="1"/>
    <col min="7189" max="7189" width="10.109375" style="2" customWidth="1"/>
    <col min="7190" max="7226" width="0" style="2" hidden="1" customWidth="1"/>
    <col min="7227" max="7227" width="10.109375" style="2" customWidth="1"/>
    <col min="7228" max="7231" width="0" style="2" hidden="1" customWidth="1"/>
    <col min="7232" max="7232" width="14" style="2" customWidth="1"/>
    <col min="7233" max="7233" width="0" style="2" hidden="1" customWidth="1"/>
    <col min="7234" max="7234" width="8.44140625" style="2" customWidth="1"/>
    <col min="7235" max="7235" width="0" style="2" hidden="1" customWidth="1"/>
    <col min="7236" max="7236" width="59" style="2" customWidth="1"/>
    <col min="7237" max="7244" width="0" style="2" hidden="1" customWidth="1"/>
    <col min="7245" max="7245" width="9.21875" style="2" customWidth="1"/>
    <col min="7246" max="7254" width="0" style="2" hidden="1" customWidth="1"/>
    <col min="7255" max="7424" width="8.88671875" style="2"/>
    <col min="7425" max="7425" width="9.6640625" style="2" customWidth="1"/>
    <col min="7426" max="7426" width="40.88671875" style="2" customWidth="1"/>
    <col min="7427" max="7427" width="10.6640625" style="2" customWidth="1"/>
    <col min="7428" max="7428" width="9.77734375" style="2" customWidth="1"/>
    <col min="7429" max="7429" width="10.88671875" style="2" customWidth="1"/>
    <col min="7430" max="7430" width="10.21875" style="2" customWidth="1"/>
    <col min="7431" max="7444" width="0" style="2" hidden="1" customWidth="1"/>
    <col min="7445" max="7445" width="10.109375" style="2" customWidth="1"/>
    <col min="7446" max="7482" width="0" style="2" hidden="1" customWidth="1"/>
    <col min="7483" max="7483" width="10.109375" style="2" customWidth="1"/>
    <col min="7484" max="7487" width="0" style="2" hidden="1" customWidth="1"/>
    <col min="7488" max="7488" width="14" style="2" customWidth="1"/>
    <col min="7489" max="7489" width="0" style="2" hidden="1" customWidth="1"/>
    <col min="7490" max="7490" width="8.44140625" style="2" customWidth="1"/>
    <col min="7491" max="7491" width="0" style="2" hidden="1" customWidth="1"/>
    <col min="7492" max="7492" width="59" style="2" customWidth="1"/>
    <col min="7493" max="7500" width="0" style="2" hidden="1" customWidth="1"/>
    <col min="7501" max="7501" width="9.21875" style="2" customWidth="1"/>
    <col min="7502" max="7510" width="0" style="2" hidden="1" customWidth="1"/>
    <col min="7511" max="7680" width="8.88671875" style="2"/>
    <col min="7681" max="7681" width="9.6640625" style="2" customWidth="1"/>
    <col min="7682" max="7682" width="40.88671875" style="2" customWidth="1"/>
    <col min="7683" max="7683" width="10.6640625" style="2" customWidth="1"/>
    <col min="7684" max="7684" width="9.77734375" style="2" customWidth="1"/>
    <col min="7685" max="7685" width="10.88671875" style="2" customWidth="1"/>
    <col min="7686" max="7686" width="10.21875" style="2" customWidth="1"/>
    <col min="7687" max="7700" width="0" style="2" hidden="1" customWidth="1"/>
    <col min="7701" max="7701" width="10.109375" style="2" customWidth="1"/>
    <col min="7702" max="7738" width="0" style="2" hidden="1" customWidth="1"/>
    <col min="7739" max="7739" width="10.109375" style="2" customWidth="1"/>
    <col min="7740" max="7743" width="0" style="2" hidden="1" customWidth="1"/>
    <col min="7744" max="7744" width="14" style="2" customWidth="1"/>
    <col min="7745" max="7745" width="0" style="2" hidden="1" customWidth="1"/>
    <col min="7746" max="7746" width="8.44140625" style="2" customWidth="1"/>
    <col min="7747" max="7747" width="0" style="2" hidden="1" customWidth="1"/>
    <col min="7748" max="7748" width="59" style="2" customWidth="1"/>
    <col min="7749" max="7756" width="0" style="2" hidden="1" customWidth="1"/>
    <col min="7757" max="7757" width="9.21875" style="2" customWidth="1"/>
    <col min="7758" max="7766" width="0" style="2" hidden="1" customWidth="1"/>
    <col min="7767" max="7936" width="8.88671875" style="2"/>
    <col min="7937" max="7937" width="9.6640625" style="2" customWidth="1"/>
    <col min="7938" max="7938" width="40.88671875" style="2" customWidth="1"/>
    <col min="7939" max="7939" width="10.6640625" style="2" customWidth="1"/>
    <col min="7940" max="7940" width="9.77734375" style="2" customWidth="1"/>
    <col min="7941" max="7941" width="10.88671875" style="2" customWidth="1"/>
    <col min="7942" max="7942" width="10.21875" style="2" customWidth="1"/>
    <col min="7943" max="7956" width="0" style="2" hidden="1" customWidth="1"/>
    <col min="7957" max="7957" width="10.109375" style="2" customWidth="1"/>
    <col min="7958" max="7994" width="0" style="2" hidden="1" customWidth="1"/>
    <col min="7995" max="7995" width="10.109375" style="2" customWidth="1"/>
    <col min="7996" max="7999" width="0" style="2" hidden="1" customWidth="1"/>
    <col min="8000" max="8000" width="14" style="2" customWidth="1"/>
    <col min="8001" max="8001" width="0" style="2" hidden="1" customWidth="1"/>
    <col min="8002" max="8002" width="8.44140625" style="2" customWidth="1"/>
    <col min="8003" max="8003" width="0" style="2" hidden="1" customWidth="1"/>
    <col min="8004" max="8004" width="59" style="2" customWidth="1"/>
    <col min="8005" max="8012" width="0" style="2" hidden="1" customWidth="1"/>
    <col min="8013" max="8013" width="9.21875" style="2" customWidth="1"/>
    <col min="8014" max="8022" width="0" style="2" hidden="1" customWidth="1"/>
    <col min="8023" max="8192" width="8.88671875" style="2"/>
    <col min="8193" max="8193" width="9.6640625" style="2" customWidth="1"/>
    <col min="8194" max="8194" width="40.88671875" style="2" customWidth="1"/>
    <col min="8195" max="8195" width="10.6640625" style="2" customWidth="1"/>
    <col min="8196" max="8196" width="9.77734375" style="2" customWidth="1"/>
    <col min="8197" max="8197" width="10.88671875" style="2" customWidth="1"/>
    <col min="8198" max="8198" width="10.21875" style="2" customWidth="1"/>
    <col min="8199" max="8212" width="0" style="2" hidden="1" customWidth="1"/>
    <col min="8213" max="8213" width="10.109375" style="2" customWidth="1"/>
    <col min="8214" max="8250" width="0" style="2" hidden="1" customWidth="1"/>
    <col min="8251" max="8251" width="10.109375" style="2" customWidth="1"/>
    <col min="8252" max="8255" width="0" style="2" hidden="1" customWidth="1"/>
    <col min="8256" max="8256" width="14" style="2" customWidth="1"/>
    <col min="8257" max="8257" width="0" style="2" hidden="1" customWidth="1"/>
    <col min="8258" max="8258" width="8.44140625" style="2" customWidth="1"/>
    <col min="8259" max="8259" width="0" style="2" hidden="1" customWidth="1"/>
    <col min="8260" max="8260" width="59" style="2" customWidth="1"/>
    <col min="8261" max="8268" width="0" style="2" hidden="1" customWidth="1"/>
    <col min="8269" max="8269" width="9.21875" style="2" customWidth="1"/>
    <col min="8270" max="8278" width="0" style="2" hidden="1" customWidth="1"/>
    <col min="8279" max="8448" width="8.88671875" style="2"/>
    <col min="8449" max="8449" width="9.6640625" style="2" customWidth="1"/>
    <col min="8450" max="8450" width="40.88671875" style="2" customWidth="1"/>
    <col min="8451" max="8451" width="10.6640625" style="2" customWidth="1"/>
    <col min="8452" max="8452" width="9.77734375" style="2" customWidth="1"/>
    <col min="8453" max="8453" width="10.88671875" style="2" customWidth="1"/>
    <col min="8454" max="8454" width="10.21875" style="2" customWidth="1"/>
    <col min="8455" max="8468" width="0" style="2" hidden="1" customWidth="1"/>
    <col min="8469" max="8469" width="10.109375" style="2" customWidth="1"/>
    <col min="8470" max="8506" width="0" style="2" hidden="1" customWidth="1"/>
    <col min="8507" max="8507" width="10.109375" style="2" customWidth="1"/>
    <col min="8508" max="8511" width="0" style="2" hidden="1" customWidth="1"/>
    <col min="8512" max="8512" width="14" style="2" customWidth="1"/>
    <col min="8513" max="8513" width="0" style="2" hidden="1" customWidth="1"/>
    <col min="8514" max="8514" width="8.44140625" style="2" customWidth="1"/>
    <col min="8515" max="8515" width="0" style="2" hidden="1" customWidth="1"/>
    <col min="8516" max="8516" width="59" style="2" customWidth="1"/>
    <col min="8517" max="8524" width="0" style="2" hidden="1" customWidth="1"/>
    <col min="8525" max="8525" width="9.21875" style="2" customWidth="1"/>
    <col min="8526" max="8534" width="0" style="2" hidden="1" customWidth="1"/>
    <col min="8535" max="8704" width="8.88671875" style="2"/>
    <col min="8705" max="8705" width="9.6640625" style="2" customWidth="1"/>
    <col min="8706" max="8706" width="40.88671875" style="2" customWidth="1"/>
    <col min="8707" max="8707" width="10.6640625" style="2" customWidth="1"/>
    <col min="8708" max="8708" width="9.77734375" style="2" customWidth="1"/>
    <col min="8709" max="8709" width="10.88671875" style="2" customWidth="1"/>
    <col min="8710" max="8710" width="10.21875" style="2" customWidth="1"/>
    <col min="8711" max="8724" width="0" style="2" hidden="1" customWidth="1"/>
    <col min="8725" max="8725" width="10.109375" style="2" customWidth="1"/>
    <col min="8726" max="8762" width="0" style="2" hidden="1" customWidth="1"/>
    <col min="8763" max="8763" width="10.109375" style="2" customWidth="1"/>
    <col min="8764" max="8767" width="0" style="2" hidden="1" customWidth="1"/>
    <col min="8768" max="8768" width="14" style="2" customWidth="1"/>
    <col min="8769" max="8769" width="0" style="2" hidden="1" customWidth="1"/>
    <col min="8770" max="8770" width="8.44140625" style="2" customWidth="1"/>
    <col min="8771" max="8771" width="0" style="2" hidden="1" customWidth="1"/>
    <col min="8772" max="8772" width="59" style="2" customWidth="1"/>
    <col min="8773" max="8780" width="0" style="2" hidden="1" customWidth="1"/>
    <col min="8781" max="8781" width="9.21875" style="2" customWidth="1"/>
    <col min="8782" max="8790" width="0" style="2" hidden="1" customWidth="1"/>
    <col min="8791" max="8960" width="8.88671875" style="2"/>
    <col min="8961" max="8961" width="9.6640625" style="2" customWidth="1"/>
    <col min="8962" max="8962" width="40.88671875" style="2" customWidth="1"/>
    <col min="8963" max="8963" width="10.6640625" style="2" customWidth="1"/>
    <col min="8964" max="8964" width="9.77734375" style="2" customWidth="1"/>
    <col min="8965" max="8965" width="10.88671875" style="2" customWidth="1"/>
    <col min="8966" max="8966" width="10.21875" style="2" customWidth="1"/>
    <col min="8967" max="8980" width="0" style="2" hidden="1" customWidth="1"/>
    <col min="8981" max="8981" width="10.109375" style="2" customWidth="1"/>
    <col min="8982" max="9018" width="0" style="2" hidden="1" customWidth="1"/>
    <col min="9019" max="9019" width="10.109375" style="2" customWidth="1"/>
    <col min="9020" max="9023" width="0" style="2" hidden="1" customWidth="1"/>
    <col min="9024" max="9024" width="14" style="2" customWidth="1"/>
    <col min="9025" max="9025" width="0" style="2" hidden="1" customWidth="1"/>
    <col min="9026" max="9026" width="8.44140625" style="2" customWidth="1"/>
    <col min="9027" max="9027" width="0" style="2" hidden="1" customWidth="1"/>
    <col min="9028" max="9028" width="59" style="2" customWidth="1"/>
    <col min="9029" max="9036" width="0" style="2" hidden="1" customWidth="1"/>
    <col min="9037" max="9037" width="9.21875" style="2" customWidth="1"/>
    <col min="9038" max="9046" width="0" style="2" hidden="1" customWidth="1"/>
    <col min="9047" max="9216" width="8.88671875" style="2"/>
    <col min="9217" max="9217" width="9.6640625" style="2" customWidth="1"/>
    <col min="9218" max="9218" width="40.88671875" style="2" customWidth="1"/>
    <col min="9219" max="9219" width="10.6640625" style="2" customWidth="1"/>
    <col min="9220" max="9220" width="9.77734375" style="2" customWidth="1"/>
    <col min="9221" max="9221" width="10.88671875" style="2" customWidth="1"/>
    <col min="9222" max="9222" width="10.21875" style="2" customWidth="1"/>
    <col min="9223" max="9236" width="0" style="2" hidden="1" customWidth="1"/>
    <col min="9237" max="9237" width="10.109375" style="2" customWidth="1"/>
    <col min="9238" max="9274" width="0" style="2" hidden="1" customWidth="1"/>
    <col min="9275" max="9275" width="10.109375" style="2" customWidth="1"/>
    <col min="9276" max="9279" width="0" style="2" hidden="1" customWidth="1"/>
    <col min="9280" max="9280" width="14" style="2" customWidth="1"/>
    <col min="9281" max="9281" width="0" style="2" hidden="1" customWidth="1"/>
    <col min="9282" max="9282" width="8.44140625" style="2" customWidth="1"/>
    <col min="9283" max="9283" width="0" style="2" hidden="1" customWidth="1"/>
    <col min="9284" max="9284" width="59" style="2" customWidth="1"/>
    <col min="9285" max="9292" width="0" style="2" hidden="1" customWidth="1"/>
    <col min="9293" max="9293" width="9.21875" style="2" customWidth="1"/>
    <col min="9294" max="9302" width="0" style="2" hidden="1" customWidth="1"/>
    <col min="9303" max="9472" width="8.88671875" style="2"/>
    <col min="9473" max="9473" width="9.6640625" style="2" customWidth="1"/>
    <col min="9474" max="9474" width="40.88671875" style="2" customWidth="1"/>
    <col min="9475" max="9475" width="10.6640625" style="2" customWidth="1"/>
    <col min="9476" max="9476" width="9.77734375" style="2" customWidth="1"/>
    <col min="9477" max="9477" width="10.88671875" style="2" customWidth="1"/>
    <col min="9478" max="9478" width="10.21875" style="2" customWidth="1"/>
    <col min="9479" max="9492" width="0" style="2" hidden="1" customWidth="1"/>
    <col min="9493" max="9493" width="10.109375" style="2" customWidth="1"/>
    <col min="9494" max="9530" width="0" style="2" hidden="1" customWidth="1"/>
    <col min="9531" max="9531" width="10.109375" style="2" customWidth="1"/>
    <col min="9532" max="9535" width="0" style="2" hidden="1" customWidth="1"/>
    <col min="9536" max="9536" width="14" style="2" customWidth="1"/>
    <col min="9537" max="9537" width="0" style="2" hidden="1" customWidth="1"/>
    <col min="9538" max="9538" width="8.44140625" style="2" customWidth="1"/>
    <col min="9539" max="9539" width="0" style="2" hidden="1" customWidth="1"/>
    <col min="9540" max="9540" width="59" style="2" customWidth="1"/>
    <col min="9541" max="9548" width="0" style="2" hidden="1" customWidth="1"/>
    <col min="9549" max="9549" width="9.21875" style="2" customWidth="1"/>
    <col min="9550" max="9558" width="0" style="2" hidden="1" customWidth="1"/>
    <col min="9559" max="9728" width="8.88671875" style="2"/>
    <col min="9729" max="9729" width="9.6640625" style="2" customWidth="1"/>
    <col min="9730" max="9730" width="40.88671875" style="2" customWidth="1"/>
    <col min="9731" max="9731" width="10.6640625" style="2" customWidth="1"/>
    <col min="9732" max="9732" width="9.77734375" style="2" customWidth="1"/>
    <col min="9733" max="9733" width="10.88671875" style="2" customWidth="1"/>
    <col min="9734" max="9734" width="10.21875" style="2" customWidth="1"/>
    <col min="9735" max="9748" width="0" style="2" hidden="1" customWidth="1"/>
    <col min="9749" max="9749" width="10.109375" style="2" customWidth="1"/>
    <col min="9750" max="9786" width="0" style="2" hidden="1" customWidth="1"/>
    <col min="9787" max="9787" width="10.109375" style="2" customWidth="1"/>
    <col min="9788" max="9791" width="0" style="2" hidden="1" customWidth="1"/>
    <col min="9792" max="9792" width="14" style="2" customWidth="1"/>
    <col min="9793" max="9793" width="0" style="2" hidden="1" customWidth="1"/>
    <col min="9794" max="9794" width="8.44140625" style="2" customWidth="1"/>
    <col min="9795" max="9795" width="0" style="2" hidden="1" customWidth="1"/>
    <col min="9796" max="9796" width="59" style="2" customWidth="1"/>
    <col min="9797" max="9804" width="0" style="2" hidden="1" customWidth="1"/>
    <col min="9805" max="9805" width="9.21875" style="2" customWidth="1"/>
    <col min="9806" max="9814" width="0" style="2" hidden="1" customWidth="1"/>
    <col min="9815" max="9984" width="8.88671875" style="2"/>
    <col min="9985" max="9985" width="9.6640625" style="2" customWidth="1"/>
    <col min="9986" max="9986" width="40.88671875" style="2" customWidth="1"/>
    <col min="9987" max="9987" width="10.6640625" style="2" customWidth="1"/>
    <col min="9988" max="9988" width="9.77734375" style="2" customWidth="1"/>
    <col min="9989" max="9989" width="10.88671875" style="2" customWidth="1"/>
    <col min="9990" max="9990" width="10.21875" style="2" customWidth="1"/>
    <col min="9991" max="10004" width="0" style="2" hidden="1" customWidth="1"/>
    <col min="10005" max="10005" width="10.109375" style="2" customWidth="1"/>
    <col min="10006" max="10042" width="0" style="2" hidden="1" customWidth="1"/>
    <col min="10043" max="10043" width="10.109375" style="2" customWidth="1"/>
    <col min="10044" max="10047" width="0" style="2" hidden="1" customWidth="1"/>
    <col min="10048" max="10048" width="14" style="2" customWidth="1"/>
    <col min="10049" max="10049" width="0" style="2" hidden="1" customWidth="1"/>
    <col min="10050" max="10050" width="8.44140625" style="2" customWidth="1"/>
    <col min="10051" max="10051" width="0" style="2" hidden="1" customWidth="1"/>
    <col min="10052" max="10052" width="59" style="2" customWidth="1"/>
    <col min="10053" max="10060" width="0" style="2" hidden="1" customWidth="1"/>
    <col min="10061" max="10061" width="9.21875" style="2" customWidth="1"/>
    <col min="10062" max="10070" width="0" style="2" hidden="1" customWidth="1"/>
    <col min="10071" max="10240" width="8.88671875" style="2"/>
    <col min="10241" max="10241" width="9.6640625" style="2" customWidth="1"/>
    <col min="10242" max="10242" width="40.88671875" style="2" customWidth="1"/>
    <col min="10243" max="10243" width="10.6640625" style="2" customWidth="1"/>
    <col min="10244" max="10244" width="9.77734375" style="2" customWidth="1"/>
    <col min="10245" max="10245" width="10.88671875" style="2" customWidth="1"/>
    <col min="10246" max="10246" width="10.21875" style="2" customWidth="1"/>
    <col min="10247" max="10260" width="0" style="2" hidden="1" customWidth="1"/>
    <col min="10261" max="10261" width="10.109375" style="2" customWidth="1"/>
    <col min="10262" max="10298" width="0" style="2" hidden="1" customWidth="1"/>
    <col min="10299" max="10299" width="10.109375" style="2" customWidth="1"/>
    <col min="10300" max="10303" width="0" style="2" hidden="1" customWidth="1"/>
    <col min="10304" max="10304" width="14" style="2" customWidth="1"/>
    <col min="10305" max="10305" width="0" style="2" hidden="1" customWidth="1"/>
    <col min="10306" max="10306" width="8.44140625" style="2" customWidth="1"/>
    <col min="10307" max="10307" width="0" style="2" hidden="1" customWidth="1"/>
    <col min="10308" max="10308" width="59" style="2" customWidth="1"/>
    <col min="10309" max="10316" width="0" style="2" hidden="1" customWidth="1"/>
    <col min="10317" max="10317" width="9.21875" style="2" customWidth="1"/>
    <col min="10318" max="10326" width="0" style="2" hidden="1" customWidth="1"/>
    <col min="10327" max="10496" width="8.88671875" style="2"/>
    <col min="10497" max="10497" width="9.6640625" style="2" customWidth="1"/>
    <col min="10498" max="10498" width="40.88671875" style="2" customWidth="1"/>
    <col min="10499" max="10499" width="10.6640625" style="2" customWidth="1"/>
    <col min="10500" max="10500" width="9.77734375" style="2" customWidth="1"/>
    <col min="10501" max="10501" width="10.88671875" style="2" customWidth="1"/>
    <col min="10502" max="10502" width="10.21875" style="2" customWidth="1"/>
    <col min="10503" max="10516" width="0" style="2" hidden="1" customWidth="1"/>
    <col min="10517" max="10517" width="10.109375" style="2" customWidth="1"/>
    <col min="10518" max="10554" width="0" style="2" hidden="1" customWidth="1"/>
    <col min="10555" max="10555" width="10.109375" style="2" customWidth="1"/>
    <col min="10556" max="10559" width="0" style="2" hidden="1" customWidth="1"/>
    <col min="10560" max="10560" width="14" style="2" customWidth="1"/>
    <col min="10561" max="10561" width="0" style="2" hidden="1" customWidth="1"/>
    <col min="10562" max="10562" width="8.44140625" style="2" customWidth="1"/>
    <col min="10563" max="10563" width="0" style="2" hidden="1" customWidth="1"/>
    <col min="10564" max="10564" width="59" style="2" customWidth="1"/>
    <col min="10565" max="10572" width="0" style="2" hidden="1" customWidth="1"/>
    <col min="10573" max="10573" width="9.21875" style="2" customWidth="1"/>
    <col min="10574" max="10582" width="0" style="2" hidden="1" customWidth="1"/>
    <col min="10583" max="10752" width="8.88671875" style="2"/>
    <col min="10753" max="10753" width="9.6640625" style="2" customWidth="1"/>
    <col min="10754" max="10754" width="40.88671875" style="2" customWidth="1"/>
    <col min="10755" max="10755" width="10.6640625" style="2" customWidth="1"/>
    <col min="10756" max="10756" width="9.77734375" style="2" customWidth="1"/>
    <col min="10757" max="10757" width="10.88671875" style="2" customWidth="1"/>
    <col min="10758" max="10758" width="10.21875" style="2" customWidth="1"/>
    <col min="10759" max="10772" width="0" style="2" hidden="1" customWidth="1"/>
    <col min="10773" max="10773" width="10.109375" style="2" customWidth="1"/>
    <col min="10774" max="10810" width="0" style="2" hidden="1" customWidth="1"/>
    <col min="10811" max="10811" width="10.109375" style="2" customWidth="1"/>
    <col min="10812" max="10815" width="0" style="2" hidden="1" customWidth="1"/>
    <col min="10816" max="10816" width="14" style="2" customWidth="1"/>
    <col min="10817" max="10817" width="0" style="2" hidden="1" customWidth="1"/>
    <col min="10818" max="10818" width="8.44140625" style="2" customWidth="1"/>
    <col min="10819" max="10819" width="0" style="2" hidden="1" customWidth="1"/>
    <col min="10820" max="10820" width="59" style="2" customWidth="1"/>
    <col min="10821" max="10828" width="0" style="2" hidden="1" customWidth="1"/>
    <col min="10829" max="10829" width="9.21875" style="2" customWidth="1"/>
    <col min="10830" max="10838" width="0" style="2" hidden="1" customWidth="1"/>
    <col min="10839" max="11008" width="8.88671875" style="2"/>
    <col min="11009" max="11009" width="9.6640625" style="2" customWidth="1"/>
    <col min="11010" max="11010" width="40.88671875" style="2" customWidth="1"/>
    <col min="11011" max="11011" width="10.6640625" style="2" customWidth="1"/>
    <col min="11012" max="11012" width="9.77734375" style="2" customWidth="1"/>
    <col min="11013" max="11013" width="10.88671875" style="2" customWidth="1"/>
    <col min="11014" max="11014" width="10.21875" style="2" customWidth="1"/>
    <col min="11015" max="11028" width="0" style="2" hidden="1" customWidth="1"/>
    <col min="11029" max="11029" width="10.109375" style="2" customWidth="1"/>
    <col min="11030" max="11066" width="0" style="2" hidden="1" customWidth="1"/>
    <col min="11067" max="11067" width="10.109375" style="2" customWidth="1"/>
    <col min="11068" max="11071" width="0" style="2" hidden="1" customWidth="1"/>
    <col min="11072" max="11072" width="14" style="2" customWidth="1"/>
    <col min="11073" max="11073" width="0" style="2" hidden="1" customWidth="1"/>
    <col min="11074" max="11074" width="8.44140625" style="2" customWidth="1"/>
    <col min="11075" max="11075" width="0" style="2" hidden="1" customWidth="1"/>
    <col min="11076" max="11076" width="59" style="2" customWidth="1"/>
    <col min="11077" max="11084" width="0" style="2" hidden="1" customWidth="1"/>
    <col min="11085" max="11085" width="9.21875" style="2" customWidth="1"/>
    <col min="11086" max="11094" width="0" style="2" hidden="1" customWidth="1"/>
    <col min="11095" max="11264" width="8.88671875" style="2"/>
    <col min="11265" max="11265" width="9.6640625" style="2" customWidth="1"/>
    <col min="11266" max="11266" width="40.88671875" style="2" customWidth="1"/>
    <col min="11267" max="11267" width="10.6640625" style="2" customWidth="1"/>
    <col min="11268" max="11268" width="9.77734375" style="2" customWidth="1"/>
    <col min="11269" max="11269" width="10.88671875" style="2" customWidth="1"/>
    <col min="11270" max="11270" width="10.21875" style="2" customWidth="1"/>
    <col min="11271" max="11284" width="0" style="2" hidden="1" customWidth="1"/>
    <col min="11285" max="11285" width="10.109375" style="2" customWidth="1"/>
    <col min="11286" max="11322" width="0" style="2" hidden="1" customWidth="1"/>
    <col min="11323" max="11323" width="10.109375" style="2" customWidth="1"/>
    <col min="11324" max="11327" width="0" style="2" hidden="1" customWidth="1"/>
    <col min="11328" max="11328" width="14" style="2" customWidth="1"/>
    <col min="11329" max="11329" width="0" style="2" hidden="1" customWidth="1"/>
    <col min="11330" max="11330" width="8.44140625" style="2" customWidth="1"/>
    <col min="11331" max="11331" width="0" style="2" hidden="1" customWidth="1"/>
    <col min="11332" max="11332" width="59" style="2" customWidth="1"/>
    <col min="11333" max="11340" width="0" style="2" hidden="1" customWidth="1"/>
    <col min="11341" max="11341" width="9.21875" style="2" customWidth="1"/>
    <col min="11342" max="11350" width="0" style="2" hidden="1" customWidth="1"/>
    <col min="11351" max="11520" width="8.88671875" style="2"/>
    <col min="11521" max="11521" width="9.6640625" style="2" customWidth="1"/>
    <col min="11522" max="11522" width="40.88671875" style="2" customWidth="1"/>
    <col min="11523" max="11523" width="10.6640625" style="2" customWidth="1"/>
    <col min="11524" max="11524" width="9.77734375" style="2" customWidth="1"/>
    <col min="11525" max="11525" width="10.88671875" style="2" customWidth="1"/>
    <col min="11526" max="11526" width="10.21875" style="2" customWidth="1"/>
    <col min="11527" max="11540" width="0" style="2" hidden="1" customWidth="1"/>
    <col min="11541" max="11541" width="10.109375" style="2" customWidth="1"/>
    <col min="11542" max="11578" width="0" style="2" hidden="1" customWidth="1"/>
    <col min="11579" max="11579" width="10.109375" style="2" customWidth="1"/>
    <col min="11580" max="11583" width="0" style="2" hidden="1" customWidth="1"/>
    <col min="11584" max="11584" width="14" style="2" customWidth="1"/>
    <col min="11585" max="11585" width="0" style="2" hidden="1" customWidth="1"/>
    <col min="11586" max="11586" width="8.44140625" style="2" customWidth="1"/>
    <col min="11587" max="11587" width="0" style="2" hidden="1" customWidth="1"/>
    <col min="11588" max="11588" width="59" style="2" customWidth="1"/>
    <col min="11589" max="11596" width="0" style="2" hidden="1" customWidth="1"/>
    <col min="11597" max="11597" width="9.21875" style="2" customWidth="1"/>
    <col min="11598" max="11606" width="0" style="2" hidden="1" customWidth="1"/>
    <col min="11607" max="11776" width="8.88671875" style="2"/>
    <col min="11777" max="11777" width="9.6640625" style="2" customWidth="1"/>
    <col min="11778" max="11778" width="40.88671875" style="2" customWidth="1"/>
    <col min="11779" max="11779" width="10.6640625" style="2" customWidth="1"/>
    <col min="11780" max="11780" width="9.77734375" style="2" customWidth="1"/>
    <col min="11781" max="11781" width="10.88671875" style="2" customWidth="1"/>
    <col min="11782" max="11782" width="10.21875" style="2" customWidth="1"/>
    <col min="11783" max="11796" width="0" style="2" hidden="1" customWidth="1"/>
    <col min="11797" max="11797" width="10.109375" style="2" customWidth="1"/>
    <col min="11798" max="11834" width="0" style="2" hidden="1" customWidth="1"/>
    <col min="11835" max="11835" width="10.109375" style="2" customWidth="1"/>
    <col min="11836" max="11839" width="0" style="2" hidden="1" customWidth="1"/>
    <col min="11840" max="11840" width="14" style="2" customWidth="1"/>
    <col min="11841" max="11841" width="0" style="2" hidden="1" customWidth="1"/>
    <col min="11842" max="11842" width="8.44140625" style="2" customWidth="1"/>
    <col min="11843" max="11843" width="0" style="2" hidden="1" customWidth="1"/>
    <col min="11844" max="11844" width="59" style="2" customWidth="1"/>
    <col min="11845" max="11852" width="0" style="2" hidden="1" customWidth="1"/>
    <col min="11853" max="11853" width="9.21875" style="2" customWidth="1"/>
    <col min="11854" max="11862" width="0" style="2" hidden="1" customWidth="1"/>
    <col min="11863" max="12032" width="8.88671875" style="2"/>
    <col min="12033" max="12033" width="9.6640625" style="2" customWidth="1"/>
    <col min="12034" max="12034" width="40.88671875" style="2" customWidth="1"/>
    <col min="12035" max="12035" width="10.6640625" style="2" customWidth="1"/>
    <col min="12036" max="12036" width="9.77734375" style="2" customWidth="1"/>
    <col min="12037" max="12037" width="10.88671875" style="2" customWidth="1"/>
    <col min="12038" max="12038" width="10.21875" style="2" customWidth="1"/>
    <col min="12039" max="12052" width="0" style="2" hidden="1" customWidth="1"/>
    <col min="12053" max="12053" width="10.109375" style="2" customWidth="1"/>
    <col min="12054" max="12090" width="0" style="2" hidden="1" customWidth="1"/>
    <col min="12091" max="12091" width="10.109375" style="2" customWidth="1"/>
    <col min="12092" max="12095" width="0" style="2" hidden="1" customWidth="1"/>
    <col min="12096" max="12096" width="14" style="2" customWidth="1"/>
    <col min="12097" max="12097" width="0" style="2" hidden="1" customWidth="1"/>
    <col min="12098" max="12098" width="8.44140625" style="2" customWidth="1"/>
    <col min="12099" max="12099" width="0" style="2" hidden="1" customWidth="1"/>
    <col min="12100" max="12100" width="59" style="2" customWidth="1"/>
    <col min="12101" max="12108" width="0" style="2" hidden="1" customWidth="1"/>
    <col min="12109" max="12109" width="9.21875" style="2" customWidth="1"/>
    <col min="12110" max="12118" width="0" style="2" hidden="1" customWidth="1"/>
    <col min="12119" max="12288" width="8.88671875" style="2"/>
    <col min="12289" max="12289" width="9.6640625" style="2" customWidth="1"/>
    <col min="12290" max="12290" width="40.88671875" style="2" customWidth="1"/>
    <col min="12291" max="12291" width="10.6640625" style="2" customWidth="1"/>
    <col min="12292" max="12292" width="9.77734375" style="2" customWidth="1"/>
    <col min="12293" max="12293" width="10.88671875" style="2" customWidth="1"/>
    <col min="12294" max="12294" width="10.21875" style="2" customWidth="1"/>
    <col min="12295" max="12308" width="0" style="2" hidden="1" customWidth="1"/>
    <col min="12309" max="12309" width="10.109375" style="2" customWidth="1"/>
    <col min="12310" max="12346" width="0" style="2" hidden="1" customWidth="1"/>
    <col min="12347" max="12347" width="10.109375" style="2" customWidth="1"/>
    <col min="12348" max="12351" width="0" style="2" hidden="1" customWidth="1"/>
    <col min="12352" max="12352" width="14" style="2" customWidth="1"/>
    <col min="12353" max="12353" width="0" style="2" hidden="1" customWidth="1"/>
    <col min="12354" max="12354" width="8.44140625" style="2" customWidth="1"/>
    <col min="12355" max="12355" width="0" style="2" hidden="1" customWidth="1"/>
    <col min="12356" max="12356" width="59" style="2" customWidth="1"/>
    <col min="12357" max="12364" width="0" style="2" hidden="1" customWidth="1"/>
    <col min="12365" max="12365" width="9.21875" style="2" customWidth="1"/>
    <col min="12366" max="12374" width="0" style="2" hidden="1" customWidth="1"/>
    <col min="12375" max="12544" width="8.88671875" style="2"/>
    <col min="12545" max="12545" width="9.6640625" style="2" customWidth="1"/>
    <col min="12546" max="12546" width="40.88671875" style="2" customWidth="1"/>
    <col min="12547" max="12547" width="10.6640625" style="2" customWidth="1"/>
    <col min="12548" max="12548" width="9.77734375" style="2" customWidth="1"/>
    <col min="12549" max="12549" width="10.88671875" style="2" customWidth="1"/>
    <col min="12550" max="12550" width="10.21875" style="2" customWidth="1"/>
    <col min="12551" max="12564" width="0" style="2" hidden="1" customWidth="1"/>
    <col min="12565" max="12565" width="10.109375" style="2" customWidth="1"/>
    <col min="12566" max="12602" width="0" style="2" hidden="1" customWidth="1"/>
    <col min="12603" max="12603" width="10.109375" style="2" customWidth="1"/>
    <col min="12604" max="12607" width="0" style="2" hidden="1" customWidth="1"/>
    <col min="12608" max="12608" width="14" style="2" customWidth="1"/>
    <col min="12609" max="12609" width="0" style="2" hidden="1" customWidth="1"/>
    <col min="12610" max="12610" width="8.44140625" style="2" customWidth="1"/>
    <col min="12611" max="12611" width="0" style="2" hidden="1" customWidth="1"/>
    <col min="12612" max="12612" width="59" style="2" customWidth="1"/>
    <col min="12613" max="12620" width="0" style="2" hidden="1" customWidth="1"/>
    <col min="12621" max="12621" width="9.21875" style="2" customWidth="1"/>
    <col min="12622" max="12630" width="0" style="2" hidden="1" customWidth="1"/>
    <col min="12631" max="12800" width="8.88671875" style="2"/>
    <col min="12801" max="12801" width="9.6640625" style="2" customWidth="1"/>
    <col min="12802" max="12802" width="40.88671875" style="2" customWidth="1"/>
    <col min="12803" max="12803" width="10.6640625" style="2" customWidth="1"/>
    <col min="12804" max="12804" width="9.77734375" style="2" customWidth="1"/>
    <col min="12805" max="12805" width="10.88671875" style="2" customWidth="1"/>
    <col min="12806" max="12806" width="10.21875" style="2" customWidth="1"/>
    <col min="12807" max="12820" width="0" style="2" hidden="1" customWidth="1"/>
    <col min="12821" max="12821" width="10.109375" style="2" customWidth="1"/>
    <col min="12822" max="12858" width="0" style="2" hidden="1" customWidth="1"/>
    <col min="12859" max="12859" width="10.109375" style="2" customWidth="1"/>
    <col min="12860" max="12863" width="0" style="2" hidden="1" customWidth="1"/>
    <col min="12864" max="12864" width="14" style="2" customWidth="1"/>
    <col min="12865" max="12865" width="0" style="2" hidden="1" customWidth="1"/>
    <col min="12866" max="12866" width="8.44140625" style="2" customWidth="1"/>
    <col min="12867" max="12867" width="0" style="2" hidden="1" customWidth="1"/>
    <col min="12868" max="12868" width="59" style="2" customWidth="1"/>
    <col min="12869" max="12876" width="0" style="2" hidden="1" customWidth="1"/>
    <col min="12877" max="12877" width="9.21875" style="2" customWidth="1"/>
    <col min="12878" max="12886" width="0" style="2" hidden="1" customWidth="1"/>
    <col min="12887" max="13056" width="8.88671875" style="2"/>
    <col min="13057" max="13057" width="9.6640625" style="2" customWidth="1"/>
    <col min="13058" max="13058" width="40.88671875" style="2" customWidth="1"/>
    <col min="13059" max="13059" width="10.6640625" style="2" customWidth="1"/>
    <col min="13060" max="13060" width="9.77734375" style="2" customWidth="1"/>
    <col min="13061" max="13061" width="10.88671875" style="2" customWidth="1"/>
    <col min="13062" max="13062" width="10.21875" style="2" customWidth="1"/>
    <col min="13063" max="13076" width="0" style="2" hidden="1" customWidth="1"/>
    <col min="13077" max="13077" width="10.109375" style="2" customWidth="1"/>
    <col min="13078" max="13114" width="0" style="2" hidden="1" customWidth="1"/>
    <col min="13115" max="13115" width="10.109375" style="2" customWidth="1"/>
    <col min="13116" max="13119" width="0" style="2" hidden="1" customWidth="1"/>
    <col min="13120" max="13120" width="14" style="2" customWidth="1"/>
    <col min="13121" max="13121" width="0" style="2" hidden="1" customWidth="1"/>
    <col min="13122" max="13122" width="8.44140625" style="2" customWidth="1"/>
    <col min="13123" max="13123" width="0" style="2" hidden="1" customWidth="1"/>
    <col min="13124" max="13124" width="59" style="2" customWidth="1"/>
    <col min="13125" max="13132" width="0" style="2" hidden="1" customWidth="1"/>
    <col min="13133" max="13133" width="9.21875" style="2" customWidth="1"/>
    <col min="13134" max="13142" width="0" style="2" hidden="1" customWidth="1"/>
    <col min="13143" max="13312" width="8.88671875" style="2"/>
    <col min="13313" max="13313" width="9.6640625" style="2" customWidth="1"/>
    <col min="13314" max="13314" width="40.88671875" style="2" customWidth="1"/>
    <col min="13315" max="13315" width="10.6640625" style="2" customWidth="1"/>
    <col min="13316" max="13316" width="9.77734375" style="2" customWidth="1"/>
    <col min="13317" max="13317" width="10.88671875" style="2" customWidth="1"/>
    <col min="13318" max="13318" width="10.21875" style="2" customWidth="1"/>
    <col min="13319" max="13332" width="0" style="2" hidden="1" customWidth="1"/>
    <col min="13333" max="13333" width="10.109375" style="2" customWidth="1"/>
    <col min="13334" max="13370" width="0" style="2" hidden="1" customWidth="1"/>
    <col min="13371" max="13371" width="10.109375" style="2" customWidth="1"/>
    <col min="13372" max="13375" width="0" style="2" hidden="1" customWidth="1"/>
    <col min="13376" max="13376" width="14" style="2" customWidth="1"/>
    <col min="13377" max="13377" width="0" style="2" hidden="1" customWidth="1"/>
    <col min="13378" max="13378" width="8.44140625" style="2" customWidth="1"/>
    <col min="13379" max="13379" width="0" style="2" hidden="1" customWidth="1"/>
    <col min="13380" max="13380" width="59" style="2" customWidth="1"/>
    <col min="13381" max="13388" width="0" style="2" hidden="1" customWidth="1"/>
    <col min="13389" max="13389" width="9.21875" style="2" customWidth="1"/>
    <col min="13390" max="13398" width="0" style="2" hidden="1" customWidth="1"/>
    <col min="13399" max="13568" width="8.88671875" style="2"/>
    <col min="13569" max="13569" width="9.6640625" style="2" customWidth="1"/>
    <col min="13570" max="13570" width="40.88671875" style="2" customWidth="1"/>
    <col min="13571" max="13571" width="10.6640625" style="2" customWidth="1"/>
    <col min="13572" max="13572" width="9.77734375" style="2" customWidth="1"/>
    <col min="13573" max="13573" width="10.88671875" style="2" customWidth="1"/>
    <col min="13574" max="13574" width="10.21875" style="2" customWidth="1"/>
    <col min="13575" max="13588" width="0" style="2" hidden="1" customWidth="1"/>
    <col min="13589" max="13589" width="10.109375" style="2" customWidth="1"/>
    <col min="13590" max="13626" width="0" style="2" hidden="1" customWidth="1"/>
    <col min="13627" max="13627" width="10.109375" style="2" customWidth="1"/>
    <col min="13628" max="13631" width="0" style="2" hidden="1" customWidth="1"/>
    <col min="13632" max="13632" width="14" style="2" customWidth="1"/>
    <col min="13633" max="13633" width="0" style="2" hidden="1" customWidth="1"/>
    <col min="13634" max="13634" width="8.44140625" style="2" customWidth="1"/>
    <col min="13635" max="13635" width="0" style="2" hidden="1" customWidth="1"/>
    <col min="13636" max="13636" width="59" style="2" customWidth="1"/>
    <col min="13637" max="13644" width="0" style="2" hidden="1" customWidth="1"/>
    <col min="13645" max="13645" width="9.21875" style="2" customWidth="1"/>
    <col min="13646" max="13654" width="0" style="2" hidden="1" customWidth="1"/>
    <col min="13655" max="13824" width="8.88671875" style="2"/>
    <col min="13825" max="13825" width="9.6640625" style="2" customWidth="1"/>
    <col min="13826" max="13826" width="40.88671875" style="2" customWidth="1"/>
    <col min="13827" max="13827" width="10.6640625" style="2" customWidth="1"/>
    <col min="13828" max="13828" width="9.77734375" style="2" customWidth="1"/>
    <col min="13829" max="13829" width="10.88671875" style="2" customWidth="1"/>
    <col min="13830" max="13830" width="10.21875" style="2" customWidth="1"/>
    <col min="13831" max="13844" width="0" style="2" hidden="1" customWidth="1"/>
    <col min="13845" max="13845" width="10.109375" style="2" customWidth="1"/>
    <col min="13846" max="13882" width="0" style="2" hidden="1" customWidth="1"/>
    <col min="13883" max="13883" width="10.109375" style="2" customWidth="1"/>
    <col min="13884" max="13887" width="0" style="2" hidden="1" customWidth="1"/>
    <col min="13888" max="13888" width="14" style="2" customWidth="1"/>
    <col min="13889" max="13889" width="0" style="2" hidden="1" customWidth="1"/>
    <col min="13890" max="13890" width="8.44140625" style="2" customWidth="1"/>
    <col min="13891" max="13891" width="0" style="2" hidden="1" customWidth="1"/>
    <col min="13892" max="13892" width="59" style="2" customWidth="1"/>
    <col min="13893" max="13900" width="0" style="2" hidden="1" customWidth="1"/>
    <col min="13901" max="13901" width="9.21875" style="2" customWidth="1"/>
    <col min="13902" max="13910" width="0" style="2" hidden="1" customWidth="1"/>
    <col min="13911" max="14080" width="8.88671875" style="2"/>
    <col min="14081" max="14081" width="9.6640625" style="2" customWidth="1"/>
    <col min="14082" max="14082" width="40.88671875" style="2" customWidth="1"/>
    <col min="14083" max="14083" width="10.6640625" style="2" customWidth="1"/>
    <col min="14084" max="14084" width="9.77734375" style="2" customWidth="1"/>
    <col min="14085" max="14085" width="10.88671875" style="2" customWidth="1"/>
    <col min="14086" max="14086" width="10.21875" style="2" customWidth="1"/>
    <col min="14087" max="14100" width="0" style="2" hidden="1" customWidth="1"/>
    <col min="14101" max="14101" width="10.109375" style="2" customWidth="1"/>
    <col min="14102" max="14138" width="0" style="2" hidden="1" customWidth="1"/>
    <col min="14139" max="14139" width="10.109375" style="2" customWidth="1"/>
    <col min="14140" max="14143" width="0" style="2" hidden="1" customWidth="1"/>
    <col min="14144" max="14144" width="14" style="2" customWidth="1"/>
    <col min="14145" max="14145" width="0" style="2" hidden="1" customWidth="1"/>
    <col min="14146" max="14146" width="8.44140625" style="2" customWidth="1"/>
    <col min="14147" max="14147" width="0" style="2" hidden="1" customWidth="1"/>
    <col min="14148" max="14148" width="59" style="2" customWidth="1"/>
    <col min="14149" max="14156" width="0" style="2" hidden="1" customWidth="1"/>
    <col min="14157" max="14157" width="9.21875" style="2" customWidth="1"/>
    <col min="14158" max="14166" width="0" style="2" hidden="1" customWidth="1"/>
    <col min="14167" max="14336" width="8.88671875" style="2"/>
    <col min="14337" max="14337" width="9.6640625" style="2" customWidth="1"/>
    <col min="14338" max="14338" width="40.88671875" style="2" customWidth="1"/>
    <col min="14339" max="14339" width="10.6640625" style="2" customWidth="1"/>
    <col min="14340" max="14340" width="9.77734375" style="2" customWidth="1"/>
    <col min="14341" max="14341" width="10.88671875" style="2" customWidth="1"/>
    <col min="14342" max="14342" width="10.21875" style="2" customWidth="1"/>
    <col min="14343" max="14356" width="0" style="2" hidden="1" customWidth="1"/>
    <col min="14357" max="14357" width="10.109375" style="2" customWidth="1"/>
    <col min="14358" max="14394" width="0" style="2" hidden="1" customWidth="1"/>
    <col min="14395" max="14395" width="10.109375" style="2" customWidth="1"/>
    <col min="14396" max="14399" width="0" style="2" hidden="1" customWidth="1"/>
    <col min="14400" max="14400" width="14" style="2" customWidth="1"/>
    <col min="14401" max="14401" width="0" style="2" hidden="1" customWidth="1"/>
    <col min="14402" max="14402" width="8.44140625" style="2" customWidth="1"/>
    <col min="14403" max="14403" width="0" style="2" hidden="1" customWidth="1"/>
    <col min="14404" max="14404" width="59" style="2" customWidth="1"/>
    <col min="14405" max="14412" width="0" style="2" hidden="1" customWidth="1"/>
    <col min="14413" max="14413" width="9.21875" style="2" customWidth="1"/>
    <col min="14414" max="14422" width="0" style="2" hidden="1" customWidth="1"/>
    <col min="14423" max="14592" width="8.88671875" style="2"/>
    <col min="14593" max="14593" width="9.6640625" style="2" customWidth="1"/>
    <col min="14594" max="14594" width="40.88671875" style="2" customWidth="1"/>
    <col min="14595" max="14595" width="10.6640625" style="2" customWidth="1"/>
    <col min="14596" max="14596" width="9.77734375" style="2" customWidth="1"/>
    <col min="14597" max="14597" width="10.88671875" style="2" customWidth="1"/>
    <col min="14598" max="14598" width="10.21875" style="2" customWidth="1"/>
    <col min="14599" max="14612" width="0" style="2" hidden="1" customWidth="1"/>
    <col min="14613" max="14613" width="10.109375" style="2" customWidth="1"/>
    <col min="14614" max="14650" width="0" style="2" hidden="1" customWidth="1"/>
    <col min="14651" max="14651" width="10.109375" style="2" customWidth="1"/>
    <col min="14652" max="14655" width="0" style="2" hidden="1" customWidth="1"/>
    <col min="14656" max="14656" width="14" style="2" customWidth="1"/>
    <col min="14657" max="14657" width="0" style="2" hidden="1" customWidth="1"/>
    <col min="14658" max="14658" width="8.44140625" style="2" customWidth="1"/>
    <col min="14659" max="14659" width="0" style="2" hidden="1" customWidth="1"/>
    <col min="14660" max="14660" width="59" style="2" customWidth="1"/>
    <col min="14661" max="14668" width="0" style="2" hidden="1" customWidth="1"/>
    <col min="14669" max="14669" width="9.21875" style="2" customWidth="1"/>
    <col min="14670" max="14678" width="0" style="2" hidden="1" customWidth="1"/>
    <col min="14679" max="14848" width="8.88671875" style="2"/>
    <col min="14849" max="14849" width="9.6640625" style="2" customWidth="1"/>
    <col min="14850" max="14850" width="40.88671875" style="2" customWidth="1"/>
    <col min="14851" max="14851" width="10.6640625" style="2" customWidth="1"/>
    <col min="14852" max="14852" width="9.77734375" style="2" customWidth="1"/>
    <col min="14853" max="14853" width="10.88671875" style="2" customWidth="1"/>
    <col min="14854" max="14854" width="10.21875" style="2" customWidth="1"/>
    <col min="14855" max="14868" width="0" style="2" hidden="1" customWidth="1"/>
    <col min="14869" max="14869" width="10.109375" style="2" customWidth="1"/>
    <col min="14870" max="14906" width="0" style="2" hidden="1" customWidth="1"/>
    <col min="14907" max="14907" width="10.109375" style="2" customWidth="1"/>
    <col min="14908" max="14911" width="0" style="2" hidden="1" customWidth="1"/>
    <col min="14912" max="14912" width="14" style="2" customWidth="1"/>
    <col min="14913" max="14913" width="0" style="2" hidden="1" customWidth="1"/>
    <col min="14914" max="14914" width="8.44140625" style="2" customWidth="1"/>
    <col min="14915" max="14915" width="0" style="2" hidden="1" customWidth="1"/>
    <col min="14916" max="14916" width="59" style="2" customWidth="1"/>
    <col min="14917" max="14924" width="0" style="2" hidden="1" customWidth="1"/>
    <col min="14925" max="14925" width="9.21875" style="2" customWidth="1"/>
    <col min="14926" max="14934" width="0" style="2" hidden="1" customWidth="1"/>
    <col min="14935" max="15104" width="8.88671875" style="2"/>
    <col min="15105" max="15105" width="9.6640625" style="2" customWidth="1"/>
    <col min="15106" max="15106" width="40.88671875" style="2" customWidth="1"/>
    <col min="15107" max="15107" width="10.6640625" style="2" customWidth="1"/>
    <col min="15108" max="15108" width="9.77734375" style="2" customWidth="1"/>
    <col min="15109" max="15109" width="10.88671875" style="2" customWidth="1"/>
    <col min="15110" max="15110" width="10.21875" style="2" customWidth="1"/>
    <col min="15111" max="15124" width="0" style="2" hidden="1" customWidth="1"/>
    <col min="15125" max="15125" width="10.109375" style="2" customWidth="1"/>
    <col min="15126" max="15162" width="0" style="2" hidden="1" customWidth="1"/>
    <col min="15163" max="15163" width="10.109375" style="2" customWidth="1"/>
    <col min="15164" max="15167" width="0" style="2" hidden="1" customWidth="1"/>
    <col min="15168" max="15168" width="14" style="2" customWidth="1"/>
    <col min="15169" max="15169" width="0" style="2" hidden="1" customWidth="1"/>
    <col min="15170" max="15170" width="8.44140625" style="2" customWidth="1"/>
    <col min="15171" max="15171" width="0" style="2" hidden="1" customWidth="1"/>
    <col min="15172" max="15172" width="59" style="2" customWidth="1"/>
    <col min="15173" max="15180" width="0" style="2" hidden="1" customWidth="1"/>
    <col min="15181" max="15181" width="9.21875" style="2" customWidth="1"/>
    <col min="15182" max="15190" width="0" style="2" hidden="1" customWidth="1"/>
    <col min="15191" max="15360" width="8.88671875" style="2"/>
    <col min="15361" max="15361" width="9.6640625" style="2" customWidth="1"/>
    <col min="15362" max="15362" width="40.88671875" style="2" customWidth="1"/>
    <col min="15363" max="15363" width="10.6640625" style="2" customWidth="1"/>
    <col min="15364" max="15364" width="9.77734375" style="2" customWidth="1"/>
    <col min="15365" max="15365" width="10.88671875" style="2" customWidth="1"/>
    <col min="15366" max="15366" width="10.21875" style="2" customWidth="1"/>
    <col min="15367" max="15380" width="0" style="2" hidden="1" customWidth="1"/>
    <col min="15381" max="15381" width="10.109375" style="2" customWidth="1"/>
    <col min="15382" max="15418" width="0" style="2" hidden="1" customWidth="1"/>
    <col min="15419" max="15419" width="10.109375" style="2" customWidth="1"/>
    <col min="15420" max="15423" width="0" style="2" hidden="1" customWidth="1"/>
    <col min="15424" max="15424" width="14" style="2" customWidth="1"/>
    <col min="15425" max="15425" width="0" style="2" hidden="1" customWidth="1"/>
    <col min="15426" max="15426" width="8.44140625" style="2" customWidth="1"/>
    <col min="15427" max="15427" width="0" style="2" hidden="1" customWidth="1"/>
    <col min="15428" max="15428" width="59" style="2" customWidth="1"/>
    <col min="15429" max="15436" width="0" style="2" hidden="1" customWidth="1"/>
    <col min="15437" max="15437" width="9.21875" style="2" customWidth="1"/>
    <col min="15438" max="15446" width="0" style="2" hidden="1" customWidth="1"/>
    <col min="15447" max="15616" width="8.88671875" style="2"/>
    <col min="15617" max="15617" width="9.6640625" style="2" customWidth="1"/>
    <col min="15618" max="15618" width="40.88671875" style="2" customWidth="1"/>
    <col min="15619" max="15619" width="10.6640625" style="2" customWidth="1"/>
    <col min="15620" max="15620" width="9.77734375" style="2" customWidth="1"/>
    <col min="15621" max="15621" width="10.88671875" style="2" customWidth="1"/>
    <col min="15622" max="15622" width="10.21875" style="2" customWidth="1"/>
    <col min="15623" max="15636" width="0" style="2" hidden="1" customWidth="1"/>
    <col min="15637" max="15637" width="10.109375" style="2" customWidth="1"/>
    <col min="15638" max="15674" width="0" style="2" hidden="1" customWidth="1"/>
    <col min="15675" max="15675" width="10.109375" style="2" customWidth="1"/>
    <col min="15676" max="15679" width="0" style="2" hidden="1" customWidth="1"/>
    <col min="15680" max="15680" width="14" style="2" customWidth="1"/>
    <col min="15681" max="15681" width="0" style="2" hidden="1" customWidth="1"/>
    <col min="15682" max="15682" width="8.44140625" style="2" customWidth="1"/>
    <col min="15683" max="15683" width="0" style="2" hidden="1" customWidth="1"/>
    <col min="15684" max="15684" width="59" style="2" customWidth="1"/>
    <col min="15685" max="15692" width="0" style="2" hidden="1" customWidth="1"/>
    <col min="15693" max="15693" width="9.21875" style="2" customWidth="1"/>
    <col min="15694" max="15702" width="0" style="2" hidden="1" customWidth="1"/>
    <col min="15703" max="15872" width="8.88671875" style="2"/>
    <col min="15873" max="15873" width="9.6640625" style="2" customWidth="1"/>
    <col min="15874" max="15874" width="40.88671875" style="2" customWidth="1"/>
    <col min="15875" max="15875" width="10.6640625" style="2" customWidth="1"/>
    <col min="15876" max="15876" width="9.77734375" style="2" customWidth="1"/>
    <col min="15877" max="15877" width="10.88671875" style="2" customWidth="1"/>
    <col min="15878" max="15878" width="10.21875" style="2" customWidth="1"/>
    <col min="15879" max="15892" width="0" style="2" hidden="1" customWidth="1"/>
    <col min="15893" max="15893" width="10.109375" style="2" customWidth="1"/>
    <col min="15894" max="15930" width="0" style="2" hidden="1" customWidth="1"/>
    <col min="15931" max="15931" width="10.109375" style="2" customWidth="1"/>
    <col min="15932" max="15935" width="0" style="2" hidden="1" customWidth="1"/>
    <col min="15936" max="15936" width="14" style="2" customWidth="1"/>
    <col min="15937" max="15937" width="0" style="2" hidden="1" customWidth="1"/>
    <col min="15938" max="15938" width="8.44140625" style="2" customWidth="1"/>
    <col min="15939" max="15939" width="0" style="2" hidden="1" customWidth="1"/>
    <col min="15940" max="15940" width="59" style="2" customWidth="1"/>
    <col min="15941" max="15948" width="0" style="2" hidden="1" customWidth="1"/>
    <col min="15949" max="15949" width="9.21875" style="2" customWidth="1"/>
    <col min="15950" max="15958" width="0" style="2" hidden="1" customWidth="1"/>
    <col min="15959" max="16128" width="8.88671875" style="2"/>
    <col min="16129" max="16129" width="9.6640625" style="2" customWidth="1"/>
    <col min="16130" max="16130" width="40.88671875" style="2" customWidth="1"/>
    <col min="16131" max="16131" width="10.6640625" style="2" customWidth="1"/>
    <col min="16132" max="16132" width="9.77734375" style="2" customWidth="1"/>
    <col min="16133" max="16133" width="10.88671875" style="2" customWidth="1"/>
    <col min="16134" max="16134" width="10.21875" style="2" customWidth="1"/>
    <col min="16135" max="16148" width="0" style="2" hidden="1" customWidth="1"/>
    <col min="16149" max="16149" width="10.109375" style="2" customWidth="1"/>
    <col min="16150" max="16186" width="0" style="2" hidden="1" customWidth="1"/>
    <col min="16187" max="16187" width="10.109375" style="2" customWidth="1"/>
    <col min="16188" max="16191" width="0" style="2" hidden="1" customWidth="1"/>
    <col min="16192" max="16192" width="14" style="2" customWidth="1"/>
    <col min="16193" max="16193" width="0" style="2" hidden="1" customWidth="1"/>
    <col min="16194" max="16194" width="8.44140625" style="2" customWidth="1"/>
    <col min="16195" max="16195" width="0" style="2" hidden="1" customWidth="1"/>
    <col min="16196" max="16196" width="59" style="2" customWidth="1"/>
    <col min="16197" max="16204" width="0" style="2" hidden="1" customWidth="1"/>
    <col min="16205" max="16205" width="9.21875" style="2" customWidth="1"/>
    <col min="16206" max="16214" width="0" style="2" hidden="1" customWidth="1"/>
    <col min="16215" max="16384" width="8.88671875" style="2"/>
  </cols>
  <sheetData>
    <row r="1" spans="1:89" x14ac:dyDescent="0.3">
      <c r="A1" s="138" t="s">
        <v>0</v>
      </c>
      <c r="B1" s="138"/>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row>
    <row r="2" spans="1:89" ht="33.75" customHeight="1" x14ac:dyDescent="0.3">
      <c r="A2" s="139" t="s">
        <v>1177</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89" ht="22.5" customHeight="1" x14ac:dyDescent="0.3">
      <c r="A3" s="139" t="s">
        <v>2</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89" ht="18.75" customHeight="1" x14ac:dyDescent="0.3">
      <c r="A4" s="166" t="s">
        <v>3</v>
      </c>
      <c r="B4" s="166"/>
      <c r="C4" s="166"/>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6"/>
      <c r="AG4" s="166"/>
      <c r="AH4" s="166"/>
      <c r="AI4" s="166"/>
      <c r="AJ4" s="166"/>
      <c r="AK4" s="166"/>
      <c r="AL4" s="166"/>
      <c r="AM4" s="166"/>
      <c r="AN4" s="166"/>
      <c r="AO4" s="166"/>
      <c r="AP4" s="166"/>
      <c r="AQ4" s="166"/>
      <c r="AR4" s="166"/>
      <c r="AS4" s="166"/>
      <c r="AT4" s="166"/>
      <c r="AU4" s="166"/>
      <c r="AV4" s="166"/>
      <c r="AW4" s="166"/>
      <c r="AX4" s="166"/>
      <c r="AY4" s="166"/>
      <c r="AZ4" s="166"/>
      <c r="BA4" s="166"/>
      <c r="BB4" s="166"/>
      <c r="BC4" s="166"/>
      <c r="BD4" s="166"/>
      <c r="BE4" s="166"/>
      <c r="BF4" s="166"/>
      <c r="BG4" s="166"/>
      <c r="BH4" s="166"/>
      <c r="BI4" s="166"/>
      <c r="BJ4" s="166"/>
      <c r="BK4" s="166"/>
      <c r="BL4" s="166"/>
      <c r="BM4" s="166"/>
      <c r="BN4" s="166"/>
      <c r="BO4" s="166"/>
      <c r="BP4" s="166"/>
      <c r="BQ4" s="166"/>
      <c r="BR4" s="166"/>
      <c r="BS4" s="166"/>
      <c r="BT4" s="166"/>
      <c r="BU4" s="166"/>
    </row>
    <row r="5" spans="1:89" ht="18.75" customHeight="1" x14ac:dyDescent="0.3">
      <c r="A5" s="141" t="s">
        <v>4</v>
      </c>
      <c r="B5" s="141" t="s">
        <v>5</v>
      </c>
      <c r="C5" s="141" t="s">
        <v>1176</v>
      </c>
      <c r="D5" s="141" t="s">
        <v>7</v>
      </c>
      <c r="E5" s="141" t="s">
        <v>8</v>
      </c>
      <c r="F5" s="141" t="s">
        <v>9</v>
      </c>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c r="AH5" s="141"/>
      <c r="AI5" s="141"/>
      <c r="AJ5" s="141"/>
      <c r="AK5" s="141"/>
      <c r="AL5" s="141"/>
      <c r="AM5" s="141"/>
      <c r="AN5" s="141"/>
      <c r="AO5" s="141"/>
      <c r="AP5" s="141"/>
      <c r="AQ5" s="141"/>
      <c r="AR5" s="141"/>
      <c r="AS5" s="141"/>
      <c r="AT5" s="141"/>
      <c r="AU5" s="141"/>
      <c r="AV5" s="141"/>
      <c r="AW5" s="141"/>
      <c r="AX5" s="141"/>
      <c r="AY5" s="141"/>
      <c r="AZ5" s="141"/>
      <c r="BA5" s="141"/>
      <c r="BB5" s="141"/>
      <c r="BC5" s="141"/>
      <c r="BD5" s="141"/>
      <c r="BE5" s="141"/>
      <c r="BF5" s="141"/>
      <c r="BG5" s="141"/>
      <c r="BH5" s="141"/>
      <c r="BI5" s="141"/>
      <c r="BJ5" s="141"/>
      <c r="BK5" s="141" t="s">
        <v>10</v>
      </c>
      <c r="BL5" s="141" t="s">
        <v>11</v>
      </c>
      <c r="BM5" s="141" t="s">
        <v>12</v>
      </c>
      <c r="BN5" s="141" t="s">
        <v>13</v>
      </c>
      <c r="BO5" s="3"/>
      <c r="BP5" s="141" t="s">
        <v>14</v>
      </c>
      <c r="BQ5" s="141" t="s">
        <v>15</v>
      </c>
      <c r="BR5" s="141" t="s">
        <v>16</v>
      </c>
      <c r="BS5" s="141"/>
      <c r="BT5" s="141"/>
      <c r="BU5" s="143" t="s">
        <v>17</v>
      </c>
      <c r="BV5" s="143" t="s">
        <v>18</v>
      </c>
      <c r="BW5" s="143" t="s">
        <v>19</v>
      </c>
      <c r="BX5" s="143" t="s">
        <v>20</v>
      </c>
      <c r="BY5" s="141" t="s">
        <v>12</v>
      </c>
      <c r="CI5" s="142" t="s">
        <v>995</v>
      </c>
    </row>
    <row r="6" spans="1:89" ht="25.5" hidden="1" customHeight="1" x14ac:dyDescent="0.3">
      <c r="A6" s="141"/>
      <c r="B6" s="141"/>
      <c r="C6" s="141"/>
      <c r="D6" s="141"/>
      <c r="E6" s="141"/>
      <c r="F6" s="141" t="s">
        <v>21</v>
      </c>
      <c r="G6" s="141"/>
      <c r="H6" s="141"/>
      <c r="I6" s="141"/>
      <c r="J6" s="141"/>
      <c r="K6" s="141"/>
      <c r="L6" s="141"/>
      <c r="M6" s="141"/>
      <c r="N6" s="141"/>
      <c r="O6" s="141"/>
      <c r="P6" s="141"/>
      <c r="Q6" s="141"/>
      <c r="R6" s="141"/>
      <c r="S6" s="141"/>
      <c r="T6" s="141"/>
      <c r="U6" s="141" t="s">
        <v>22</v>
      </c>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t="s">
        <v>23</v>
      </c>
      <c r="BH6" s="141"/>
      <c r="BI6" s="141"/>
      <c r="BJ6" s="141"/>
      <c r="BK6" s="141"/>
      <c r="BL6" s="141"/>
      <c r="BM6" s="141"/>
      <c r="BN6" s="141"/>
      <c r="BO6" s="3"/>
      <c r="BP6" s="141"/>
      <c r="BQ6" s="141"/>
      <c r="BR6" s="141"/>
      <c r="BS6" s="141"/>
      <c r="BT6" s="141"/>
      <c r="BU6" s="143"/>
      <c r="BV6" s="143"/>
      <c r="BW6" s="143"/>
      <c r="BX6" s="143"/>
      <c r="BY6" s="141"/>
      <c r="CI6" s="142"/>
    </row>
    <row r="7" spans="1:89" ht="35.25" customHeight="1" x14ac:dyDescent="0.3">
      <c r="A7" s="141"/>
      <c r="B7" s="141"/>
      <c r="C7" s="141"/>
      <c r="D7" s="141"/>
      <c r="E7" s="141"/>
      <c r="F7" s="141" t="s">
        <v>21</v>
      </c>
      <c r="G7" s="141" t="s">
        <v>24</v>
      </c>
      <c r="H7" s="141"/>
      <c r="I7" s="141"/>
      <c r="J7" s="141"/>
      <c r="K7" s="141" t="s">
        <v>25</v>
      </c>
      <c r="L7" s="141" t="s">
        <v>26</v>
      </c>
      <c r="M7" s="141" t="s">
        <v>27</v>
      </c>
      <c r="N7" s="141"/>
      <c r="O7" s="141"/>
      <c r="P7" s="141"/>
      <c r="Q7" s="141"/>
      <c r="R7" s="141" t="s">
        <v>28</v>
      </c>
      <c r="S7" s="141" t="s">
        <v>29</v>
      </c>
      <c r="T7" s="141" t="s">
        <v>30</v>
      </c>
      <c r="U7" s="141" t="s">
        <v>22</v>
      </c>
      <c r="V7" s="141" t="s">
        <v>31</v>
      </c>
      <c r="W7" s="141" t="s">
        <v>32</v>
      </c>
      <c r="X7" s="141" t="s">
        <v>33</v>
      </c>
      <c r="Y7" s="141" t="s">
        <v>34</v>
      </c>
      <c r="Z7" s="141" t="s">
        <v>35</v>
      </c>
      <c r="AA7" s="141" t="s">
        <v>36</v>
      </c>
      <c r="AB7" s="141" t="s">
        <v>37</v>
      </c>
      <c r="AC7" s="141" t="s">
        <v>38</v>
      </c>
      <c r="AD7" s="141" t="s">
        <v>39</v>
      </c>
      <c r="AE7" s="141" t="s">
        <v>40</v>
      </c>
      <c r="AF7" s="141"/>
      <c r="AG7" s="141"/>
      <c r="AH7" s="141"/>
      <c r="AI7" s="141"/>
      <c r="AJ7" s="141"/>
      <c r="AK7" s="141"/>
      <c r="AL7" s="141"/>
      <c r="AM7" s="141"/>
      <c r="AN7" s="141"/>
      <c r="AO7" s="141"/>
      <c r="AP7" s="141"/>
      <c r="AQ7" s="141"/>
      <c r="AR7" s="141"/>
      <c r="AS7" s="141"/>
      <c r="AT7" s="141"/>
      <c r="AU7" s="141" t="s">
        <v>41</v>
      </c>
      <c r="AV7" s="141" t="s">
        <v>42</v>
      </c>
      <c r="AW7" s="141" t="s">
        <v>43</v>
      </c>
      <c r="AX7" s="141" t="s">
        <v>44</v>
      </c>
      <c r="AY7" s="141" t="s">
        <v>45</v>
      </c>
      <c r="AZ7" s="141" t="s">
        <v>46</v>
      </c>
      <c r="BA7" s="141" t="s">
        <v>47</v>
      </c>
      <c r="BB7" s="141" t="s">
        <v>48</v>
      </c>
      <c r="BC7" s="141" t="s">
        <v>49</v>
      </c>
      <c r="BD7" s="141" t="s">
        <v>50</v>
      </c>
      <c r="BE7" s="141" t="s">
        <v>51</v>
      </c>
      <c r="BF7" s="141" t="s">
        <v>52</v>
      </c>
      <c r="BG7" s="141" t="s">
        <v>23</v>
      </c>
      <c r="BH7" s="141" t="s">
        <v>53</v>
      </c>
      <c r="BI7" s="141" t="s">
        <v>54</v>
      </c>
      <c r="BJ7" s="141" t="s">
        <v>55</v>
      </c>
      <c r="BK7" s="141"/>
      <c r="BL7" s="141"/>
      <c r="BM7" s="141"/>
      <c r="BN7" s="141"/>
      <c r="BO7" s="3"/>
      <c r="BP7" s="141"/>
      <c r="BQ7" s="141"/>
      <c r="BR7" s="141"/>
      <c r="BS7" s="141"/>
      <c r="BT7" s="141"/>
      <c r="BU7" s="143"/>
      <c r="BV7" s="143"/>
      <c r="BW7" s="143"/>
      <c r="BX7" s="143"/>
      <c r="BY7" s="141"/>
      <c r="CI7" s="142"/>
    </row>
    <row r="8" spans="1:89" ht="56.25" customHeight="1" x14ac:dyDescent="0.3">
      <c r="A8" s="141"/>
      <c r="B8" s="141"/>
      <c r="C8" s="141"/>
      <c r="D8" s="141"/>
      <c r="E8" s="141"/>
      <c r="F8" s="141"/>
      <c r="G8" s="4" t="s">
        <v>24</v>
      </c>
      <c r="H8" s="4" t="s">
        <v>56</v>
      </c>
      <c r="I8" s="4" t="s">
        <v>57</v>
      </c>
      <c r="J8" s="4" t="s">
        <v>58</v>
      </c>
      <c r="K8" s="141"/>
      <c r="L8" s="141"/>
      <c r="M8" s="4" t="s">
        <v>39</v>
      </c>
      <c r="N8" s="4" t="s">
        <v>59</v>
      </c>
      <c r="O8" s="4" t="s">
        <v>60</v>
      </c>
      <c r="P8" s="4" t="s">
        <v>61</v>
      </c>
      <c r="Q8" s="4" t="s">
        <v>62</v>
      </c>
      <c r="R8" s="141"/>
      <c r="S8" s="141"/>
      <c r="T8" s="141"/>
      <c r="U8" s="141"/>
      <c r="V8" s="141"/>
      <c r="W8" s="141"/>
      <c r="X8" s="141"/>
      <c r="Y8" s="141"/>
      <c r="Z8" s="141"/>
      <c r="AA8" s="141"/>
      <c r="AB8" s="141"/>
      <c r="AC8" s="141"/>
      <c r="AD8" s="141"/>
      <c r="AE8" s="4" t="s">
        <v>63</v>
      </c>
      <c r="AF8" s="4" t="s">
        <v>64</v>
      </c>
      <c r="AG8" s="4" t="s">
        <v>65</v>
      </c>
      <c r="AH8" s="4" t="s">
        <v>66</v>
      </c>
      <c r="AI8" s="4" t="s">
        <v>67</v>
      </c>
      <c r="AJ8" s="4" t="s">
        <v>68</v>
      </c>
      <c r="AK8" s="4" t="s">
        <v>69</v>
      </c>
      <c r="AL8" s="4" t="s">
        <v>70</v>
      </c>
      <c r="AM8" s="4" t="s">
        <v>71</v>
      </c>
      <c r="AN8" s="4" t="s">
        <v>72</v>
      </c>
      <c r="AO8" s="4" t="s">
        <v>73</v>
      </c>
      <c r="AP8" s="4" t="s">
        <v>74</v>
      </c>
      <c r="AQ8" s="4" t="s">
        <v>75</v>
      </c>
      <c r="AR8" s="4" t="s">
        <v>76</v>
      </c>
      <c r="AS8" s="4" t="s">
        <v>77</v>
      </c>
      <c r="AT8" s="4" t="s">
        <v>78</v>
      </c>
      <c r="AU8" s="141"/>
      <c r="AV8" s="141"/>
      <c r="AW8" s="141"/>
      <c r="AX8" s="141"/>
      <c r="AY8" s="141"/>
      <c r="AZ8" s="141"/>
      <c r="BA8" s="141"/>
      <c r="BB8" s="141"/>
      <c r="BC8" s="141"/>
      <c r="BD8" s="141"/>
      <c r="BE8" s="141"/>
      <c r="BF8" s="141"/>
      <c r="BG8" s="141"/>
      <c r="BH8" s="141"/>
      <c r="BI8" s="141"/>
      <c r="BJ8" s="141"/>
      <c r="BK8" s="141"/>
      <c r="BL8" s="141"/>
      <c r="BM8" s="141"/>
      <c r="BN8" s="141"/>
      <c r="BO8" s="3"/>
      <c r="BP8" s="141"/>
      <c r="BQ8" s="141"/>
      <c r="BR8" s="141"/>
      <c r="BS8" s="141"/>
      <c r="BT8" s="141"/>
      <c r="BU8" s="143"/>
      <c r="BV8" s="143"/>
      <c r="BW8" s="143"/>
      <c r="BX8" s="143"/>
      <c r="BY8" s="141"/>
      <c r="CI8" s="142"/>
    </row>
    <row r="9" spans="1:89" s="11" customFormat="1" ht="37.5" x14ac:dyDescent="0.3">
      <c r="A9" s="52">
        <v>1</v>
      </c>
      <c r="B9" s="5" t="s">
        <v>79</v>
      </c>
      <c r="C9" s="6">
        <f>D9+E9</f>
        <v>180.44800000000001</v>
      </c>
      <c r="D9" s="6">
        <f t="shared" ref="D9:T9" si="0">D10+D29</f>
        <v>0</v>
      </c>
      <c r="E9" s="6">
        <f>E10+E29</f>
        <v>180.44800000000001</v>
      </c>
      <c r="F9" s="6">
        <f t="shared" si="0"/>
        <v>180.03400000000002</v>
      </c>
      <c r="G9" s="6">
        <f t="shared" si="0"/>
        <v>0.29000000000000004</v>
      </c>
      <c r="H9" s="7">
        <f t="shared" si="0"/>
        <v>0.23</v>
      </c>
      <c r="I9" s="7">
        <f t="shared" si="0"/>
        <v>0.06</v>
      </c>
      <c r="J9" s="7">
        <f t="shared" si="0"/>
        <v>0</v>
      </c>
      <c r="K9" s="6">
        <f t="shared" si="0"/>
        <v>38.799999999999997</v>
      </c>
      <c r="L9" s="6">
        <f t="shared" si="0"/>
        <v>52.133999999999993</v>
      </c>
      <c r="M9" s="7">
        <f t="shared" si="0"/>
        <v>88.81</v>
      </c>
      <c r="N9" s="6">
        <f t="shared" si="0"/>
        <v>82.66</v>
      </c>
      <c r="O9" s="8">
        <f t="shared" si="0"/>
        <v>0</v>
      </c>
      <c r="P9" s="6">
        <f t="shared" si="0"/>
        <v>6.15</v>
      </c>
      <c r="Q9" s="7">
        <f t="shared" si="0"/>
        <v>0</v>
      </c>
      <c r="R9" s="7">
        <f t="shared" si="0"/>
        <v>0</v>
      </c>
      <c r="S9" s="7">
        <f t="shared" si="0"/>
        <v>0</v>
      </c>
      <c r="T9" s="7">
        <f t="shared" si="0"/>
        <v>0</v>
      </c>
      <c r="U9" s="6">
        <f>V9+W9+X9+Y9+Z9+AA9+AB9+AC9+AD9+AU9+AV9+AW9+AX9+AY9+AZ9+BA9+BB9+BC9+BD9+BE9+BF9</f>
        <v>0.314</v>
      </c>
      <c r="V9" s="7">
        <f t="shared" ref="V9:BJ9" si="1">V10+V29</f>
        <v>0</v>
      </c>
      <c r="W9" s="7">
        <f t="shared" si="1"/>
        <v>0</v>
      </c>
      <c r="X9" s="7">
        <f t="shared" si="1"/>
        <v>0</v>
      </c>
      <c r="Y9" s="7">
        <f t="shared" si="1"/>
        <v>0</v>
      </c>
      <c r="Z9" s="7">
        <f t="shared" si="1"/>
        <v>0</v>
      </c>
      <c r="AA9" s="7">
        <f t="shared" si="1"/>
        <v>0</v>
      </c>
      <c r="AB9" s="7">
        <f t="shared" si="1"/>
        <v>0</v>
      </c>
      <c r="AC9" s="7">
        <f t="shared" si="1"/>
        <v>0</v>
      </c>
      <c r="AD9" s="7">
        <f t="shared" si="1"/>
        <v>0</v>
      </c>
      <c r="AE9" s="7">
        <f t="shared" si="1"/>
        <v>0</v>
      </c>
      <c r="AF9" s="7">
        <f t="shared" si="1"/>
        <v>0</v>
      </c>
      <c r="AG9" s="7">
        <f t="shared" si="1"/>
        <v>0</v>
      </c>
      <c r="AH9" s="7">
        <f t="shared" si="1"/>
        <v>0</v>
      </c>
      <c r="AI9" s="7">
        <f t="shared" si="1"/>
        <v>0</v>
      </c>
      <c r="AJ9" s="7">
        <f t="shared" si="1"/>
        <v>0</v>
      </c>
      <c r="AK9" s="7">
        <f t="shared" si="1"/>
        <v>0</v>
      </c>
      <c r="AL9" s="7">
        <f t="shared" si="1"/>
        <v>0</v>
      </c>
      <c r="AM9" s="7">
        <f t="shared" si="1"/>
        <v>0</v>
      </c>
      <c r="AN9" s="7">
        <f t="shared" si="1"/>
        <v>0</v>
      </c>
      <c r="AO9" s="7">
        <f t="shared" si="1"/>
        <v>0</v>
      </c>
      <c r="AP9" s="7">
        <f t="shared" si="1"/>
        <v>0</v>
      </c>
      <c r="AQ9" s="7">
        <f t="shared" si="1"/>
        <v>0</v>
      </c>
      <c r="AR9" s="7">
        <f t="shared" si="1"/>
        <v>0</v>
      </c>
      <c r="AS9" s="7">
        <f t="shared" si="1"/>
        <v>0</v>
      </c>
      <c r="AT9" s="7">
        <f t="shared" si="1"/>
        <v>0</v>
      </c>
      <c r="AU9" s="7">
        <f t="shared" si="1"/>
        <v>0</v>
      </c>
      <c r="AV9" s="7">
        <f t="shared" si="1"/>
        <v>0</v>
      </c>
      <c r="AW9" s="7">
        <f t="shared" si="1"/>
        <v>0</v>
      </c>
      <c r="AX9" s="7">
        <f t="shared" si="1"/>
        <v>0</v>
      </c>
      <c r="AY9" s="7">
        <f t="shared" si="1"/>
        <v>0</v>
      </c>
      <c r="AZ9" s="7">
        <f t="shared" si="1"/>
        <v>0.314</v>
      </c>
      <c r="BA9" s="7">
        <f t="shared" si="1"/>
        <v>0</v>
      </c>
      <c r="BB9" s="7">
        <f t="shared" si="1"/>
        <v>0</v>
      </c>
      <c r="BC9" s="7">
        <f t="shared" si="1"/>
        <v>0</v>
      </c>
      <c r="BD9" s="7">
        <f t="shared" si="1"/>
        <v>0</v>
      </c>
      <c r="BE9" s="7">
        <f t="shared" si="1"/>
        <v>0</v>
      </c>
      <c r="BF9" s="7">
        <f t="shared" si="1"/>
        <v>0</v>
      </c>
      <c r="BG9" s="6">
        <f t="shared" si="1"/>
        <v>0.1</v>
      </c>
      <c r="BH9" s="7">
        <f t="shared" si="1"/>
        <v>0</v>
      </c>
      <c r="BI9" s="7">
        <f t="shared" si="1"/>
        <v>0.1</v>
      </c>
      <c r="BJ9" s="7">
        <f t="shared" si="1"/>
        <v>0</v>
      </c>
      <c r="BK9" s="9"/>
      <c r="BL9" s="4"/>
      <c r="BM9" s="9"/>
      <c r="BN9" s="9"/>
      <c r="BO9" s="53"/>
      <c r="BP9" s="10"/>
      <c r="BQ9" s="10"/>
      <c r="BR9" s="10"/>
      <c r="BS9" s="10"/>
      <c r="BT9" s="10"/>
      <c r="BU9" s="10"/>
      <c r="BV9" s="10"/>
      <c r="BW9" s="10"/>
      <c r="BX9" s="10"/>
      <c r="BY9" s="10"/>
    </row>
    <row r="10" spans="1:89" s="11" customFormat="1" ht="37.5" hidden="1" customHeight="1" x14ac:dyDescent="0.3">
      <c r="A10" s="125" t="s">
        <v>80</v>
      </c>
      <c r="B10" s="126" t="s">
        <v>81</v>
      </c>
      <c r="C10" s="104">
        <f t="shared" ref="C10:C73" si="2">D10+E10</f>
        <v>180.44800000000001</v>
      </c>
      <c r="D10" s="104">
        <f t="shared" ref="D10:T10" si="3">D11+D23</f>
        <v>0</v>
      </c>
      <c r="E10" s="104">
        <f t="shared" si="3"/>
        <v>180.44800000000001</v>
      </c>
      <c r="F10" s="104">
        <f t="shared" si="3"/>
        <v>180.03400000000002</v>
      </c>
      <c r="G10" s="104">
        <f t="shared" si="3"/>
        <v>0.29000000000000004</v>
      </c>
      <c r="H10" s="109">
        <f t="shared" si="3"/>
        <v>0.23</v>
      </c>
      <c r="I10" s="109">
        <f t="shared" si="3"/>
        <v>0.06</v>
      </c>
      <c r="J10" s="109">
        <f t="shared" si="3"/>
        <v>0</v>
      </c>
      <c r="K10" s="104">
        <f t="shared" si="3"/>
        <v>38.799999999999997</v>
      </c>
      <c r="L10" s="104">
        <f t="shared" si="3"/>
        <v>52.133999999999993</v>
      </c>
      <c r="M10" s="109">
        <f t="shared" si="3"/>
        <v>88.81</v>
      </c>
      <c r="N10" s="104">
        <f t="shared" si="3"/>
        <v>82.66</v>
      </c>
      <c r="O10" s="127">
        <f t="shared" si="3"/>
        <v>0</v>
      </c>
      <c r="P10" s="104">
        <f t="shared" si="3"/>
        <v>6.15</v>
      </c>
      <c r="Q10" s="109">
        <f t="shared" si="3"/>
        <v>0</v>
      </c>
      <c r="R10" s="109">
        <f t="shared" si="3"/>
        <v>0</v>
      </c>
      <c r="S10" s="109">
        <f t="shared" si="3"/>
        <v>0</v>
      </c>
      <c r="T10" s="109">
        <f t="shared" si="3"/>
        <v>0</v>
      </c>
      <c r="U10" s="104">
        <f t="shared" ref="U10:U73" si="4">V10+W10+X10+Y10+Z10+AA10+AB10+AC10+AD10+AU10+AV10+AW10+AX10+AY10+AZ10+BA10+BB10+BC10+BD10+BE10+BF10</f>
        <v>0.314</v>
      </c>
      <c r="V10" s="109">
        <f t="shared" ref="V10:BJ10" si="5">V11+V23</f>
        <v>0</v>
      </c>
      <c r="W10" s="109">
        <f t="shared" si="5"/>
        <v>0</v>
      </c>
      <c r="X10" s="109">
        <f t="shared" si="5"/>
        <v>0</v>
      </c>
      <c r="Y10" s="109">
        <f t="shared" si="5"/>
        <v>0</v>
      </c>
      <c r="Z10" s="109">
        <f t="shared" si="5"/>
        <v>0</v>
      </c>
      <c r="AA10" s="109">
        <f t="shared" si="5"/>
        <v>0</v>
      </c>
      <c r="AB10" s="109">
        <f t="shared" si="5"/>
        <v>0</v>
      </c>
      <c r="AC10" s="109">
        <f t="shared" si="5"/>
        <v>0</v>
      </c>
      <c r="AD10" s="109">
        <f t="shared" si="5"/>
        <v>0</v>
      </c>
      <c r="AE10" s="109">
        <f t="shared" si="5"/>
        <v>0</v>
      </c>
      <c r="AF10" s="109">
        <f t="shared" si="5"/>
        <v>0</v>
      </c>
      <c r="AG10" s="109">
        <f t="shared" si="5"/>
        <v>0</v>
      </c>
      <c r="AH10" s="109">
        <f t="shared" si="5"/>
        <v>0</v>
      </c>
      <c r="AI10" s="109">
        <f t="shared" si="5"/>
        <v>0</v>
      </c>
      <c r="AJ10" s="109">
        <f t="shared" si="5"/>
        <v>0</v>
      </c>
      <c r="AK10" s="109">
        <f t="shared" si="5"/>
        <v>0</v>
      </c>
      <c r="AL10" s="109">
        <f t="shared" si="5"/>
        <v>0</v>
      </c>
      <c r="AM10" s="109">
        <f t="shared" si="5"/>
        <v>0</v>
      </c>
      <c r="AN10" s="109">
        <f t="shared" si="5"/>
        <v>0</v>
      </c>
      <c r="AO10" s="109">
        <f t="shared" si="5"/>
        <v>0</v>
      </c>
      <c r="AP10" s="109">
        <f t="shared" si="5"/>
        <v>0</v>
      </c>
      <c r="AQ10" s="109">
        <f t="shared" si="5"/>
        <v>0</v>
      </c>
      <c r="AR10" s="109">
        <f t="shared" si="5"/>
        <v>0</v>
      </c>
      <c r="AS10" s="109">
        <f t="shared" si="5"/>
        <v>0</v>
      </c>
      <c r="AT10" s="109">
        <f t="shared" si="5"/>
        <v>0</v>
      </c>
      <c r="AU10" s="109">
        <f t="shared" si="5"/>
        <v>0</v>
      </c>
      <c r="AV10" s="109">
        <f t="shared" si="5"/>
        <v>0</v>
      </c>
      <c r="AW10" s="109">
        <f t="shared" si="5"/>
        <v>0</v>
      </c>
      <c r="AX10" s="109">
        <f t="shared" si="5"/>
        <v>0</v>
      </c>
      <c r="AY10" s="109">
        <f t="shared" si="5"/>
        <v>0</v>
      </c>
      <c r="AZ10" s="109">
        <f t="shared" si="5"/>
        <v>0.314</v>
      </c>
      <c r="BA10" s="109">
        <f t="shared" si="5"/>
        <v>0</v>
      </c>
      <c r="BB10" s="109">
        <f t="shared" si="5"/>
        <v>0</v>
      </c>
      <c r="BC10" s="109">
        <f t="shared" si="5"/>
        <v>0</v>
      </c>
      <c r="BD10" s="109">
        <f t="shared" si="5"/>
        <v>0</v>
      </c>
      <c r="BE10" s="109">
        <f t="shared" si="5"/>
        <v>0</v>
      </c>
      <c r="BF10" s="109">
        <f t="shared" si="5"/>
        <v>0</v>
      </c>
      <c r="BG10" s="104">
        <f t="shared" si="5"/>
        <v>0.1</v>
      </c>
      <c r="BH10" s="109">
        <f t="shared" si="5"/>
        <v>0</v>
      </c>
      <c r="BI10" s="109">
        <f t="shared" si="5"/>
        <v>0.1</v>
      </c>
      <c r="BJ10" s="109">
        <f t="shared" si="5"/>
        <v>0</v>
      </c>
      <c r="BK10" s="128"/>
      <c r="BL10" s="120"/>
      <c r="BM10" s="9"/>
      <c r="BN10" s="9"/>
      <c r="BO10" s="14"/>
      <c r="BP10" s="10"/>
      <c r="BQ10" s="10"/>
      <c r="BR10" s="10"/>
      <c r="BS10" s="10"/>
      <c r="BT10" s="10"/>
      <c r="BU10" s="10"/>
      <c r="BV10" s="10"/>
      <c r="BW10" s="10"/>
      <c r="BX10" s="10"/>
      <c r="BY10" s="10"/>
    </row>
    <row r="11" spans="1:89" s="11" customFormat="1" ht="37.5" hidden="1" customHeight="1" x14ac:dyDescent="0.3">
      <c r="A11" s="125" t="s">
        <v>82</v>
      </c>
      <c r="B11" s="126" t="s">
        <v>83</v>
      </c>
      <c r="C11" s="104">
        <f t="shared" si="2"/>
        <v>180.22</v>
      </c>
      <c r="D11" s="104">
        <f t="shared" ref="D11:T11" si="6">SUM(D12:D22)</f>
        <v>0</v>
      </c>
      <c r="E11" s="104">
        <f t="shared" si="6"/>
        <v>180.22</v>
      </c>
      <c r="F11" s="104">
        <f t="shared" si="6"/>
        <v>179.92000000000002</v>
      </c>
      <c r="G11" s="104">
        <f t="shared" si="6"/>
        <v>0.29000000000000004</v>
      </c>
      <c r="H11" s="109">
        <f t="shared" si="6"/>
        <v>0.23</v>
      </c>
      <c r="I11" s="109">
        <f t="shared" si="6"/>
        <v>0.06</v>
      </c>
      <c r="J11" s="109">
        <f t="shared" si="6"/>
        <v>0</v>
      </c>
      <c r="K11" s="104">
        <f t="shared" si="6"/>
        <v>38.799999999999997</v>
      </c>
      <c r="L11" s="104">
        <f t="shared" si="6"/>
        <v>52.019999999999996</v>
      </c>
      <c r="M11" s="109">
        <f t="shared" si="6"/>
        <v>88.81</v>
      </c>
      <c r="N11" s="104">
        <f t="shared" si="6"/>
        <v>82.66</v>
      </c>
      <c r="O11" s="127">
        <f t="shared" si="6"/>
        <v>0</v>
      </c>
      <c r="P11" s="104">
        <f t="shared" si="6"/>
        <v>6.15</v>
      </c>
      <c r="Q11" s="109">
        <f t="shared" si="6"/>
        <v>0</v>
      </c>
      <c r="R11" s="109">
        <f t="shared" si="6"/>
        <v>0</v>
      </c>
      <c r="S11" s="109">
        <f t="shared" si="6"/>
        <v>0</v>
      </c>
      <c r="T11" s="109">
        <f t="shared" si="6"/>
        <v>0</v>
      </c>
      <c r="U11" s="104">
        <f t="shared" si="4"/>
        <v>0.2</v>
      </c>
      <c r="V11" s="109">
        <f t="shared" ref="V11:BJ11" si="7">SUM(V12:V22)</f>
        <v>0</v>
      </c>
      <c r="W11" s="109">
        <f t="shared" si="7"/>
        <v>0</v>
      </c>
      <c r="X11" s="109">
        <f t="shared" si="7"/>
        <v>0</v>
      </c>
      <c r="Y11" s="109">
        <f t="shared" si="7"/>
        <v>0</v>
      </c>
      <c r="Z11" s="109">
        <f t="shared" si="7"/>
        <v>0</v>
      </c>
      <c r="AA11" s="109">
        <f t="shared" si="7"/>
        <v>0</v>
      </c>
      <c r="AB11" s="109">
        <f t="shared" si="7"/>
        <v>0</v>
      </c>
      <c r="AC11" s="109">
        <f t="shared" si="7"/>
        <v>0</v>
      </c>
      <c r="AD11" s="109">
        <f t="shared" si="7"/>
        <v>0</v>
      </c>
      <c r="AE11" s="109">
        <f t="shared" si="7"/>
        <v>0</v>
      </c>
      <c r="AF11" s="109">
        <f t="shared" si="7"/>
        <v>0</v>
      </c>
      <c r="AG11" s="109">
        <f t="shared" si="7"/>
        <v>0</v>
      </c>
      <c r="AH11" s="109">
        <f t="shared" si="7"/>
        <v>0</v>
      </c>
      <c r="AI11" s="109">
        <f t="shared" si="7"/>
        <v>0</v>
      </c>
      <c r="AJ11" s="109">
        <f t="shared" si="7"/>
        <v>0</v>
      </c>
      <c r="AK11" s="109">
        <f t="shared" si="7"/>
        <v>0</v>
      </c>
      <c r="AL11" s="109">
        <f t="shared" si="7"/>
        <v>0</v>
      </c>
      <c r="AM11" s="109">
        <f t="shared" si="7"/>
        <v>0</v>
      </c>
      <c r="AN11" s="109">
        <f t="shared" si="7"/>
        <v>0</v>
      </c>
      <c r="AO11" s="109">
        <f t="shared" si="7"/>
        <v>0</v>
      </c>
      <c r="AP11" s="109">
        <f t="shared" si="7"/>
        <v>0</v>
      </c>
      <c r="AQ11" s="109">
        <f t="shared" si="7"/>
        <v>0</v>
      </c>
      <c r="AR11" s="109">
        <f t="shared" si="7"/>
        <v>0</v>
      </c>
      <c r="AS11" s="109">
        <f t="shared" si="7"/>
        <v>0</v>
      </c>
      <c r="AT11" s="109">
        <f t="shared" si="7"/>
        <v>0</v>
      </c>
      <c r="AU11" s="109">
        <f t="shared" si="7"/>
        <v>0</v>
      </c>
      <c r="AV11" s="109">
        <f t="shared" si="7"/>
        <v>0</v>
      </c>
      <c r="AW11" s="109">
        <f t="shared" si="7"/>
        <v>0</v>
      </c>
      <c r="AX11" s="109">
        <f t="shared" si="7"/>
        <v>0</v>
      </c>
      <c r="AY11" s="109">
        <f t="shared" si="7"/>
        <v>0</v>
      </c>
      <c r="AZ11" s="109">
        <f t="shared" si="7"/>
        <v>0.2</v>
      </c>
      <c r="BA11" s="109">
        <f t="shared" si="7"/>
        <v>0</v>
      </c>
      <c r="BB11" s="109">
        <f t="shared" si="7"/>
        <v>0</v>
      </c>
      <c r="BC11" s="109">
        <f t="shared" si="7"/>
        <v>0</v>
      </c>
      <c r="BD11" s="109">
        <f t="shared" si="7"/>
        <v>0</v>
      </c>
      <c r="BE11" s="109">
        <f t="shared" si="7"/>
        <v>0</v>
      </c>
      <c r="BF11" s="109">
        <f t="shared" si="7"/>
        <v>0</v>
      </c>
      <c r="BG11" s="104">
        <f t="shared" si="7"/>
        <v>0.1</v>
      </c>
      <c r="BH11" s="109">
        <f t="shared" si="7"/>
        <v>0</v>
      </c>
      <c r="BI11" s="109">
        <f t="shared" si="7"/>
        <v>0.1</v>
      </c>
      <c r="BJ11" s="109">
        <f t="shared" si="7"/>
        <v>0</v>
      </c>
      <c r="BK11" s="128"/>
      <c r="BL11" s="120"/>
      <c r="BM11" s="9"/>
      <c r="BN11" s="9"/>
      <c r="BO11" s="14"/>
      <c r="BP11" s="10"/>
      <c r="BQ11" s="10"/>
      <c r="BR11" s="10"/>
      <c r="BS11" s="10"/>
      <c r="BT11" s="10"/>
      <c r="BU11" s="10"/>
      <c r="BV11" s="10"/>
      <c r="BW11" s="10"/>
      <c r="BX11" s="10"/>
      <c r="BY11" s="10"/>
    </row>
    <row r="12" spans="1:89" s="19" customFormat="1" ht="18.75" hidden="1" customHeight="1" x14ac:dyDescent="0.3">
      <c r="A12" s="105" t="s">
        <v>84</v>
      </c>
      <c r="B12" s="106" t="s">
        <v>85</v>
      </c>
      <c r="C12" s="107">
        <f t="shared" si="2"/>
        <v>0</v>
      </c>
      <c r="D12" s="105"/>
      <c r="E12" s="108">
        <f t="shared" ref="E12:E22" si="8">F12+U12+BG12</f>
        <v>0</v>
      </c>
      <c r="F12" s="108">
        <f t="shared" ref="F12:F22" si="9">G12+K12+L12+M12+R12+S12+T12</f>
        <v>0</v>
      </c>
      <c r="G12" s="108">
        <f t="shared" ref="G12:G22" si="10">H12+I12+J12</f>
        <v>0</v>
      </c>
      <c r="H12" s="105"/>
      <c r="I12" s="105"/>
      <c r="J12" s="105"/>
      <c r="K12" s="105"/>
      <c r="L12" s="105"/>
      <c r="M12" s="108">
        <f t="shared" ref="M12:M22" si="11">+N12+O12+P12</f>
        <v>0</v>
      </c>
      <c r="N12" s="105"/>
      <c r="O12" s="105"/>
      <c r="P12" s="105"/>
      <c r="Q12" s="105"/>
      <c r="R12" s="105"/>
      <c r="S12" s="105"/>
      <c r="T12" s="105"/>
      <c r="U12" s="109">
        <f t="shared" si="4"/>
        <v>0</v>
      </c>
      <c r="V12" s="105"/>
      <c r="W12" s="105"/>
      <c r="X12" s="105"/>
      <c r="Y12" s="105"/>
      <c r="Z12" s="105"/>
      <c r="AA12" s="105"/>
      <c r="AB12" s="105"/>
      <c r="AC12" s="105"/>
      <c r="AD12" s="108">
        <f t="shared" ref="AD12:AD22" si="12">SUM(AE12:AT12)</f>
        <v>0</v>
      </c>
      <c r="AE12" s="105"/>
      <c r="AF12" s="105"/>
      <c r="AG12" s="105"/>
      <c r="AH12" s="105"/>
      <c r="AI12" s="105"/>
      <c r="AJ12" s="105"/>
      <c r="AK12" s="105"/>
      <c r="AL12" s="105"/>
      <c r="AM12" s="105"/>
      <c r="AN12" s="105"/>
      <c r="AO12" s="117"/>
      <c r="AP12" s="105"/>
      <c r="AQ12" s="105"/>
      <c r="AR12" s="117"/>
      <c r="AS12" s="117"/>
      <c r="AT12" s="117"/>
      <c r="AU12" s="117"/>
      <c r="AV12" s="117"/>
      <c r="AW12" s="117"/>
      <c r="AX12" s="105"/>
      <c r="AY12" s="105"/>
      <c r="AZ12" s="105"/>
      <c r="BA12" s="117"/>
      <c r="BB12" s="117"/>
      <c r="BC12" s="117"/>
      <c r="BD12" s="105"/>
      <c r="BE12" s="117"/>
      <c r="BF12" s="117"/>
      <c r="BG12" s="108">
        <f t="shared" ref="BG12:BG22" si="13">BH12+BI12+BJ12</f>
        <v>0</v>
      </c>
      <c r="BH12" s="117"/>
      <c r="BI12" s="105"/>
      <c r="BJ12" s="105"/>
      <c r="BK12" s="110"/>
      <c r="BL12" s="105"/>
      <c r="BM12" s="18"/>
      <c r="BN12" s="10"/>
      <c r="BO12" s="3"/>
      <c r="BP12" s="10"/>
      <c r="BQ12" s="18"/>
      <c r="BR12" s="18"/>
      <c r="BS12" s="18"/>
      <c r="BT12" s="18"/>
      <c r="BU12" s="10"/>
      <c r="BV12" s="10"/>
      <c r="BW12" s="10"/>
      <c r="BX12" s="10"/>
      <c r="BY12" s="18"/>
    </row>
    <row r="13" spans="1:89" s="26" customFormat="1" ht="56.25" hidden="1" customHeight="1" x14ac:dyDescent="0.3">
      <c r="A13" s="111" t="s">
        <v>339</v>
      </c>
      <c r="B13" s="112" t="s">
        <v>93</v>
      </c>
      <c r="C13" s="113">
        <f t="shared" si="2"/>
        <v>2.8</v>
      </c>
      <c r="D13" s="114"/>
      <c r="E13" s="108">
        <f t="shared" si="8"/>
        <v>2.8</v>
      </c>
      <c r="F13" s="108">
        <f t="shared" si="9"/>
        <v>2.8</v>
      </c>
      <c r="G13" s="108">
        <f t="shared" si="10"/>
        <v>0</v>
      </c>
      <c r="H13" s="115"/>
      <c r="I13" s="115"/>
      <c r="J13" s="115"/>
      <c r="K13" s="115">
        <v>2.8</v>
      </c>
      <c r="L13" s="115"/>
      <c r="M13" s="108">
        <f t="shared" si="11"/>
        <v>0</v>
      </c>
      <c r="N13" s="115"/>
      <c r="O13" s="115"/>
      <c r="P13" s="115"/>
      <c r="Q13" s="115"/>
      <c r="R13" s="105"/>
      <c r="S13" s="115"/>
      <c r="T13" s="115"/>
      <c r="U13" s="109">
        <f t="shared" si="4"/>
        <v>0</v>
      </c>
      <c r="V13" s="115"/>
      <c r="W13" s="115"/>
      <c r="X13" s="115"/>
      <c r="Y13" s="115"/>
      <c r="Z13" s="115"/>
      <c r="AA13" s="115"/>
      <c r="AB13" s="115"/>
      <c r="AC13" s="115"/>
      <c r="AD13" s="108">
        <f t="shared" si="12"/>
        <v>0</v>
      </c>
      <c r="AE13" s="115"/>
      <c r="AF13" s="115"/>
      <c r="AG13" s="116"/>
      <c r="AH13" s="116"/>
      <c r="AI13" s="115"/>
      <c r="AJ13" s="111"/>
      <c r="AK13" s="115"/>
      <c r="AL13" s="111"/>
      <c r="AM13" s="111"/>
      <c r="AN13" s="111"/>
      <c r="AO13" s="117"/>
      <c r="AP13" s="111"/>
      <c r="AQ13" s="115"/>
      <c r="AR13" s="117"/>
      <c r="AS13" s="117"/>
      <c r="AT13" s="117"/>
      <c r="AU13" s="117"/>
      <c r="AV13" s="117"/>
      <c r="AW13" s="117"/>
      <c r="AX13" s="115"/>
      <c r="AY13" s="115"/>
      <c r="AZ13" s="115"/>
      <c r="BA13" s="117"/>
      <c r="BB13" s="117"/>
      <c r="BC13" s="117"/>
      <c r="BD13" s="115"/>
      <c r="BE13" s="117"/>
      <c r="BF13" s="117"/>
      <c r="BG13" s="108">
        <f t="shared" si="13"/>
        <v>0</v>
      </c>
      <c r="BH13" s="117"/>
      <c r="BI13" s="115"/>
      <c r="BJ13" s="115"/>
      <c r="BK13" s="117"/>
      <c r="BL13" s="111" t="s">
        <v>87</v>
      </c>
      <c r="BM13" s="3"/>
      <c r="BN13" s="20" t="s">
        <v>88</v>
      </c>
      <c r="BO13" s="3">
        <v>2025</v>
      </c>
      <c r="BP13" s="20" t="s">
        <v>94</v>
      </c>
      <c r="BQ13" s="3"/>
      <c r="BR13" s="3"/>
      <c r="BS13" s="3"/>
      <c r="BT13" s="3"/>
      <c r="BU13" s="23" t="s">
        <v>95</v>
      </c>
      <c r="BV13" s="20" t="s">
        <v>96</v>
      </c>
      <c r="BW13" s="25"/>
      <c r="BX13" s="25"/>
      <c r="BY13" s="20" t="s">
        <v>97</v>
      </c>
      <c r="CA13" s="26">
        <f>VLOOKUP(B13,'[1]KH2025 IN'!$B$4:$X$243,23,0)</f>
        <v>1</v>
      </c>
      <c r="CB13" s="26">
        <v>1</v>
      </c>
      <c r="CC13" s="26">
        <f>VLOOKUP(B13,'[2]10QH'!$B$15:$BZ$665,77,0)</f>
        <v>1</v>
      </c>
      <c r="CJ13" s="26">
        <v>1</v>
      </c>
      <c r="CK13" s="26">
        <f>VLOOKUP(B13,'[3]KH2025 IN'!$B$8:$X$241,23,0)</f>
        <v>1</v>
      </c>
    </row>
    <row r="14" spans="1:89" s="26" customFormat="1" ht="112.5" hidden="1" customHeight="1" x14ac:dyDescent="0.3">
      <c r="A14" s="111" t="e">
        <f t="shared" ref="A14:A20" si="14">A13+1</f>
        <v>#VALUE!</v>
      </c>
      <c r="B14" s="112" t="s">
        <v>98</v>
      </c>
      <c r="C14" s="113">
        <f t="shared" si="2"/>
        <v>0.1</v>
      </c>
      <c r="D14" s="114"/>
      <c r="E14" s="108">
        <f t="shared" si="8"/>
        <v>0.1</v>
      </c>
      <c r="F14" s="108">
        <f t="shared" si="9"/>
        <v>0</v>
      </c>
      <c r="G14" s="108">
        <f t="shared" si="10"/>
        <v>0</v>
      </c>
      <c r="H14" s="115"/>
      <c r="I14" s="115"/>
      <c r="J14" s="115"/>
      <c r="K14" s="115"/>
      <c r="L14" s="115"/>
      <c r="M14" s="108">
        <f t="shared" si="11"/>
        <v>0</v>
      </c>
      <c r="N14" s="115"/>
      <c r="O14" s="115"/>
      <c r="P14" s="115"/>
      <c r="Q14" s="115"/>
      <c r="R14" s="105"/>
      <c r="S14" s="115"/>
      <c r="T14" s="115"/>
      <c r="U14" s="109">
        <f t="shared" si="4"/>
        <v>0</v>
      </c>
      <c r="V14" s="115"/>
      <c r="W14" s="115"/>
      <c r="X14" s="115"/>
      <c r="Y14" s="115"/>
      <c r="Z14" s="115"/>
      <c r="AA14" s="115"/>
      <c r="AB14" s="115"/>
      <c r="AC14" s="115"/>
      <c r="AD14" s="108">
        <f t="shared" si="12"/>
        <v>0</v>
      </c>
      <c r="AE14" s="115"/>
      <c r="AF14" s="115"/>
      <c r="AG14" s="116"/>
      <c r="AH14" s="116"/>
      <c r="AI14" s="115"/>
      <c r="AJ14" s="111"/>
      <c r="AK14" s="115"/>
      <c r="AL14" s="111"/>
      <c r="AM14" s="111"/>
      <c r="AN14" s="111"/>
      <c r="AO14" s="110"/>
      <c r="AP14" s="111"/>
      <c r="AQ14" s="115"/>
      <c r="AR14" s="117"/>
      <c r="AS14" s="117"/>
      <c r="AT14" s="117"/>
      <c r="AU14" s="117"/>
      <c r="AV14" s="117"/>
      <c r="AW14" s="117"/>
      <c r="AX14" s="115"/>
      <c r="AY14" s="115"/>
      <c r="AZ14" s="115"/>
      <c r="BA14" s="117"/>
      <c r="BB14" s="117"/>
      <c r="BC14" s="117"/>
      <c r="BD14" s="115"/>
      <c r="BE14" s="117"/>
      <c r="BF14" s="117"/>
      <c r="BG14" s="108">
        <f t="shared" si="13"/>
        <v>0.1</v>
      </c>
      <c r="BH14" s="117"/>
      <c r="BI14" s="115">
        <v>0.1</v>
      </c>
      <c r="BJ14" s="115"/>
      <c r="BK14" s="117"/>
      <c r="BL14" s="111" t="s">
        <v>99</v>
      </c>
      <c r="BM14" s="3"/>
      <c r="BN14" s="20" t="s">
        <v>88</v>
      </c>
      <c r="BO14" s="3">
        <v>2025</v>
      </c>
      <c r="BP14" s="20" t="s">
        <v>100</v>
      </c>
      <c r="BQ14" s="3"/>
      <c r="BR14" s="3"/>
      <c r="BS14" s="3"/>
      <c r="BT14" s="3"/>
      <c r="BU14" s="23" t="s">
        <v>101</v>
      </c>
      <c r="BV14" s="20">
        <v>2024</v>
      </c>
      <c r="BW14" s="25"/>
      <c r="BX14" s="25" t="s">
        <v>102</v>
      </c>
      <c r="BY14" s="20" t="s">
        <v>103</v>
      </c>
      <c r="CA14" s="26">
        <f>VLOOKUP(B14,'[1]KH2025 IN'!$B$4:$X$243,23,0)</f>
        <v>1</v>
      </c>
      <c r="CB14" s="26">
        <v>1</v>
      </c>
      <c r="CC14" s="26">
        <f>VLOOKUP(B14,'[2]10QH'!$B$15:$BZ$665,77,0)</f>
        <v>1</v>
      </c>
      <c r="CJ14" s="26">
        <v>1</v>
      </c>
      <c r="CK14" s="26">
        <f>VLOOKUP(B14,'[3]KH2025 IN'!$B$8:$X$241,23,0)</f>
        <v>1</v>
      </c>
    </row>
    <row r="15" spans="1:89" s="26" customFormat="1" ht="150" hidden="1" customHeight="1" x14ac:dyDescent="0.3">
      <c r="A15" s="111" t="s">
        <v>339</v>
      </c>
      <c r="B15" s="112" t="s">
        <v>111</v>
      </c>
      <c r="C15" s="113">
        <f t="shared" si="2"/>
        <v>104</v>
      </c>
      <c r="D15" s="114"/>
      <c r="E15" s="108">
        <f t="shared" si="8"/>
        <v>104</v>
      </c>
      <c r="F15" s="108">
        <f t="shared" si="9"/>
        <v>104</v>
      </c>
      <c r="G15" s="108">
        <f t="shared" si="10"/>
        <v>0.29000000000000004</v>
      </c>
      <c r="H15" s="115">
        <v>0.23</v>
      </c>
      <c r="I15" s="115">
        <v>0.06</v>
      </c>
      <c r="J15" s="115"/>
      <c r="K15" s="115">
        <v>5</v>
      </c>
      <c r="L15" s="115">
        <v>14.9</v>
      </c>
      <c r="M15" s="108">
        <f t="shared" si="11"/>
        <v>83.81</v>
      </c>
      <c r="N15" s="115">
        <v>82.66</v>
      </c>
      <c r="O15" s="115"/>
      <c r="P15" s="115">
        <v>1.1499999999999999</v>
      </c>
      <c r="Q15" s="115"/>
      <c r="R15" s="115"/>
      <c r="S15" s="115"/>
      <c r="T15" s="115"/>
      <c r="U15" s="109">
        <f t="shared" si="4"/>
        <v>0</v>
      </c>
      <c r="V15" s="115"/>
      <c r="W15" s="115"/>
      <c r="X15" s="115"/>
      <c r="Y15" s="115"/>
      <c r="Z15" s="115"/>
      <c r="AA15" s="115"/>
      <c r="AB15" s="115"/>
      <c r="AC15" s="115"/>
      <c r="AD15" s="108">
        <f t="shared" si="12"/>
        <v>0</v>
      </c>
      <c r="AE15" s="115"/>
      <c r="AF15" s="115"/>
      <c r="AG15" s="116"/>
      <c r="AH15" s="116"/>
      <c r="AI15" s="115"/>
      <c r="AJ15" s="111"/>
      <c r="AK15" s="115"/>
      <c r="AL15" s="111"/>
      <c r="AM15" s="111"/>
      <c r="AN15" s="111"/>
      <c r="AO15" s="117"/>
      <c r="AP15" s="111"/>
      <c r="AQ15" s="115"/>
      <c r="AR15" s="117"/>
      <c r="AS15" s="117"/>
      <c r="AT15" s="117"/>
      <c r="AU15" s="117"/>
      <c r="AV15" s="117"/>
      <c r="AW15" s="117"/>
      <c r="AX15" s="115"/>
      <c r="AY15" s="115"/>
      <c r="AZ15" s="115"/>
      <c r="BA15" s="117"/>
      <c r="BB15" s="117"/>
      <c r="BC15" s="117"/>
      <c r="BD15" s="115"/>
      <c r="BE15" s="117"/>
      <c r="BF15" s="117"/>
      <c r="BG15" s="108">
        <f t="shared" si="13"/>
        <v>0</v>
      </c>
      <c r="BH15" s="117"/>
      <c r="BI15" s="115"/>
      <c r="BJ15" s="115"/>
      <c r="BK15" s="117"/>
      <c r="BL15" s="111" t="s">
        <v>112</v>
      </c>
      <c r="BM15" s="3"/>
      <c r="BN15" s="20" t="s">
        <v>88</v>
      </c>
      <c r="BO15" s="3">
        <v>2025</v>
      </c>
      <c r="BP15" s="20" t="s">
        <v>113</v>
      </c>
      <c r="BQ15" s="3"/>
      <c r="BR15" s="3"/>
      <c r="BS15" s="3"/>
      <c r="BT15" s="3"/>
      <c r="BU15" s="23" t="s">
        <v>114</v>
      </c>
      <c r="BV15" s="20" t="s">
        <v>115</v>
      </c>
      <c r="BW15" s="25" t="s">
        <v>116</v>
      </c>
      <c r="BX15" s="25" t="s">
        <v>117</v>
      </c>
      <c r="BY15" s="20" t="s">
        <v>118</v>
      </c>
      <c r="CA15" s="26">
        <f>VLOOKUP(B15,'[1]KH2025 IN'!$B$4:$X$243,23,0)</f>
        <v>1</v>
      </c>
      <c r="CB15" s="26">
        <v>1</v>
      </c>
      <c r="CC15" s="26">
        <f>VLOOKUP(B15,'[2]10QH'!$B$15:$BZ$665,77,0)</f>
        <v>1</v>
      </c>
      <c r="CJ15" s="26">
        <v>1</v>
      </c>
      <c r="CK15" s="26">
        <f>VLOOKUP(B15,'[3]KH2025 IN'!$B$8:$X$241,23,0)</f>
        <v>1</v>
      </c>
    </row>
    <row r="16" spans="1:89" s="26" customFormat="1" ht="75" hidden="1" customHeight="1" x14ac:dyDescent="0.3">
      <c r="A16" s="111" t="e">
        <f t="shared" si="14"/>
        <v>#VALUE!</v>
      </c>
      <c r="B16" s="112" t="s">
        <v>119</v>
      </c>
      <c r="C16" s="113">
        <f t="shared" si="2"/>
        <v>0.12</v>
      </c>
      <c r="D16" s="114"/>
      <c r="E16" s="108">
        <f t="shared" si="8"/>
        <v>0.12</v>
      </c>
      <c r="F16" s="108">
        <f t="shared" si="9"/>
        <v>0.12</v>
      </c>
      <c r="G16" s="108">
        <f t="shared" si="10"/>
        <v>0</v>
      </c>
      <c r="H16" s="115"/>
      <c r="I16" s="115"/>
      <c r="J16" s="115"/>
      <c r="K16" s="115"/>
      <c r="L16" s="115">
        <v>0.12</v>
      </c>
      <c r="M16" s="108">
        <f t="shared" si="11"/>
        <v>0</v>
      </c>
      <c r="N16" s="115"/>
      <c r="O16" s="115"/>
      <c r="P16" s="115"/>
      <c r="Q16" s="115"/>
      <c r="R16" s="115"/>
      <c r="S16" s="115"/>
      <c r="T16" s="115"/>
      <c r="U16" s="109">
        <f t="shared" si="4"/>
        <v>0</v>
      </c>
      <c r="V16" s="115"/>
      <c r="W16" s="115"/>
      <c r="X16" s="115"/>
      <c r="Y16" s="115"/>
      <c r="Z16" s="115"/>
      <c r="AA16" s="115"/>
      <c r="AB16" s="115"/>
      <c r="AC16" s="115"/>
      <c r="AD16" s="108">
        <f t="shared" si="12"/>
        <v>0</v>
      </c>
      <c r="AE16" s="115"/>
      <c r="AF16" s="115"/>
      <c r="AG16" s="116"/>
      <c r="AH16" s="116"/>
      <c r="AI16" s="115"/>
      <c r="AJ16" s="111"/>
      <c r="AK16" s="115"/>
      <c r="AL16" s="111"/>
      <c r="AM16" s="111"/>
      <c r="AN16" s="111"/>
      <c r="AO16" s="117"/>
      <c r="AP16" s="111"/>
      <c r="AQ16" s="115"/>
      <c r="AR16" s="117"/>
      <c r="AS16" s="117"/>
      <c r="AT16" s="117"/>
      <c r="AU16" s="117"/>
      <c r="AV16" s="117"/>
      <c r="AW16" s="117"/>
      <c r="AX16" s="115"/>
      <c r="AY16" s="115"/>
      <c r="AZ16" s="115"/>
      <c r="BA16" s="117"/>
      <c r="BB16" s="117"/>
      <c r="BC16" s="117"/>
      <c r="BD16" s="115"/>
      <c r="BE16" s="117"/>
      <c r="BF16" s="117"/>
      <c r="BG16" s="108">
        <f t="shared" si="13"/>
        <v>0</v>
      </c>
      <c r="BH16" s="117"/>
      <c r="BI16" s="115"/>
      <c r="BJ16" s="115"/>
      <c r="BK16" s="117"/>
      <c r="BL16" s="111" t="s">
        <v>112</v>
      </c>
      <c r="BM16" s="3"/>
      <c r="BN16" s="20" t="s">
        <v>88</v>
      </c>
      <c r="BO16" s="3">
        <v>2025</v>
      </c>
      <c r="BP16" s="20" t="s">
        <v>89</v>
      </c>
      <c r="BQ16" s="3"/>
      <c r="BR16" s="3"/>
      <c r="BS16" s="3"/>
      <c r="BT16" s="3"/>
      <c r="BU16" s="23" t="s">
        <v>90</v>
      </c>
      <c r="BV16" s="20">
        <v>2024</v>
      </c>
      <c r="BW16" s="25"/>
      <c r="BX16" s="25" t="s">
        <v>120</v>
      </c>
      <c r="BY16" s="20" t="s">
        <v>121</v>
      </c>
      <c r="CA16" s="26">
        <f>VLOOKUP(B16,'[1]KH2025 IN'!$B$4:$X$243,23,0)</f>
        <v>1</v>
      </c>
      <c r="CB16" s="26">
        <v>1</v>
      </c>
      <c r="CC16" s="26">
        <f>VLOOKUP(B16,'[2]10QH'!$B$15:$BZ$665,77,0)</f>
        <v>1</v>
      </c>
      <c r="CJ16" s="26">
        <v>1</v>
      </c>
      <c r="CK16" s="26">
        <f>VLOOKUP(B16,'[3]KH2025 IN'!$B$8:$X$241,23,0)</f>
        <v>1</v>
      </c>
    </row>
    <row r="17" spans="1:89" s="26" customFormat="1" ht="150" hidden="1" customHeight="1" x14ac:dyDescent="0.3">
      <c r="A17" s="111" t="s">
        <v>339</v>
      </c>
      <c r="B17" s="112" t="s">
        <v>122</v>
      </c>
      <c r="C17" s="113">
        <f t="shared" si="2"/>
        <v>36</v>
      </c>
      <c r="D17" s="114"/>
      <c r="E17" s="108">
        <f t="shared" si="8"/>
        <v>36</v>
      </c>
      <c r="F17" s="108">
        <f t="shared" si="9"/>
        <v>36</v>
      </c>
      <c r="G17" s="108">
        <f t="shared" si="10"/>
        <v>0</v>
      </c>
      <c r="H17" s="115"/>
      <c r="I17" s="115"/>
      <c r="J17" s="115"/>
      <c r="K17" s="115">
        <v>16</v>
      </c>
      <c r="L17" s="115">
        <v>15</v>
      </c>
      <c r="M17" s="108">
        <f t="shared" si="11"/>
        <v>5</v>
      </c>
      <c r="N17" s="115"/>
      <c r="O17" s="115"/>
      <c r="P17" s="115">
        <v>5</v>
      </c>
      <c r="Q17" s="115"/>
      <c r="R17" s="115"/>
      <c r="S17" s="115"/>
      <c r="T17" s="115"/>
      <c r="U17" s="109">
        <f t="shared" si="4"/>
        <v>0</v>
      </c>
      <c r="V17" s="115"/>
      <c r="W17" s="115"/>
      <c r="X17" s="115"/>
      <c r="Y17" s="115"/>
      <c r="Z17" s="115"/>
      <c r="AA17" s="115"/>
      <c r="AB17" s="115"/>
      <c r="AC17" s="115"/>
      <c r="AD17" s="108">
        <f t="shared" si="12"/>
        <v>0</v>
      </c>
      <c r="AE17" s="115"/>
      <c r="AF17" s="115"/>
      <c r="AG17" s="116"/>
      <c r="AH17" s="116"/>
      <c r="AI17" s="115"/>
      <c r="AJ17" s="111"/>
      <c r="AK17" s="115"/>
      <c r="AL17" s="111"/>
      <c r="AM17" s="111"/>
      <c r="AN17" s="111"/>
      <c r="AO17" s="117"/>
      <c r="AP17" s="111"/>
      <c r="AQ17" s="115"/>
      <c r="AR17" s="117"/>
      <c r="AS17" s="117"/>
      <c r="AT17" s="117"/>
      <c r="AU17" s="117"/>
      <c r="AV17" s="117"/>
      <c r="AW17" s="117"/>
      <c r="AX17" s="115"/>
      <c r="AY17" s="115"/>
      <c r="AZ17" s="115"/>
      <c r="BA17" s="117"/>
      <c r="BB17" s="117"/>
      <c r="BC17" s="117"/>
      <c r="BD17" s="115"/>
      <c r="BE17" s="117"/>
      <c r="BF17" s="117"/>
      <c r="BG17" s="108">
        <f t="shared" si="13"/>
        <v>0</v>
      </c>
      <c r="BH17" s="117"/>
      <c r="BI17" s="115"/>
      <c r="BJ17" s="115"/>
      <c r="BK17" s="117"/>
      <c r="BL17" s="111" t="s">
        <v>123</v>
      </c>
      <c r="BM17" s="3"/>
      <c r="BN17" s="20" t="s">
        <v>88</v>
      </c>
      <c r="BO17" s="3">
        <v>2025</v>
      </c>
      <c r="BP17" s="20" t="s">
        <v>124</v>
      </c>
      <c r="BQ17" s="3"/>
      <c r="BR17" s="3"/>
      <c r="BS17" s="3"/>
      <c r="BT17" s="3"/>
      <c r="BU17" s="23" t="s">
        <v>125</v>
      </c>
      <c r="BV17" s="20">
        <v>2023.2023999999999</v>
      </c>
      <c r="BW17" s="25" t="s">
        <v>126</v>
      </c>
      <c r="BX17" s="25" t="s">
        <v>127</v>
      </c>
      <c r="BY17" s="20" t="s">
        <v>128</v>
      </c>
      <c r="CA17" s="26">
        <f>VLOOKUP(B17,'[1]KH2025 IN'!$B$4:$X$243,23,0)</f>
        <v>1</v>
      </c>
      <c r="CB17" s="26">
        <v>1</v>
      </c>
      <c r="CC17" s="26">
        <f>VLOOKUP(B17,'[2]10QH'!$B$15:$BZ$665,77,0)</f>
        <v>1</v>
      </c>
      <c r="CJ17" s="26">
        <v>1</v>
      </c>
      <c r="CK17" s="26">
        <f>VLOOKUP(B17,'[3]KH2025 IN'!$B$8:$X$241,23,0)</f>
        <v>1</v>
      </c>
    </row>
    <row r="18" spans="1:89" s="26" customFormat="1" ht="150" hidden="1" customHeight="1" x14ac:dyDescent="0.3">
      <c r="A18" s="111" t="s">
        <v>339</v>
      </c>
      <c r="B18" s="112" t="s">
        <v>129</v>
      </c>
      <c r="C18" s="113">
        <f t="shared" si="2"/>
        <v>37</v>
      </c>
      <c r="D18" s="114"/>
      <c r="E18" s="108">
        <f t="shared" si="8"/>
        <v>37</v>
      </c>
      <c r="F18" s="108">
        <f t="shared" si="9"/>
        <v>37</v>
      </c>
      <c r="G18" s="108">
        <f t="shared" si="10"/>
        <v>0</v>
      </c>
      <c r="H18" s="115"/>
      <c r="I18" s="115"/>
      <c r="J18" s="115"/>
      <c r="K18" s="115">
        <v>15</v>
      </c>
      <c r="L18" s="115">
        <v>22</v>
      </c>
      <c r="M18" s="108">
        <f t="shared" si="11"/>
        <v>0</v>
      </c>
      <c r="N18" s="115"/>
      <c r="O18" s="115"/>
      <c r="P18" s="115"/>
      <c r="Q18" s="115"/>
      <c r="R18" s="115"/>
      <c r="S18" s="115"/>
      <c r="T18" s="115"/>
      <c r="U18" s="109">
        <f t="shared" si="4"/>
        <v>0</v>
      </c>
      <c r="V18" s="115"/>
      <c r="W18" s="115"/>
      <c r="X18" s="115"/>
      <c r="Y18" s="115"/>
      <c r="Z18" s="115"/>
      <c r="AA18" s="115"/>
      <c r="AB18" s="115"/>
      <c r="AC18" s="115"/>
      <c r="AD18" s="108">
        <f t="shared" si="12"/>
        <v>0</v>
      </c>
      <c r="AE18" s="115"/>
      <c r="AF18" s="115"/>
      <c r="AG18" s="116"/>
      <c r="AH18" s="116"/>
      <c r="AI18" s="115"/>
      <c r="AJ18" s="111"/>
      <c r="AK18" s="115"/>
      <c r="AL18" s="111"/>
      <c r="AM18" s="111"/>
      <c r="AN18" s="111"/>
      <c r="AO18" s="117"/>
      <c r="AP18" s="111"/>
      <c r="AQ18" s="115"/>
      <c r="AR18" s="117"/>
      <c r="AS18" s="117"/>
      <c r="AT18" s="117"/>
      <c r="AU18" s="117"/>
      <c r="AV18" s="117"/>
      <c r="AW18" s="117"/>
      <c r="AX18" s="115"/>
      <c r="AY18" s="115"/>
      <c r="AZ18" s="115"/>
      <c r="BA18" s="117"/>
      <c r="BB18" s="117"/>
      <c r="BC18" s="117"/>
      <c r="BD18" s="115"/>
      <c r="BE18" s="117"/>
      <c r="BF18" s="117"/>
      <c r="BG18" s="108">
        <f t="shared" si="13"/>
        <v>0</v>
      </c>
      <c r="BH18" s="117"/>
      <c r="BI18" s="115"/>
      <c r="BJ18" s="115"/>
      <c r="BK18" s="117"/>
      <c r="BL18" s="111" t="s">
        <v>123</v>
      </c>
      <c r="BM18" s="3"/>
      <c r="BN18" s="20" t="s">
        <v>88</v>
      </c>
      <c r="BO18" s="3">
        <v>2025</v>
      </c>
      <c r="BP18" s="20" t="s">
        <v>130</v>
      </c>
      <c r="BQ18" s="3"/>
      <c r="BR18" s="3"/>
      <c r="BS18" s="3"/>
      <c r="BT18" s="3"/>
      <c r="BU18" s="23" t="s">
        <v>131</v>
      </c>
      <c r="BV18" s="20">
        <v>2023.2023999999999</v>
      </c>
      <c r="BW18" s="25" t="s">
        <v>132</v>
      </c>
      <c r="BX18" s="25" t="s">
        <v>133</v>
      </c>
      <c r="BY18" s="20" t="s">
        <v>134</v>
      </c>
      <c r="CA18" s="26">
        <f>VLOOKUP(B18,'[1]KH2025 IN'!$B$4:$X$243,23,0)</f>
        <v>1</v>
      </c>
      <c r="CB18" s="26">
        <v>1</v>
      </c>
      <c r="CC18" s="26">
        <f>VLOOKUP(B18,'[2]10QH'!$B$15:$BZ$665,77,0)</f>
        <v>1</v>
      </c>
      <c r="CJ18" s="26">
        <v>1</v>
      </c>
      <c r="CK18" s="26">
        <f>VLOOKUP(B18,'[3]KH2025 IN'!$B$8:$X$241,23,0)</f>
        <v>1</v>
      </c>
    </row>
    <row r="19" spans="1:89" s="26" customFormat="1" ht="75" hidden="1" customHeight="1" x14ac:dyDescent="0.3">
      <c r="A19" s="111" t="e">
        <f t="shared" si="14"/>
        <v>#VALUE!</v>
      </c>
      <c r="B19" s="112" t="s">
        <v>135</v>
      </c>
      <c r="C19" s="113">
        <f t="shared" si="2"/>
        <v>0.1</v>
      </c>
      <c r="D19" s="114"/>
      <c r="E19" s="108">
        <f t="shared" si="8"/>
        <v>0.1</v>
      </c>
      <c r="F19" s="108">
        <f t="shared" si="9"/>
        <v>0</v>
      </c>
      <c r="G19" s="108">
        <f t="shared" si="10"/>
        <v>0</v>
      </c>
      <c r="H19" s="115"/>
      <c r="I19" s="115"/>
      <c r="J19" s="115"/>
      <c r="K19" s="115"/>
      <c r="L19" s="115"/>
      <c r="M19" s="108">
        <f t="shared" si="11"/>
        <v>0</v>
      </c>
      <c r="N19" s="115"/>
      <c r="O19" s="115"/>
      <c r="P19" s="115"/>
      <c r="Q19" s="115"/>
      <c r="R19" s="115"/>
      <c r="S19" s="115"/>
      <c r="T19" s="115"/>
      <c r="U19" s="109">
        <f t="shared" si="4"/>
        <v>0.1</v>
      </c>
      <c r="V19" s="115"/>
      <c r="W19" s="115"/>
      <c r="X19" s="115"/>
      <c r="Y19" s="115"/>
      <c r="Z19" s="115"/>
      <c r="AA19" s="115"/>
      <c r="AB19" s="115"/>
      <c r="AC19" s="115"/>
      <c r="AD19" s="108">
        <f t="shared" si="12"/>
        <v>0</v>
      </c>
      <c r="AE19" s="115"/>
      <c r="AF19" s="115"/>
      <c r="AG19" s="116"/>
      <c r="AH19" s="116"/>
      <c r="AI19" s="115"/>
      <c r="AJ19" s="111"/>
      <c r="AK19" s="115"/>
      <c r="AL19" s="111"/>
      <c r="AM19" s="111"/>
      <c r="AN19" s="111"/>
      <c r="AO19" s="117"/>
      <c r="AP19" s="111"/>
      <c r="AQ19" s="115"/>
      <c r="AR19" s="117"/>
      <c r="AS19" s="117"/>
      <c r="AT19" s="117"/>
      <c r="AU19" s="117"/>
      <c r="AV19" s="117"/>
      <c r="AW19" s="117"/>
      <c r="AX19" s="115"/>
      <c r="AY19" s="115"/>
      <c r="AZ19" s="115">
        <v>0.1</v>
      </c>
      <c r="BA19" s="117"/>
      <c r="BB19" s="117"/>
      <c r="BC19" s="117"/>
      <c r="BD19" s="115"/>
      <c r="BE19" s="117"/>
      <c r="BF19" s="117"/>
      <c r="BG19" s="108">
        <f t="shared" si="13"/>
        <v>0</v>
      </c>
      <c r="BH19" s="117"/>
      <c r="BI19" s="115"/>
      <c r="BJ19" s="115"/>
      <c r="BK19" s="117"/>
      <c r="BL19" s="111" t="s">
        <v>123</v>
      </c>
      <c r="BM19" s="3"/>
      <c r="BN19" s="20" t="s">
        <v>88</v>
      </c>
      <c r="BO19" s="3">
        <v>2025</v>
      </c>
      <c r="BP19" s="20" t="s">
        <v>89</v>
      </c>
      <c r="BQ19" s="3"/>
      <c r="BR19" s="3"/>
      <c r="BS19" s="3"/>
      <c r="BT19" s="3"/>
      <c r="BU19" s="23" t="s">
        <v>136</v>
      </c>
      <c r="BV19" s="20"/>
      <c r="BW19" s="25"/>
      <c r="BX19" s="25" t="s">
        <v>137</v>
      </c>
      <c r="BY19" s="20" t="s">
        <v>138</v>
      </c>
      <c r="CA19" s="26">
        <f>VLOOKUP(B19,'[1]KH2025 IN'!$B$4:$X$243,23,0)</f>
        <v>1</v>
      </c>
      <c r="CB19" s="26">
        <v>1</v>
      </c>
      <c r="CC19" s="26">
        <f>VLOOKUP(B19,'[2]10QH'!$B$15:$BZ$665,77,0)</f>
        <v>1</v>
      </c>
      <c r="CJ19" s="26">
        <v>1</v>
      </c>
      <c r="CK19" s="26">
        <f>VLOOKUP(B19,'[3]KH2025 IN'!$B$8:$X$241,23,0)</f>
        <v>1</v>
      </c>
    </row>
    <row r="20" spans="1:89" s="26" customFormat="1" ht="75" hidden="1" customHeight="1" x14ac:dyDescent="0.3">
      <c r="A20" s="111" t="e">
        <f t="shared" si="14"/>
        <v>#VALUE!</v>
      </c>
      <c r="B20" s="112" t="s">
        <v>141</v>
      </c>
      <c r="C20" s="113">
        <f t="shared" si="2"/>
        <v>0.1</v>
      </c>
      <c r="D20" s="114"/>
      <c r="E20" s="108">
        <f t="shared" si="8"/>
        <v>0.1</v>
      </c>
      <c r="F20" s="108">
        <f t="shared" si="9"/>
        <v>0</v>
      </c>
      <c r="G20" s="108">
        <f t="shared" si="10"/>
        <v>0</v>
      </c>
      <c r="H20" s="115"/>
      <c r="I20" s="115"/>
      <c r="J20" s="115"/>
      <c r="K20" s="115"/>
      <c r="L20" s="115"/>
      <c r="M20" s="108">
        <f t="shared" si="11"/>
        <v>0</v>
      </c>
      <c r="N20" s="115"/>
      <c r="O20" s="115"/>
      <c r="P20" s="115"/>
      <c r="Q20" s="115"/>
      <c r="R20" s="115"/>
      <c r="S20" s="115"/>
      <c r="T20" s="115"/>
      <c r="U20" s="109">
        <f t="shared" si="4"/>
        <v>0.1</v>
      </c>
      <c r="V20" s="115"/>
      <c r="W20" s="115"/>
      <c r="X20" s="115"/>
      <c r="Y20" s="115"/>
      <c r="Z20" s="115"/>
      <c r="AA20" s="115"/>
      <c r="AB20" s="115"/>
      <c r="AC20" s="115"/>
      <c r="AD20" s="108">
        <f t="shared" si="12"/>
        <v>0</v>
      </c>
      <c r="AE20" s="115"/>
      <c r="AF20" s="115"/>
      <c r="AG20" s="116"/>
      <c r="AH20" s="116"/>
      <c r="AI20" s="115"/>
      <c r="AJ20" s="111"/>
      <c r="AK20" s="115"/>
      <c r="AL20" s="111"/>
      <c r="AM20" s="111"/>
      <c r="AN20" s="111"/>
      <c r="AO20" s="117"/>
      <c r="AP20" s="111"/>
      <c r="AQ20" s="115"/>
      <c r="AR20" s="117"/>
      <c r="AS20" s="117"/>
      <c r="AT20" s="117"/>
      <c r="AU20" s="117"/>
      <c r="AV20" s="117"/>
      <c r="AW20" s="117"/>
      <c r="AX20" s="115"/>
      <c r="AY20" s="115"/>
      <c r="AZ20" s="115">
        <v>0.1</v>
      </c>
      <c r="BA20" s="117"/>
      <c r="BB20" s="117"/>
      <c r="BC20" s="117"/>
      <c r="BD20" s="115"/>
      <c r="BE20" s="117"/>
      <c r="BF20" s="117"/>
      <c r="BG20" s="108">
        <f t="shared" si="13"/>
        <v>0</v>
      </c>
      <c r="BH20" s="117"/>
      <c r="BI20" s="115"/>
      <c r="BJ20" s="115"/>
      <c r="BK20" s="117"/>
      <c r="BL20" s="111" t="s">
        <v>142</v>
      </c>
      <c r="BM20" s="3"/>
      <c r="BN20" s="20" t="s">
        <v>88</v>
      </c>
      <c r="BO20" s="3">
        <v>2025</v>
      </c>
      <c r="BP20" s="20" t="s">
        <v>89</v>
      </c>
      <c r="BQ20" s="3"/>
      <c r="BR20" s="3"/>
      <c r="BS20" s="3"/>
      <c r="BT20" s="3"/>
      <c r="BU20" s="23" t="s">
        <v>136</v>
      </c>
      <c r="BV20" s="20"/>
      <c r="BW20" s="25"/>
      <c r="BX20" s="25" t="s">
        <v>143</v>
      </c>
      <c r="BY20" s="20" t="s">
        <v>144</v>
      </c>
      <c r="CA20" s="26">
        <f>VLOOKUP(B20,'[1]KH2025 IN'!$B$4:$X$243,23,0)</f>
        <v>1</v>
      </c>
      <c r="CB20" s="26">
        <v>1</v>
      </c>
      <c r="CC20" s="26">
        <f>VLOOKUP(B20,'[2]10QH'!$B$15:$BZ$665,77,0)</f>
        <v>1</v>
      </c>
      <c r="CJ20" s="26">
        <v>1</v>
      </c>
      <c r="CK20" s="26">
        <f>VLOOKUP(B20,'[3]KH2025 IN'!$B$8:$X$241,23,0)</f>
        <v>1</v>
      </c>
    </row>
    <row r="21" spans="1:89" s="19" customFormat="1" ht="18.75" hidden="1" customHeight="1" x14ac:dyDescent="0.3">
      <c r="A21" s="105" t="s">
        <v>147</v>
      </c>
      <c r="B21" s="106" t="s">
        <v>148</v>
      </c>
      <c r="C21" s="107">
        <f t="shared" si="2"/>
        <v>0</v>
      </c>
      <c r="D21" s="105"/>
      <c r="E21" s="108">
        <f t="shared" si="8"/>
        <v>0</v>
      </c>
      <c r="F21" s="108">
        <f t="shared" si="9"/>
        <v>0</v>
      </c>
      <c r="G21" s="108">
        <f t="shared" si="10"/>
        <v>0</v>
      </c>
      <c r="H21" s="105"/>
      <c r="I21" s="105"/>
      <c r="J21" s="105"/>
      <c r="K21" s="105"/>
      <c r="L21" s="105"/>
      <c r="M21" s="108">
        <f t="shared" si="11"/>
        <v>0</v>
      </c>
      <c r="N21" s="105"/>
      <c r="O21" s="105"/>
      <c r="P21" s="105"/>
      <c r="Q21" s="105"/>
      <c r="R21" s="115"/>
      <c r="S21" s="105"/>
      <c r="T21" s="105"/>
      <c r="U21" s="109">
        <f t="shared" si="4"/>
        <v>0</v>
      </c>
      <c r="V21" s="105"/>
      <c r="W21" s="105"/>
      <c r="X21" s="105"/>
      <c r="Y21" s="105"/>
      <c r="Z21" s="105"/>
      <c r="AA21" s="105"/>
      <c r="AB21" s="105"/>
      <c r="AC21" s="105"/>
      <c r="AD21" s="108">
        <f t="shared" si="12"/>
        <v>0</v>
      </c>
      <c r="AE21" s="105"/>
      <c r="AF21" s="105"/>
      <c r="AG21" s="105"/>
      <c r="AH21" s="105"/>
      <c r="AI21" s="105"/>
      <c r="AJ21" s="105"/>
      <c r="AK21" s="105"/>
      <c r="AL21" s="105"/>
      <c r="AM21" s="105"/>
      <c r="AN21" s="105"/>
      <c r="AO21" s="117"/>
      <c r="AP21" s="105"/>
      <c r="AQ21" s="105"/>
      <c r="AR21" s="117"/>
      <c r="AS21" s="117"/>
      <c r="AT21" s="117"/>
      <c r="AU21" s="117"/>
      <c r="AV21" s="117"/>
      <c r="AW21" s="117"/>
      <c r="AX21" s="105"/>
      <c r="AY21" s="105"/>
      <c r="AZ21" s="105"/>
      <c r="BA21" s="117"/>
      <c r="BB21" s="117"/>
      <c r="BC21" s="117"/>
      <c r="BD21" s="105"/>
      <c r="BE21" s="117"/>
      <c r="BF21" s="117"/>
      <c r="BG21" s="108">
        <f t="shared" si="13"/>
        <v>0</v>
      </c>
      <c r="BH21" s="117"/>
      <c r="BI21" s="105"/>
      <c r="BJ21" s="105"/>
      <c r="BK21" s="110"/>
      <c r="BL21" s="105"/>
      <c r="BM21" s="18"/>
      <c r="BN21" s="10"/>
      <c r="BO21" s="18"/>
      <c r="BP21" s="10"/>
      <c r="BQ21" s="18"/>
      <c r="BR21" s="18"/>
      <c r="BS21" s="18"/>
      <c r="BT21" s="18"/>
      <c r="BU21" s="10"/>
      <c r="BV21" s="10"/>
      <c r="BW21" s="10"/>
      <c r="BX21" s="10"/>
      <c r="BY21" s="18"/>
      <c r="CA21" s="26" t="e">
        <f>VLOOKUP(B21,'[1]KH2025 IN'!$B$4:$X$243,23,0)</f>
        <v>#N/A</v>
      </c>
      <c r="CB21" s="26">
        <v>1</v>
      </c>
      <c r="CC21" s="26" t="e">
        <f>VLOOKUP(B21,'[2]10QH'!$B$15:$BZ$665,77,0)</f>
        <v>#REF!</v>
      </c>
    </row>
    <row r="22" spans="1:89" s="19" customFormat="1" ht="37.5" hidden="1" customHeight="1" x14ac:dyDescent="0.3">
      <c r="A22" s="105" t="s">
        <v>152</v>
      </c>
      <c r="B22" s="106" t="s">
        <v>153</v>
      </c>
      <c r="C22" s="107">
        <f t="shared" si="2"/>
        <v>0</v>
      </c>
      <c r="D22" s="105"/>
      <c r="E22" s="108">
        <f t="shared" si="8"/>
        <v>0</v>
      </c>
      <c r="F22" s="108">
        <f t="shared" si="9"/>
        <v>0</v>
      </c>
      <c r="G22" s="108">
        <f t="shared" si="10"/>
        <v>0</v>
      </c>
      <c r="H22" s="105"/>
      <c r="I22" s="105"/>
      <c r="J22" s="105"/>
      <c r="K22" s="105"/>
      <c r="L22" s="105"/>
      <c r="M22" s="108">
        <f t="shared" si="11"/>
        <v>0</v>
      </c>
      <c r="N22" s="105"/>
      <c r="O22" s="105"/>
      <c r="P22" s="105"/>
      <c r="Q22" s="105"/>
      <c r="R22" s="115"/>
      <c r="S22" s="105"/>
      <c r="T22" s="105"/>
      <c r="U22" s="109">
        <f t="shared" si="4"/>
        <v>0</v>
      </c>
      <c r="V22" s="105"/>
      <c r="W22" s="105"/>
      <c r="X22" s="105"/>
      <c r="Y22" s="105"/>
      <c r="Z22" s="105"/>
      <c r="AA22" s="105"/>
      <c r="AB22" s="105"/>
      <c r="AC22" s="105"/>
      <c r="AD22" s="108">
        <f t="shared" si="12"/>
        <v>0</v>
      </c>
      <c r="AE22" s="105"/>
      <c r="AF22" s="105"/>
      <c r="AG22" s="105"/>
      <c r="AH22" s="105"/>
      <c r="AI22" s="105"/>
      <c r="AJ22" s="105"/>
      <c r="AK22" s="105"/>
      <c r="AL22" s="105"/>
      <c r="AM22" s="105"/>
      <c r="AN22" s="105"/>
      <c r="AO22" s="117"/>
      <c r="AP22" s="105"/>
      <c r="AQ22" s="105"/>
      <c r="AR22" s="117"/>
      <c r="AS22" s="117"/>
      <c r="AT22" s="117"/>
      <c r="AU22" s="117"/>
      <c r="AV22" s="117"/>
      <c r="AW22" s="117"/>
      <c r="AX22" s="105"/>
      <c r="AY22" s="105"/>
      <c r="AZ22" s="105"/>
      <c r="BA22" s="117"/>
      <c r="BB22" s="117"/>
      <c r="BC22" s="117"/>
      <c r="BD22" s="105"/>
      <c r="BE22" s="117"/>
      <c r="BF22" s="117"/>
      <c r="BG22" s="108">
        <f t="shared" si="13"/>
        <v>0</v>
      </c>
      <c r="BH22" s="117"/>
      <c r="BI22" s="105"/>
      <c r="BJ22" s="105"/>
      <c r="BK22" s="110"/>
      <c r="BL22" s="105"/>
      <c r="BM22" s="18"/>
      <c r="BN22" s="10"/>
      <c r="BO22" s="3"/>
      <c r="BP22" s="10"/>
      <c r="BQ22" s="18"/>
      <c r="BR22" s="18"/>
      <c r="BS22" s="18"/>
      <c r="BT22" s="18"/>
      <c r="BU22" s="10"/>
      <c r="BV22" s="10"/>
      <c r="BW22" s="10"/>
      <c r="BX22" s="10"/>
      <c r="BY22" s="18"/>
      <c r="CA22" s="26">
        <f>VLOOKUP(B22,'[1]KH2025 IN'!$B$4:$X$243,23,0)</f>
        <v>1</v>
      </c>
      <c r="CB22" s="26">
        <v>1</v>
      </c>
      <c r="CC22" s="26" t="e">
        <f>VLOOKUP(B22,'[2]10QH'!$B$15:$BZ$665,77,0)</f>
        <v>#REF!</v>
      </c>
    </row>
    <row r="23" spans="1:89" s="11" customFormat="1" ht="37.5" hidden="1" customHeight="1" x14ac:dyDescent="0.3">
      <c r="A23" s="125" t="s">
        <v>154</v>
      </c>
      <c r="B23" s="126" t="s">
        <v>155</v>
      </c>
      <c r="C23" s="104">
        <f t="shared" si="2"/>
        <v>0.22800000000000001</v>
      </c>
      <c r="D23" s="104">
        <f t="shared" ref="D23:T23" si="15">SUM(D24:D28)</f>
        <v>0</v>
      </c>
      <c r="E23" s="104">
        <f t="shared" si="15"/>
        <v>0.22800000000000001</v>
      </c>
      <c r="F23" s="104">
        <f t="shared" si="15"/>
        <v>0.114</v>
      </c>
      <c r="G23" s="104">
        <f t="shared" si="15"/>
        <v>0</v>
      </c>
      <c r="H23" s="109">
        <f t="shared" si="15"/>
        <v>0</v>
      </c>
      <c r="I23" s="109">
        <f t="shared" si="15"/>
        <v>0</v>
      </c>
      <c r="J23" s="109">
        <f t="shared" si="15"/>
        <v>0</v>
      </c>
      <c r="K23" s="104">
        <f t="shared" si="15"/>
        <v>0</v>
      </c>
      <c r="L23" s="104">
        <f t="shared" si="15"/>
        <v>0.114</v>
      </c>
      <c r="M23" s="109">
        <f t="shared" si="15"/>
        <v>0</v>
      </c>
      <c r="N23" s="104">
        <f t="shared" si="15"/>
        <v>0</v>
      </c>
      <c r="O23" s="104">
        <f t="shared" si="15"/>
        <v>0</v>
      </c>
      <c r="P23" s="104">
        <f t="shared" si="15"/>
        <v>0</v>
      </c>
      <c r="Q23" s="109">
        <f t="shared" si="15"/>
        <v>0</v>
      </c>
      <c r="R23" s="109">
        <f t="shared" si="15"/>
        <v>0</v>
      </c>
      <c r="S23" s="109">
        <f t="shared" si="15"/>
        <v>0</v>
      </c>
      <c r="T23" s="109">
        <f t="shared" si="15"/>
        <v>0</v>
      </c>
      <c r="U23" s="104">
        <f t="shared" si="4"/>
        <v>0.114</v>
      </c>
      <c r="V23" s="109">
        <f t="shared" ref="V23:BJ23" si="16">SUM(V24:V28)</f>
        <v>0</v>
      </c>
      <c r="W23" s="109">
        <f t="shared" si="16"/>
        <v>0</v>
      </c>
      <c r="X23" s="109">
        <f t="shared" si="16"/>
        <v>0</v>
      </c>
      <c r="Y23" s="109">
        <f t="shared" si="16"/>
        <v>0</v>
      </c>
      <c r="Z23" s="109">
        <f t="shared" si="16"/>
        <v>0</v>
      </c>
      <c r="AA23" s="109">
        <f t="shared" si="16"/>
        <v>0</v>
      </c>
      <c r="AB23" s="109">
        <f t="shared" si="16"/>
        <v>0</v>
      </c>
      <c r="AC23" s="109">
        <f t="shared" si="16"/>
        <v>0</v>
      </c>
      <c r="AD23" s="109">
        <f t="shared" si="16"/>
        <v>0</v>
      </c>
      <c r="AE23" s="109">
        <f t="shared" si="16"/>
        <v>0</v>
      </c>
      <c r="AF23" s="109">
        <f t="shared" si="16"/>
        <v>0</v>
      </c>
      <c r="AG23" s="109">
        <f t="shared" si="16"/>
        <v>0</v>
      </c>
      <c r="AH23" s="109">
        <f t="shared" si="16"/>
        <v>0</v>
      </c>
      <c r="AI23" s="109">
        <f t="shared" si="16"/>
        <v>0</v>
      </c>
      <c r="AJ23" s="109">
        <f t="shared" si="16"/>
        <v>0</v>
      </c>
      <c r="AK23" s="109">
        <f t="shared" si="16"/>
        <v>0</v>
      </c>
      <c r="AL23" s="109">
        <f t="shared" si="16"/>
        <v>0</v>
      </c>
      <c r="AM23" s="109">
        <f t="shared" si="16"/>
        <v>0</v>
      </c>
      <c r="AN23" s="109">
        <f t="shared" si="16"/>
        <v>0</v>
      </c>
      <c r="AO23" s="109">
        <f t="shared" si="16"/>
        <v>0</v>
      </c>
      <c r="AP23" s="109">
        <f t="shared" si="16"/>
        <v>0</v>
      </c>
      <c r="AQ23" s="109">
        <f t="shared" si="16"/>
        <v>0</v>
      </c>
      <c r="AR23" s="109">
        <f t="shared" si="16"/>
        <v>0</v>
      </c>
      <c r="AS23" s="109">
        <f t="shared" si="16"/>
        <v>0</v>
      </c>
      <c r="AT23" s="109">
        <f t="shared" si="16"/>
        <v>0</v>
      </c>
      <c r="AU23" s="109">
        <f t="shared" si="16"/>
        <v>0</v>
      </c>
      <c r="AV23" s="109">
        <f t="shared" si="16"/>
        <v>0</v>
      </c>
      <c r="AW23" s="109">
        <f t="shared" si="16"/>
        <v>0</v>
      </c>
      <c r="AX23" s="109">
        <f t="shared" si="16"/>
        <v>0</v>
      </c>
      <c r="AY23" s="109">
        <f t="shared" si="16"/>
        <v>0</v>
      </c>
      <c r="AZ23" s="109">
        <f t="shared" si="16"/>
        <v>0.114</v>
      </c>
      <c r="BA23" s="109">
        <f t="shared" si="16"/>
        <v>0</v>
      </c>
      <c r="BB23" s="109">
        <f t="shared" si="16"/>
        <v>0</v>
      </c>
      <c r="BC23" s="109">
        <f t="shared" si="16"/>
        <v>0</v>
      </c>
      <c r="BD23" s="109">
        <f t="shared" si="16"/>
        <v>0</v>
      </c>
      <c r="BE23" s="109">
        <f t="shared" si="16"/>
        <v>0</v>
      </c>
      <c r="BF23" s="109">
        <f t="shared" si="16"/>
        <v>0</v>
      </c>
      <c r="BG23" s="104">
        <f t="shared" si="16"/>
        <v>0</v>
      </c>
      <c r="BH23" s="109">
        <f t="shared" si="16"/>
        <v>0</v>
      </c>
      <c r="BI23" s="109">
        <f t="shared" si="16"/>
        <v>0</v>
      </c>
      <c r="BJ23" s="109">
        <f t="shared" si="16"/>
        <v>0</v>
      </c>
      <c r="BK23" s="120"/>
      <c r="BL23" s="120"/>
      <c r="BM23" s="4"/>
      <c r="BN23" s="4"/>
      <c r="BO23" s="3"/>
      <c r="BP23" s="10"/>
      <c r="BQ23" s="10"/>
      <c r="BR23" s="10"/>
      <c r="BS23" s="10"/>
      <c r="BT23" s="10"/>
      <c r="BU23" s="10"/>
      <c r="BV23" s="10"/>
      <c r="BW23" s="10"/>
      <c r="BX23" s="10"/>
      <c r="BY23" s="10"/>
      <c r="CA23" s="26">
        <f>VLOOKUP(B23,'[1]KH2025 IN'!$B$4:$X$243,23,0)</f>
        <v>1</v>
      </c>
      <c r="CB23" s="26">
        <v>1</v>
      </c>
      <c r="CC23" s="26" t="e">
        <f>VLOOKUP(B23,'[2]10QH'!$B$15:$BZ$665,77,0)</f>
        <v>#REF!</v>
      </c>
    </row>
    <row r="24" spans="1:89" s="19" customFormat="1" ht="18.75" hidden="1" customHeight="1" x14ac:dyDescent="0.3">
      <c r="A24" s="105" t="s">
        <v>84</v>
      </c>
      <c r="B24" s="106" t="s">
        <v>85</v>
      </c>
      <c r="C24" s="107">
        <f t="shared" si="2"/>
        <v>0</v>
      </c>
      <c r="D24" s="105"/>
      <c r="E24" s="108">
        <f t="shared" ref="E24:E28" si="17">F24+U24+BG24</f>
        <v>0</v>
      </c>
      <c r="F24" s="108">
        <f t="shared" ref="F24:F28" si="18">G24+K24+L24+M24+R24+S24+T24</f>
        <v>0</v>
      </c>
      <c r="G24" s="108">
        <f t="shared" ref="G24:G28" si="19">H24+I24+J24</f>
        <v>0</v>
      </c>
      <c r="H24" s="105"/>
      <c r="I24" s="105"/>
      <c r="J24" s="105"/>
      <c r="K24" s="105"/>
      <c r="L24" s="105"/>
      <c r="M24" s="108">
        <f t="shared" ref="M24:M28" si="20">+N24+O24+P24</f>
        <v>0</v>
      </c>
      <c r="N24" s="105"/>
      <c r="O24" s="105"/>
      <c r="P24" s="105"/>
      <c r="Q24" s="105"/>
      <c r="R24" s="116"/>
      <c r="S24" s="105"/>
      <c r="T24" s="105"/>
      <c r="U24" s="109">
        <f t="shared" si="4"/>
        <v>0</v>
      </c>
      <c r="V24" s="105"/>
      <c r="W24" s="105"/>
      <c r="X24" s="105"/>
      <c r="Y24" s="105"/>
      <c r="Z24" s="105"/>
      <c r="AA24" s="105"/>
      <c r="AB24" s="105"/>
      <c r="AC24" s="105"/>
      <c r="AD24" s="108">
        <f t="shared" ref="AD24:AD28" si="21">SUM(AE24:AT24)</f>
        <v>0</v>
      </c>
      <c r="AE24" s="105"/>
      <c r="AF24" s="105"/>
      <c r="AG24" s="105"/>
      <c r="AH24" s="105"/>
      <c r="AI24" s="105"/>
      <c r="AJ24" s="105"/>
      <c r="AK24" s="105"/>
      <c r="AL24" s="105"/>
      <c r="AM24" s="105"/>
      <c r="AN24" s="105"/>
      <c r="AO24" s="117"/>
      <c r="AP24" s="105"/>
      <c r="AQ24" s="105"/>
      <c r="AR24" s="117"/>
      <c r="AS24" s="117"/>
      <c r="AT24" s="117"/>
      <c r="AU24" s="117"/>
      <c r="AV24" s="117"/>
      <c r="AW24" s="117"/>
      <c r="AX24" s="105"/>
      <c r="AY24" s="105"/>
      <c r="AZ24" s="105"/>
      <c r="BA24" s="117"/>
      <c r="BB24" s="117"/>
      <c r="BC24" s="117"/>
      <c r="BD24" s="105"/>
      <c r="BE24" s="117"/>
      <c r="BF24" s="117"/>
      <c r="BG24" s="108">
        <f t="shared" ref="BG24:BG28" si="22">BH24+BI24+BJ24</f>
        <v>0</v>
      </c>
      <c r="BH24" s="117"/>
      <c r="BI24" s="105"/>
      <c r="BJ24" s="105"/>
      <c r="BK24" s="110"/>
      <c r="BL24" s="105"/>
      <c r="BM24" s="18"/>
      <c r="BN24" s="10"/>
      <c r="BO24" s="3"/>
      <c r="BP24" s="10"/>
      <c r="BQ24" s="18"/>
      <c r="BR24" s="18"/>
      <c r="BS24" s="18"/>
      <c r="BT24" s="18"/>
      <c r="BU24" s="10"/>
      <c r="BV24" s="10"/>
      <c r="BW24" s="10"/>
      <c r="BX24" s="10"/>
      <c r="BY24" s="18"/>
      <c r="CA24" s="26">
        <f>VLOOKUP(B24,'[1]KH2025 IN'!$B$4:$X$243,23,0)</f>
        <v>1</v>
      </c>
      <c r="CB24" s="26">
        <v>1</v>
      </c>
      <c r="CC24" s="26" t="e">
        <f>VLOOKUP(B24,'[2]10QH'!$B$15:$BZ$665,77,0)</f>
        <v>#REF!</v>
      </c>
    </row>
    <row r="25" spans="1:89" s="54" customFormat="1" ht="75" hidden="1" customHeight="1" x14ac:dyDescent="0.3">
      <c r="A25" s="111" t="e">
        <f>A20+1</f>
        <v>#VALUE!</v>
      </c>
      <c r="B25" s="112" t="s">
        <v>160</v>
      </c>
      <c r="C25" s="113">
        <f>D25+E25</f>
        <v>0.114</v>
      </c>
      <c r="D25" s="129"/>
      <c r="E25" s="109">
        <f t="shared" si="17"/>
        <v>0.114</v>
      </c>
      <c r="F25" s="130">
        <f t="shared" si="18"/>
        <v>0.114</v>
      </c>
      <c r="G25" s="109">
        <f t="shared" si="19"/>
        <v>0</v>
      </c>
      <c r="H25" s="115"/>
      <c r="I25" s="115"/>
      <c r="J25" s="115"/>
      <c r="K25" s="115"/>
      <c r="L25" s="131">
        <v>0.114</v>
      </c>
      <c r="M25" s="109">
        <f t="shared" si="20"/>
        <v>0</v>
      </c>
      <c r="N25" s="115"/>
      <c r="O25" s="115"/>
      <c r="P25" s="115"/>
      <c r="Q25" s="115"/>
      <c r="R25" s="132"/>
      <c r="S25" s="115"/>
      <c r="T25" s="115"/>
      <c r="U25" s="109">
        <f t="shared" si="4"/>
        <v>0</v>
      </c>
      <c r="V25" s="115"/>
      <c r="W25" s="115"/>
      <c r="X25" s="115"/>
      <c r="Y25" s="115"/>
      <c r="Z25" s="115"/>
      <c r="AA25" s="115"/>
      <c r="AB25" s="115"/>
      <c r="AC25" s="115"/>
      <c r="AD25" s="109">
        <f t="shared" si="21"/>
        <v>0</v>
      </c>
      <c r="AE25" s="115"/>
      <c r="AF25" s="115"/>
      <c r="AG25" s="116"/>
      <c r="AH25" s="116"/>
      <c r="AI25" s="115"/>
      <c r="AJ25" s="111"/>
      <c r="AK25" s="115"/>
      <c r="AL25" s="111"/>
      <c r="AM25" s="111"/>
      <c r="AN25" s="111"/>
      <c r="AO25" s="116"/>
      <c r="AP25" s="111"/>
      <c r="AQ25" s="115"/>
      <c r="AR25" s="116"/>
      <c r="AS25" s="116"/>
      <c r="AT25" s="116"/>
      <c r="AU25" s="116"/>
      <c r="AV25" s="116"/>
      <c r="AW25" s="116"/>
      <c r="AX25" s="115"/>
      <c r="AY25" s="115"/>
      <c r="AZ25" s="115"/>
      <c r="BA25" s="116"/>
      <c r="BB25" s="116"/>
      <c r="BC25" s="116"/>
      <c r="BD25" s="115"/>
      <c r="BE25" s="116"/>
      <c r="BF25" s="116"/>
      <c r="BG25" s="109">
        <f t="shared" si="22"/>
        <v>0</v>
      </c>
      <c r="BH25" s="116"/>
      <c r="BI25" s="115"/>
      <c r="BJ25" s="115"/>
      <c r="BK25" s="116"/>
      <c r="BL25" s="111" t="s">
        <v>142</v>
      </c>
      <c r="BM25" s="25"/>
      <c r="BN25" s="20" t="s">
        <v>157</v>
      </c>
      <c r="BO25" s="3">
        <v>2025</v>
      </c>
      <c r="BP25" s="20" t="s">
        <v>158</v>
      </c>
      <c r="BQ25" s="25"/>
      <c r="BR25" s="25"/>
      <c r="BS25" s="25"/>
      <c r="BT25" s="25"/>
      <c r="BU25" s="23" t="s">
        <v>136</v>
      </c>
      <c r="BV25" s="20">
        <v>2023.2023999999999</v>
      </c>
      <c r="BW25" s="25"/>
      <c r="BX25" s="25"/>
      <c r="BY25" s="20" t="s">
        <v>144</v>
      </c>
      <c r="CA25" s="26">
        <f>VLOOKUP(B25,'[1]KH2025 IN'!$B$4:$X$243,23,0)</f>
        <v>1</v>
      </c>
      <c r="CB25" s="26">
        <v>1</v>
      </c>
      <c r="CC25" s="26">
        <f>VLOOKUP(B25,'[2]10QH'!$B$15:$BZ$665,77,0)</f>
        <v>1</v>
      </c>
      <c r="CJ25" s="26">
        <v>1</v>
      </c>
      <c r="CK25" s="26">
        <f>VLOOKUP(B25,'[3]KH2025 IN'!$B$8:$X$241,23,0)</f>
        <v>1</v>
      </c>
    </row>
    <row r="26" spans="1:89" s="26" customFormat="1" ht="131.25" hidden="1" customHeight="1" x14ac:dyDescent="0.3">
      <c r="A26" s="111" t="e">
        <f>A25+1</f>
        <v>#VALUE!</v>
      </c>
      <c r="B26" s="112" t="s">
        <v>165</v>
      </c>
      <c r="C26" s="113">
        <f t="shared" si="2"/>
        <v>0.114</v>
      </c>
      <c r="D26" s="129"/>
      <c r="E26" s="108">
        <f t="shared" si="17"/>
        <v>0.114</v>
      </c>
      <c r="F26" s="108">
        <f t="shared" si="18"/>
        <v>0</v>
      </c>
      <c r="G26" s="108">
        <f t="shared" si="19"/>
        <v>0</v>
      </c>
      <c r="H26" s="115"/>
      <c r="I26" s="115"/>
      <c r="J26" s="115"/>
      <c r="K26" s="115"/>
      <c r="L26" s="115"/>
      <c r="M26" s="108">
        <f t="shared" si="20"/>
        <v>0</v>
      </c>
      <c r="N26" s="115"/>
      <c r="O26" s="115"/>
      <c r="P26" s="115"/>
      <c r="Q26" s="115"/>
      <c r="R26" s="115"/>
      <c r="S26" s="115"/>
      <c r="T26" s="115"/>
      <c r="U26" s="130">
        <f t="shared" si="4"/>
        <v>0.114</v>
      </c>
      <c r="V26" s="115"/>
      <c r="W26" s="115"/>
      <c r="X26" s="115"/>
      <c r="Y26" s="115"/>
      <c r="Z26" s="115"/>
      <c r="AA26" s="115"/>
      <c r="AB26" s="115"/>
      <c r="AC26" s="115"/>
      <c r="AD26" s="108">
        <f t="shared" si="21"/>
        <v>0</v>
      </c>
      <c r="AE26" s="115"/>
      <c r="AF26" s="115"/>
      <c r="AG26" s="116"/>
      <c r="AH26" s="116"/>
      <c r="AI26" s="115"/>
      <c r="AJ26" s="111"/>
      <c r="AK26" s="115"/>
      <c r="AL26" s="111"/>
      <c r="AM26" s="111"/>
      <c r="AN26" s="111"/>
      <c r="AO26" s="117"/>
      <c r="AP26" s="111"/>
      <c r="AQ26" s="115"/>
      <c r="AR26" s="117"/>
      <c r="AS26" s="117"/>
      <c r="AT26" s="117"/>
      <c r="AU26" s="117"/>
      <c r="AV26" s="117"/>
      <c r="AW26" s="117"/>
      <c r="AX26" s="115"/>
      <c r="AY26" s="115"/>
      <c r="AZ26" s="131">
        <v>0.114</v>
      </c>
      <c r="BA26" s="117"/>
      <c r="BB26" s="117"/>
      <c r="BC26" s="117"/>
      <c r="BD26" s="115"/>
      <c r="BE26" s="117"/>
      <c r="BF26" s="117"/>
      <c r="BG26" s="108">
        <f t="shared" si="22"/>
        <v>0</v>
      </c>
      <c r="BH26" s="117"/>
      <c r="BI26" s="115"/>
      <c r="BJ26" s="115"/>
      <c r="BK26" s="117"/>
      <c r="BL26" s="111" t="s">
        <v>105</v>
      </c>
      <c r="BM26" s="3"/>
      <c r="BN26" s="20" t="s">
        <v>157</v>
      </c>
      <c r="BO26" s="3">
        <v>2025</v>
      </c>
      <c r="BP26" s="20" t="s">
        <v>166</v>
      </c>
      <c r="BQ26" s="3"/>
      <c r="BR26" s="3"/>
      <c r="BS26" s="3"/>
      <c r="BT26" s="3"/>
      <c r="BU26" s="23" t="s">
        <v>136</v>
      </c>
      <c r="BV26" s="20">
        <v>2023.2023999999999</v>
      </c>
      <c r="BW26" s="25"/>
      <c r="BX26" s="25"/>
      <c r="BY26" s="20" t="s">
        <v>167</v>
      </c>
      <c r="CA26" s="26">
        <f>VLOOKUP(B26,'[1]KH2025 IN'!$B$4:$X$243,23,0)</f>
        <v>1</v>
      </c>
      <c r="CB26" s="26">
        <v>1</v>
      </c>
      <c r="CC26" s="26">
        <f>VLOOKUP(B26,'[2]10QH'!$B$15:$BZ$665,77,0)</f>
        <v>1</v>
      </c>
      <c r="CJ26" s="26">
        <v>1</v>
      </c>
      <c r="CK26" s="26">
        <f>VLOOKUP(B26,'[3]KH2025 IN'!$B$8:$X$241,23,0)</f>
        <v>1</v>
      </c>
    </row>
    <row r="27" spans="1:89" s="19" customFormat="1" ht="18.75" hidden="1" customHeight="1" x14ac:dyDescent="0.3">
      <c r="A27" s="105" t="s">
        <v>147</v>
      </c>
      <c r="B27" s="106" t="s">
        <v>148</v>
      </c>
      <c r="C27" s="107">
        <f t="shared" si="2"/>
        <v>0</v>
      </c>
      <c r="D27" s="105"/>
      <c r="E27" s="108">
        <f t="shared" si="17"/>
        <v>0</v>
      </c>
      <c r="F27" s="108">
        <f t="shared" si="18"/>
        <v>0</v>
      </c>
      <c r="G27" s="108">
        <f t="shared" si="19"/>
        <v>0</v>
      </c>
      <c r="H27" s="105"/>
      <c r="I27" s="105"/>
      <c r="J27" s="105"/>
      <c r="K27" s="105"/>
      <c r="L27" s="105"/>
      <c r="M27" s="108">
        <f t="shared" si="20"/>
        <v>0</v>
      </c>
      <c r="N27" s="105"/>
      <c r="O27" s="105"/>
      <c r="P27" s="105"/>
      <c r="Q27" s="105"/>
      <c r="R27" s="115"/>
      <c r="S27" s="105"/>
      <c r="T27" s="105"/>
      <c r="U27" s="109">
        <f t="shared" si="4"/>
        <v>0</v>
      </c>
      <c r="V27" s="105"/>
      <c r="W27" s="105"/>
      <c r="X27" s="105"/>
      <c r="Y27" s="105"/>
      <c r="Z27" s="105"/>
      <c r="AA27" s="105"/>
      <c r="AB27" s="105"/>
      <c r="AC27" s="105"/>
      <c r="AD27" s="108">
        <f t="shared" si="21"/>
        <v>0</v>
      </c>
      <c r="AE27" s="105"/>
      <c r="AF27" s="105"/>
      <c r="AG27" s="105"/>
      <c r="AH27" s="105"/>
      <c r="AI27" s="105"/>
      <c r="AJ27" s="105"/>
      <c r="AK27" s="105"/>
      <c r="AL27" s="105"/>
      <c r="AM27" s="105"/>
      <c r="AN27" s="105"/>
      <c r="AO27" s="117"/>
      <c r="AP27" s="105"/>
      <c r="AQ27" s="105"/>
      <c r="AR27" s="117"/>
      <c r="AS27" s="117"/>
      <c r="AT27" s="117"/>
      <c r="AU27" s="117"/>
      <c r="AV27" s="117"/>
      <c r="AW27" s="117"/>
      <c r="AX27" s="105"/>
      <c r="AY27" s="105"/>
      <c r="AZ27" s="105"/>
      <c r="BA27" s="117"/>
      <c r="BB27" s="117"/>
      <c r="BC27" s="117"/>
      <c r="BD27" s="105"/>
      <c r="BE27" s="117"/>
      <c r="BF27" s="117"/>
      <c r="BG27" s="108">
        <f t="shared" si="22"/>
        <v>0</v>
      </c>
      <c r="BH27" s="117"/>
      <c r="BI27" s="105"/>
      <c r="BJ27" s="105"/>
      <c r="BK27" s="110"/>
      <c r="BL27" s="105"/>
      <c r="BM27" s="18"/>
      <c r="BN27" s="10"/>
      <c r="BO27" s="18"/>
      <c r="BP27" s="10"/>
      <c r="BQ27" s="18"/>
      <c r="BR27" s="18"/>
      <c r="BS27" s="18"/>
      <c r="BT27" s="18"/>
      <c r="BU27" s="10"/>
      <c r="BV27" s="10"/>
      <c r="BW27" s="10"/>
      <c r="BX27" s="10"/>
      <c r="BY27" s="18"/>
      <c r="CA27" s="26" t="e">
        <f>VLOOKUP(B27,'[1]KH2025 IN'!$B$4:$X$243,23,0)</f>
        <v>#N/A</v>
      </c>
      <c r="CB27" s="26">
        <v>1</v>
      </c>
      <c r="CC27" s="26" t="e">
        <f>VLOOKUP(B27,'[2]10QH'!$B$15:$BZ$665,77,0)</f>
        <v>#REF!</v>
      </c>
    </row>
    <row r="28" spans="1:89" s="19" customFormat="1" ht="37.5" hidden="1" customHeight="1" x14ac:dyDescent="0.3">
      <c r="A28" s="10" t="s">
        <v>152</v>
      </c>
      <c r="B28" s="15" t="s">
        <v>153</v>
      </c>
      <c r="C28" s="16">
        <f t="shared" si="2"/>
        <v>0</v>
      </c>
      <c r="D28" s="10"/>
      <c r="E28" s="17">
        <f t="shared" si="17"/>
        <v>0</v>
      </c>
      <c r="F28" s="17">
        <f t="shared" si="18"/>
        <v>0</v>
      </c>
      <c r="G28" s="17">
        <f t="shared" si="19"/>
        <v>0</v>
      </c>
      <c r="H28" s="10"/>
      <c r="I28" s="10"/>
      <c r="J28" s="10"/>
      <c r="K28" s="10"/>
      <c r="L28" s="10"/>
      <c r="M28" s="17">
        <f t="shared" si="20"/>
        <v>0</v>
      </c>
      <c r="N28" s="10"/>
      <c r="O28" s="10"/>
      <c r="P28" s="10"/>
      <c r="Q28" s="10"/>
      <c r="R28" s="24"/>
      <c r="S28" s="10"/>
      <c r="T28" s="10"/>
      <c r="U28" s="7">
        <f t="shared" si="4"/>
        <v>0</v>
      </c>
      <c r="V28" s="10"/>
      <c r="W28" s="10"/>
      <c r="X28" s="10"/>
      <c r="Y28" s="10"/>
      <c r="Z28" s="10"/>
      <c r="AA28" s="10"/>
      <c r="AB28" s="10"/>
      <c r="AC28" s="10"/>
      <c r="AD28" s="17">
        <f t="shared" si="21"/>
        <v>0</v>
      </c>
      <c r="AE28" s="10"/>
      <c r="AF28" s="10"/>
      <c r="AG28" s="10"/>
      <c r="AH28" s="10"/>
      <c r="AI28" s="10"/>
      <c r="AJ28" s="10"/>
      <c r="AK28" s="10"/>
      <c r="AL28" s="10"/>
      <c r="AM28" s="10"/>
      <c r="AN28" s="10"/>
      <c r="AO28" s="3"/>
      <c r="AP28" s="10"/>
      <c r="AQ28" s="10"/>
      <c r="AR28" s="3"/>
      <c r="AS28" s="3"/>
      <c r="AT28" s="3"/>
      <c r="AU28" s="3"/>
      <c r="AV28" s="3"/>
      <c r="AW28" s="3"/>
      <c r="AX28" s="10"/>
      <c r="AY28" s="10"/>
      <c r="AZ28" s="10"/>
      <c r="BA28" s="3"/>
      <c r="BB28" s="3"/>
      <c r="BC28" s="3"/>
      <c r="BD28" s="10"/>
      <c r="BE28" s="3"/>
      <c r="BF28" s="3"/>
      <c r="BG28" s="17">
        <f t="shared" si="22"/>
        <v>0</v>
      </c>
      <c r="BH28" s="3"/>
      <c r="BI28" s="10"/>
      <c r="BJ28" s="10"/>
      <c r="BK28" s="18"/>
      <c r="BL28" s="10"/>
      <c r="BM28" s="18"/>
      <c r="BN28" s="10"/>
      <c r="BO28" s="3"/>
      <c r="BP28" s="10"/>
      <c r="BQ28" s="18"/>
      <c r="BR28" s="18"/>
      <c r="BS28" s="18"/>
      <c r="BT28" s="18"/>
      <c r="BU28" s="10"/>
      <c r="BV28" s="10"/>
      <c r="BW28" s="10"/>
      <c r="BX28" s="10"/>
      <c r="BY28" s="18"/>
      <c r="CA28" s="26">
        <f>VLOOKUP(B28,'[1]KH2025 IN'!$B$4:$X$243,23,0)</f>
        <v>1</v>
      </c>
      <c r="CB28" s="26">
        <v>1</v>
      </c>
      <c r="CC28" s="26" t="e">
        <f>VLOOKUP(B28,'[2]10QH'!$B$15:$BZ$665,77,0)</f>
        <v>#REF!</v>
      </c>
    </row>
    <row r="29" spans="1:89" s="11" customFormat="1" ht="56.25" hidden="1" customHeight="1" x14ac:dyDescent="0.3">
      <c r="A29" s="12" t="s">
        <v>174</v>
      </c>
      <c r="B29" s="5" t="s">
        <v>175</v>
      </c>
      <c r="C29" s="6">
        <f t="shared" si="2"/>
        <v>0</v>
      </c>
      <c r="D29" s="6">
        <f t="shared" ref="D29:BJ29" si="23">D30+D31</f>
        <v>0</v>
      </c>
      <c r="E29" s="6">
        <f t="shared" si="23"/>
        <v>0</v>
      </c>
      <c r="F29" s="6">
        <f t="shared" si="23"/>
        <v>0</v>
      </c>
      <c r="G29" s="6">
        <f t="shared" si="23"/>
        <v>0</v>
      </c>
      <c r="H29" s="7">
        <f t="shared" si="23"/>
        <v>0</v>
      </c>
      <c r="I29" s="7">
        <f t="shared" si="23"/>
        <v>0</v>
      </c>
      <c r="J29" s="7">
        <f t="shared" si="23"/>
        <v>0</v>
      </c>
      <c r="K29" s="6">
        <f t="shared" si="23"/>
        <v>0</v>
      </c>
      <c r="L29" s="6">
        <f t="shared" si="23"/>
        <v>0</v>
      </c>
      <c r="M29" s="7">
        <f t="shared" si="23"/>
        <v>0</v>
      </c>
      <c r="N29" s="6">
        <f t="shared" si="23"/>
        <v>0</v>
      </c>
      <c r="O29" s="6">
        <f t="shared" si="23"/>
        <v>0</v>
      </c>
      <c r="P29" s="6">
        <f t="shared" si="23"/>
        <v>0</v>
      </c>
      <c r="Q29" s="7">
        <f t="shared" si="23"/>
        <v>0</v>
      </c>
      <c r="R29" s="7">
        <f t="shared" si="23"/>
        <v>0</v>
      </c>
      <c r="S29" s="7">
        <f t="shared" si="23"/>
        <v>0</v>
      </c>
      <c r="T29" s="7">
        <f t="shared" si="23"/>
        <v>0</v>
      </c>
      <c r="U29" s="6">
        <f t="shared" si="4"/>
        <v>0</v>
      </c>
      <c r="V29" s="7">
        <f t="shared" si="23"/>
        <v>0</v>
      </c>
      <c r="W29" s="7">
        <f t="shared" si="23"/>
        <v>0</v>
      </c>
      <c r="X29" s="7">
        <f t="shared" si="23"/>
        <v>0</v>
      </c>
      <c r="Y29" s="7">
        <f t="shared" si="23"/>
        <v>0</v>
      </c>
      <c r="Z29" s="7">
        <f t="shared" si="23"/>
        <v>0</v>
      </c>
      <c r="AA29" s="7">
        <f t="shared" si="23"/>
        <v>0</v>
      </c>
      <c r="AB29" s="7">
        <f t="shared" si="23"/>
        <v>0</v>
      </c>
      <c r="AC29" s="7">
        <f t="shared" si="23"/>
        <v>0</v>
      </c>
      <c r="AD29" s="7">
        <f t="shared" si="23"/>
        <v>0</v>
      </c>
      <c r="AE29" s="7">
        <f t="shared" si="23"/>
        <v>0</v>
      </c>
      <c r="AF29" s="7">
        <f t="shared" si="23"/>
        <v>0</v>
      </c>
      <c r="AG29" s="7">
        <f t="shared" si="23"/>
        <v>0</v>
      </c>
      <c r="AH29" s="7">
        <f t="shared" si="23"/>
        <v>0</v>
      </c>
      <c r="AI29" s="7">
        <f t="shared" si="23"/>
        <v>0</v>
      </c>
      <c r="AJ29" s="7">
        <f t="shared" si="23"/>
        <v>0</v>
      </c>
      <c r="AK29" s="7">
        <f t="shared" si="23"/>
        <v>0</v>
      </c>
      <c r="AL29" s="7">
        <f t="shared" si="23"/>
        <v>0</v>
      </c>
      <c r="AM29" s="7">
        <f t="shared" si="23"/>
        <v>0</v>
      </c>
      <c r="AN29" s="7">
        <f t="shared" si="23"/>
        <v>0</v>
      </c>
      <c r="AO29" s="7">
        <f t="shared" si="23"/>
        <v>0</v>
      </c>
      <c r="AP29" s="7">
        <f t="shared" si="23"/>
        <v>0</v>
      </c>
      <c r="AQ29" s="7">
        <f t="shared" si="23"/>
        <v>0</v>
      </c>
      <c r="AR29" s="7">
        <f t="shared" si="23"/>
        <v>0</v>
      </c>
      <c r="AS29" s="7">
        <f t="shared" si="23"/>
        <v>0</v>
      </c>
      <c r="AT29" s="7">
        <f t="shared" si="23"/>
        <v>0</v>
      </c>
      <c r="AU29" s="7">
        <f t="shared" si="23"/>
        <v>0</v>
      </c>
      <c r="AV29" s="7">
        <f t="shared" si="23"/>
        <v>0</v>
      </c>
      <c r="AW29" s="7">
        <f t="shared" si="23"/>
        <v>0</v>
      </c>
      <c r="AX29" s="7">
        <f t="shared" si="23"/>
        <v>0</v>
      </c>
      <c r="AY29" s="7">
        <f t="shared" si="23"/>
        <v>0</v>
      </c>
      <c r="AZ29" s="7">
        <f t="shared" si="23"/>
        <v>0</v>
      </c>
      <c r="BA29" s="7">
        <f t="shared" si="23"/>
        <v>0</v>
      </c>
      <c r="BB29" s="7">
        <f t="shared" si="23"/>
        <v>0</v>
      </c>
      <c r="BC29" s="7">
        <f t="shared" si="23"/>
        <v>0</v>
      </c>
      <c r="BD29" s="7">
        <f t="shared" si="23"/>
        <v>0</v>
      </c>
      <c r="BE29" s="7">
        <f t="shared" si="23"/>
        <v>0</v>
      </c>
      <c r="BF29" s="7">
        <f t="shared" si="23"/>
        <v>0</v>
      </c>
      <c r="BG29" s="6">
        <f t="shared" si="23"/>
        <v>0</v>
      </c>
      <c r="BH29" s="7">
        <f t="shared" si="23"/>
        <v>0</v>
      </c>
      <c r="BI29" s="7">
        <f t="shared" si="23"/>
        <v>0</v>
      </c>
      <c r="BJ29" s="7">
        <f t="shared" si="23"/>
        <v>0</v>
      </c>
      <c r="BK29" s="60"/>
      <c r="BL29" s="4"/>
      <c r="BM29" s="61"/>
      <c r="BN29" s="62"/>
      <c r="BO29" s="3"/>
      <c r="BP29" s="10"/>
      <c r="BQ29" s="10"/>
      <c r="BR29" s="10"/>
      <c r="BS29" s="10"/>
      <c r="BT29" s="10"/>
      <c r="BU29" s="10"/>
      <c r="BV29" s="10"/>
      <c r="BW29" s="10"/>
      <c r="BX29" s="10"/>
      <c r="BY29" s="10"/>
      <c r="CA29" s="26">
        <f>VLOOKUP(B29,'[1]KH2025 IN'!$B$4:$X$243,23,0)</f>
        <v>1</v>
      </c>
      <c r="CB29" s="26">
        <v>1</v>
      </c>
      <c r="CC29" s="26" t="e">
        <f>VLOOKUP(B29,'[2]10QH'!$B$15:$BZ$665,77,0)</f>
        <v>#REF!</v>
      </c>
    </row>
    <row r="30" spans="1:89" s="11" customFormat="1" ht="75" hidden="1" customHeight="1" x14ac:dyDescent="0.3">
      <c r="A30" s="4" t="s">
        <v>176</v>
      </c>
      <c r="B30" s="5" t="s">
        <v>177</v>
      </c>
      <c r="C30" s="6">
        <f t="shared" si="2"/>
        <v>0</v>
      </c>
      <c r="D30" s="6"/>
      <c r="E30" s="6">
        <f>BG30+U30+F30</f>
        <v>0</v>
      </c>
      <c r="F30" s="6">
        <f>G30+K30+L30+M30+R30+S30+T30</f>
        <v>0</v>
      </c>
      <c r="G30" s="6">
        <f>H30+I30+J30</f>
        <v>0</v>
      </c>
      <c r="H30" s="63"/>
      <c r="I30" s="63"/>
      <c r="J30" s="63"/>
      <c r="K30" s="6"/>
      <c r="L30" s="6"/>
      <c r="M30" s="7">
        <f>N30+O30+P30</f>
        <v>0</v>
      </c>
      <c r="N30" s="6"/>
      <c r="O30" s="6"/>
      <c r="P30" s="6"/>
      <c r="Q30" s="63"/>
      <c r="R30" s="63"/>
      <c r="S30" s="63"/>
      <c r="T30" s="63"/>
      <c r="U30" s="6">
        <f t="shared" si="4"/>
        <v>0</v>
      </c>
      <c r="V30" s="63"/>
      <c r="W30" s="63"/>
      <c r="X30" s="63"/>
      <c r="Y30" s="63"/>
      <c r="Z30" s="63"/>
      <c r="AA30" s="63"/>
      <c r="AB30" s="63"/>
      <c r="AC30" s="63"/>
      <c r="AD30" s="7">
        <f>SUM(AE30:AT30)</f>
        <v>0</v>
      </c>
      <c r="AE30" s="63"/>
      <c r="AF30" s="63"/>
      <c r="AG30" s="63"/>
      <c r="AH30" s="63"/>
      <c r="AI30" s="63"/>
      <c r="AJ30" s="63"/>
      <c r="AK30" s="63"/>
      <c r="AL30" s="63"/>
      <c r="AM30" s="63"/>
      <c r="AN30" s="63"/>
      <c r="AO30" s="63"/>
      <c r="AP30" s="63"/>
      <c r="AQ30" s="63"/>
      <c r="AR30" s="63"/>
      <c r="AS30" s="63">
        <v>0</v>
      </c>
      <c r="AT30" s="63"/>
      <c r="AU30" s="63"/>
      <c r="AV30" s="63"/>
      <c r="AW30" s="63"/>
      <c r="AX30" s="63"/>
      <c r="AY30" s="63"/>
      <c r="AZ30" s="63"/>
      <c r="BA30" s="63"/>
      <c r="BB30" s="63"/>
      <c r="BC30" s="63"/>
      <c r="BD30" s="63"/>
      <c r="BE30" s="63"/>
      <c r="BF30" s="63"/>
      <c r="BG30" s="6">
        <f>BH30+BI30+BJ30</f>
        <v>0</v>
      </c>
      <c r="BH30" s="63"/>
      <c r="BI30" s="63"/>
      <c r="BJ30" s="63"/>
      <c r="BK30" s="60"/>
      <c r="BL30" s="4"/>
      <c r="BM30" s="61"/>
      <c r="BN30" s="62"/>
      <c r="BO30" s="3"/>
      <c r="BP30" s="10"/>
      <c r="BQ30" s="10"/>
      <c r="BR30" s="10"/>
      <c r="BS30" s="10"/>
      <c r="BT30" s="10"/>
      <c r="BU30" s="10"/>
      <c r="BV30" s="10"/>
      <c r="BW30" s="10"/>
      <c r="BX30" s="10"/>
      <c r="BY30" s="10"/>
      <c r="CA30" s="26">
        <f>VLOOKUP(B30,'[1]KH2025 IN'!$B$4:$X$243,23,0)</f>
        <v>1</v>
      </c>
      <c r="CB30" s="26">
        <v>1</v>
      </c>
      <c r="CC30" s="26" t="e">
        <f>VLOOKUP(B30,'[2]10QH'!$B$15:$BZ$665,77,0)</f>
        <v>#REF!</v>
      </c>
    </row>
    <row r="31" spans="1:89" s="11" customFormat="1" ht="56.25" hidden="1" customHeight="1" x14ac:dyDescent="0.3">
      <c r="A31" s="4" t="s">
        <v>178</v>
      </c>
      <c r="B31" s="5" t="s">
        <v>179</v>
      </c>
      <c r="C31" s="6">
        <f t="shared" si="2"/>
        <v>0</v>
      </c>
      <c r="D31" s="6"/>
      <c r="E31" s="6">
        <f>BG31+U31+F31</f>
        <v>0</v>
      </c>
      <c r="F31" s="6">
        <f>G31+K31+L31+M31+R31+S31+T31</f>
        <v>0</v>
      </c>
      <c r="G31" s="6">
        <f>H31+I31+J31</f>
        <v>0</v>
      </c>
      <c r="H31" s="63"/>
      <c r="I31" s="63"/>
      <c r="J31" s="63"/>
      <c r="K31" s="6"/>
      <c r="L31" s="6"/>
      <c r="M31" s="7">
        <f>N31+O31+P31</f>
        <v>0</v>
      </c>
      <c r="N31" s="6"/>
      <c r="O31" s="6"/>
      <c r="P31" s="6"/>
      <c r="Q31" s="63"/>
      <c r="R31" s="63"/>
      <c r="S31" s="63"/>
      <c r="T31" s="63"/>
      <c r="U31" s="6">
        <f t="shared" si="4"/>
        <v>0</v>
      </c>
      <c r="V31" s="63"/>
      <c r="W31" s="63"/>
      <c r="X31" s="63"/>
      <c r="Y31" s="63"/>
      <c r="Z31" s="63"/>
      <c r="AA31" s="63"/>
      <c r="AB31" s="63"/>
      <c r="AC31" s="63"/>
      <c r="AD31" s="7">
        <f>SUM(AE31:AT31)</f>
        <v>0</v>
      </c>
      <c r="AE31" s="63"/>
      <c r="AF31" s="63"/>
      <c r="AG31" s="63"/>
      <c r="AH31" s="63"/>
      <c r="AI31" s="63"/>
      <c r="AJ31" s="63"/>
      <c r="AK31" s="63"/>
      <c r="AL31" s="63"/>
      <c r="AM31" s="63"/>
      <c r="AN31" s="63"/>
      <c r="AO31" s="63"/>
      <c r="AP31" s="63"/>
      <c r="AQ31" s="63"/>
      <c r="AR31" s="63"/>
      <c r="AS31" s="63">
        <v>0</v>
      </c>
      <c r="AT31" s="63"/>
      <c r="AU31" s="63"/>
      <c r="AV31" s="63"/>
      <c r="AW31" s="63"/>
      <c r="AX31" s="63"/>
      <c r="AY31" s="63"/>
      <c r="AZ31" s="63"/>
      <c r="BA31" s="63"/>
      <c r="BB31" s="63"/>
      <c r="BC31" s="63"/>
      <c r="BD31" s="63"/>
      <c r="BE31" s="63"/>
      <c r="BF31" s="63"/>
      <c r="BG31" s="6">
        <f>BH31+BI31+BJ31</f>
        <v>0</v>
      </c>
      <c r="BH31" s="63"/>
      <c r="BI31" s="63"/>
      <c r="BJ31" s="63"/>
      <c r="BK31" s="60"/>
      <c r="BL31" s="4"/>
      <c r="BM31" s="60"/>
      <c r="BN31" s="4"/>
      <c r="BO31" s="3"/>
      <c r="BP31" s="10"/>
      <c r="BQ31" s="10"/>
      <c r="BR31" s="10"/>
      <c r="BS31" s="10"/>
      <c r="BT31" s="10"/>
      <c r="BU31" s="10"/>
      <c r="BV31" s="10"/>
      <c r="BW31" s="10"/>
      <c r="BX31" s="10"/>
      <c r="BY31" s="10"/>
      <c r="CA31" s="26">
        <f>VLOOKUP(B31,'[1]KH2025 IN'!$B$4:$X$243,23,0)</f>
        <v>1</v>
      </c>
      <c r="CB31" s="26">
        <v>1</v>
      </c>
      <c r="CC31" s="26" t="e">
        <f>VLOOKUP(B31,'[2]10QH'!$B$15:$BZ$665,77,0)</f>
        <v>#REF!</v>
      </c>
    </row>
    <row r="32" spans="1:89" s="11" customFormat="1" ht="19.5" hidden="1" customHeight="1" x14ac:dyDescent="0.3">
      <c r="A32" s="111" t="s">
        <v>339</v>
      </c>
      <c r="B32" s="5" t="s">
        <v>180</v>
      </c>
      <c r="C32" s="6">
        <f t="shared" si="2"/>
        <v>851.72330000000011</v>
      </c>
      <c r="D32" s="6">
        <f t="shared" ref="D32:T32" si="24">D33+D166</f>
        <v>246.60499999999999</v>
      </c>
      <c r="E32" s="6">
        <f t="shared" si="24"/>
        <v>605.11830000000009</v>
      </c>
      <c r="F32" s="6">
        <f t="shared" si="24"/>
        <v>595.47</v>
      </c>
      <c r="G32" s="6">
        <f t="shared" si="24"/>
        <v>7.16</v>
      </c>
      <c r="H32" s="64">
        <f t="shared" si="24"/>
        <v>2.4500000000000002</v>
      </c>
      <c r="I32" s="64">
        <f t="shared" si="24"/>
        <v>4.71</v>
      </c>
      <c r="J32" s="64">
        <f t="shared" si="24"/>
        <v>0</v>
      </c>
      <c r="K32" s="6">
        <f t="shared" si="24"/>
        <v>465.24</v>
      </c>
      <c r="L32" s="6">
        <f t="shared" si="24"/>
        <v>104.66</v>
      </c>
      <c r="M32" s="64">
        <f t="shared" si="24"/>
        <v>17.36</v>
      </c>
      <c r="N32" s="6">
        <f t="shared" si="24"/>
        <v>1.4</v>
      </c>
      <c r="O32" s="6">
        <f t="shared" si="24"/>
        <v>0</v>
      </c>
      <c r="P32" s="6">
        <f t="shared" si="24"/>
        <v>15.96</v>
      </c>
      <c r="Q32" s="64">
        <f t="shared" si="24"/>
        <v>13.85</v>
      </c>
      <c r="R32" s="64">
        <f t="shared" si="24"/>
        <v>1.05</v>
      </c>
      <c r="S32" s="64">
        <f t="shared" si="24"/>
        <v>0</v>
      </c>
      <c r="T32" s="64">
        <f t="shared" si="24"/>
        <v>0</v>
      </c>
      <c r="U32" s="6">
        <f t="shared" si="4"/>
        <v>2.6882999999999999</v>
      </c>
      <c r="V32" s="64">
        <f t="shared" ref="V32:BJ32" si="25">V33+V166</f>
        <v>0</v>
      </c>
      <c r="W32" s="64">
        <f t="shared" si="25"/>
        <v>0</v>
      </c>
      <c r="X32" s="64">
        <f t="shared" si="25"/>
        <v>0</v>
      </c>
      <c r="Y32" s="64">
        <f t="shared" si="25"/>
        <v>0</v>
      </c>
      <c r="Z32" s="64">
        <f t="shared" si="25"/>
        <v>0</v>
      </c>
      <c r="AA32" s="64">
        <f t="shared" si="25"/>
        <v>0</v>
      </c>
      <c r="AB32" s="64">
        <f t="shared" si="25"/>
        <v>0</v>
      </c>
      <c r="AC32" s="64">
        <f t="shared" si="25"/>
        <v>0</v>
      </c>
      <c r="AD32" s="64">
        <f t="shared" si="25"/>
        <v>1.03</v>
      </c>
      <c r="AE32" s="64">
        <f t="shared" si="25"/>
        <v>0.95000000000000007</v>
      </c>
      <c r="AF32" s="64">
        <f t="shared" si="25"/>
        <v>0</v>
      </c>
      <c r="AG32" s="64">
        <f t="shared" si="25"/>
        <v>0</v>
      </c>
      <c r="AH32" s="64">
        <f t="shared" si="25"/>
        <v>0</v>
      </c>
      <c r="AI32" s="64">
        <f t="shared" si="25"/>
        <v>0</v>
      </c>
      <c r="AJ32" s="64">
        <f t="shared" si="25"/>
        <v>0</v>
      </c>
      <c r="AK32" s="64">
        <f t="shared" si="25"/>
        <v>0</v>
      </c>
      <c r="AL32" s="64">
        <f t="shared" si="25"/>
        <v>0</v>
      </c>
      <c r="AM32" s="64">
        <f t="shared" si="25"/>
        <v>0</v>
      </c>
      <c r="AN32" s="64">
        <f t="shared" si="25"/>
        <v>0</v>
      </c>
      <c r="AO32" s="64">
        <f t="shared" si="25"/>
        <v>0</v>
      </c>
      <c r="AP32" s="64">
        <f t="shared" si="25"/>
        <v>0</v>
      </c>
      <c r="AQ32" s="64">
        <f t="shared" si="25"/>
        <v>0.08</v>
      </c>
      <c r="AR32" s="64">
        <f t="shared" si="25"/>
        <v>0</v>
      </c>
      <c r="AS32" s="64">
        <f t="shared" si="25"/>
        <v>0</v>
      </c>
      <c r="AT32" s="64">
        <f t="shared" si="25"/>
        <v>0</v>
      </c>
      <c r="AU32" s="64">
        <f t="shared" si="25"/>
        <v>0</v>
      </c>
      <c r="AV32" s="64">
        <f t="shared" si="25"/>
        <v>0</v>
      </c>
      <c r="AW32" s="64">
        <f t="shared" si="25"/>
        <v>0</v>
      </c>
      <c r="AX32" s="64">
        <f t="shared" si="25"/>
        <v>0.37</v>
      </c>
      <c r="AY32" s="64">
        <f t="shared" si="25"/>
        <v>0.4</v>
      </c>
      <c r="AZ32" s="64">
        <f t="shared" si="25"/>
        <v>0.45830000000000004</v>
      </c>
      <c r="BA32" s="64">
        <f t="shared" si="25"/>
        <v>0</v>
      </c>
      <c r="BB32" s="64">
        <f t="shared" si="25"/>
        <v>0</v>
      </c>
      <c r="BC32" s="64">
        <f t="shared" si="25"/>
        <v>0</v>
      </c>
      <c r="BD32" s="64">
        <f t="shared" si="25"/>
        <v>0.43</v>
      </c>
      <c r="BE32" s="64">
        <f t="shared" si="25"/>
        <v>0</v>
      </c>
      <c r="BF32" s="64">
        <f t="shared" si="25"/>
        <v>0</v>
      </c>
      <c r="BG32" s="6">
        <f t="shared" si="25"/>
        <v>6.96</v>
      </c>
      <c r="BH32" s="64">
        <f t="shared" si="25"/>
        <v>0</v>
      </c>
      <c r="BI32" s="64">
        <f t="shared" si="25"/>
        <v>6.96</v>
      </c>
      <c r="BJ32" s="64">
        <f t="shared" si="25"/>
        <v>0</v>
      </c>
      <c r="BK32" s="4"/>
      <c r="BL32" s="4"/>
      <c r="BM32" s="4"/>
      <c r="BN32" s="4"/>
      <c r="BO32" s="3"/>
      <c r="BP32" s="10"/>
      <c r="BQ32" s="10"/>
      <c r="BR32" s="10"/>
      <c r="BS32" s="10"/>
      <c r="BT32" s="10"/>
      <c r="BU32" s="10"/>
      <c r="BV32" s="10"/>
      <c r="BW32" s="10"/>
      <c r="BX32" s="10"/>
      <c r="BY32" s="10"/>
      <c r="CA32" s="26">
        <f>VLOOKUP(B32,'[1]KH2025 IN'!$B$4:$X$243,23,0)</f>
        <v>1</v>
      </c>
      <c r="CB32" s="26">
        <v>1</v>
      </c>
      <c r="CC32" s="26" t="e">
        <f>VLOOKUP(B32,'[2]10QH'!$B$15:$BZ$665,77,0)</f>
        <v>#REF!</v>
      </c>
    </row>
    <row r="33" spans="1:89" s="11" customFormat="1" ht="56.25" hidden="1" customHeight="1" x14ac:dyDescent="0.3">
      <c r="A33" s="111" t="s">
        <v>339</v>
      </c>
      <c r="B33" s="5" t="s">
        <v>182</v>
      </c>
      <c r="C33" s="6">
        <f t="shared" si="2"/>
        <v>155.965</v>
      </c>
      <c r="D33" s="6">
        <f t="shared" ref="D33:T33" si="26">D34+D39</f>
        <v>39.274999999999999</v>
      </c>
      <c r="E33" s="6">
        <f t="shared" si="26"/>
        <v>116.69000000000001</v>
      </c>
      <c r="F33" s="6">
        <f t="shared" si="26"/>
        <v>113.92</v>
      </c>
      <c r="G33" s="6">
        <f t="shared" si="26"/>
        <v>5.7200000000000006</v>
      </c>
      <c r="H33" s="64">
        <f t="shared" si="26"/>
        <v>2.4500000000000002</v>
      </c>
      <c r="I33" s="64">
        <f t="shared" si="26"/>
        <v>3.27</v>
      </c>
      <c r="J33" s="64">
        <f t="shared" si="26"/>
        <v>0</v>
      </c>
      <c r="K33" s="6">
        <f t="shared" si="26"/>
        <v>70.27000000000001</v>
      </c>
      <c r="L33" s="6">
        <f t="shared" si="26"/>
        <v>20.57</v>
      </c>
      <c r="M33" s="64">
        <f t="shared" si="26"/>
        <v>17.36</v>
      </c>
      <c r="N33" s="6">
        <f t="shared" si="26"/>
        <v>1.4</v>
      </c>
      <c r="O33" s="6">
        <f t="shared" si="26"/>
        <v>0</v>
      </c>
      <c r="P33" s="6">
        <f t="shared" si="26"/>
        <v>15.96</v>
      </c>
      <c r="Q33" s="64">
        <f t="shared" si="26"/>
        <v>13.85</v>
      </c>
      <c r="R33" s="64">
        <f t="shared" si="26"/>
        <v>0</v>
      </c>
      <c r="S33" s="64">
        <f t="shared" si="26"/>
        <v>0</v>
      </c>
      <c r="T33" s="64">
        <f t="shared" si="26"/>
        <v>0</v>
      </c>
      <c r="U33" s="6">
        <f t="shared" si="4"/>
        <v>2.23</v>
      </c>
      <c r="V33" s="64">
        <f t="shared" ref="V33:BJ33" si="27">V34+V39</f>
        <v>0</v>
      </c>
      <c r="W33" s="64">
        <f t="shared" si="27"/>
        <v>0</v>
      </c>
      <c r="X33" s="64">
        <f t="shared" si="27"/>
        <v>0</v>
      </c>
      <c r="Y33" s="64">
        <f t="shared" si="27"/>
        <v>0</v>
      </c>
      <c r="Z33" s="64">
        <f t="shared" si="27"/>
        <v>0</v>
      </c>
      <c r="AA33" s="64">
        <f t="shared" si="27"/>
        <v>0</v>
      </c>
      <c r="AB33" s="64">
        <f t="shared" si="27"/>
        <v>0</v>
      </c>
      <c r="AC33" s="64">
        <f t="shared" si="27"/>
        <v>0</v>
      </c>
      <c r="AD33" s="64">
        <f t="shared" si="27"/>
        <v>1.03</v>
      </c>
      <c r="AE33" s="64">
        <f t="shared" si="27"/>
        <v>0.95000000000000007</v>
      </c>
      <c r="AF33" s="64">
        <f t="shared" si="27"/>
        <v>0</v>
      </c>
      <c r="AG33" s="64">
        <f t="shared" si="27"/>
        <v>0</v>
      </c>
      <c r="AH33" s="64">
        <f t="shared" si="27"/>
        <v>0</v>
      </c>
      <c r="AI33" s="64">
        <f t="shared" si="27"/>
        <v>0</v>
      </c>
      <c r="AJ33" s="64">
        <f t="shared" si="27"/>
        <v>0</v>
      </c>
      <c r="AK33" s="64">
        <f t="shared" si="27"/>
        <v>0</v>
      </c>
      <c r="AL33" s="64">
        <f t="shared" si="27"/>
        <v>0</v>
      </c>
      <c r="AM33" s="64">
        <f t="shared" si="27"/>
        <v>0</v>
      </c>
      <c r="AN33" s="64">
        <f t="shared" si="27"/>
        <v>0</v>
      </c>
      <c r="AO33" s="64">
        <f t="shared" si="27"/>
        <v>0</v>
      </c>
      <c r="AP33" s="64">
        <f t="shared" si="27"/>
        <v>0</v>
      </c>
      <c r="AQ33" s="64">
        <f t="shared" si="27"/>
        <v>0.08</v>
      </c>
      <c r="AR33" s="64">
        <f t="shared" si="27"/>
        <v>0</v>
      </c>
      <c r="AS33" s="64">
        <f t="shared" si="27"/>
        <v>0</v>
      </c>
      <c r="AT33" s="64">
        <f t="shared" si="27"/>
        <v>0</v>
      </c>
      <c r="AU33" s="64">
        <f t="shared" si="27"/>
        <v>0</v>
      </c>
      <c r="AV33" s="64">
        <f t="shared" si="27"/>
        <v>0</v>
      </c>
      <c r="AW33" s="64">
        <f t="shared" si="27"/>
        <v>0</v>
      </c>
      <c r="AX33" s="64">
        <f t="shared" si="27"/>
        <v>0.37</v>
      </c>
      <c r="AY33" s="64">
        <f t="shared" si="27"/>
        <v>0.4</v>
      </c>
      <c r="AZ33" s="64">
        <f t="shared" si="27"/>
        <v>0</v>
      </c>
      <c r="BA33" s="64">
        <f t="shared" si="27"/>
        <v>0</v>
      </c>
      <c r="BB33" s="64">
        <f t="shared" si="27"/>
        <v>0</v>
      </c>
      <c r="BC33" s="64">
        <f t="shared" si="27"/>
        <v>0</v>
      </c>
      <c r="BD33" s="64">
        <f t="shared" si="27"/>
        <v>0.43</v>
      </c>
      <c r="BE33" s="64">
        <f t="shared" si="27"/>
        <v>0</v>
      </c>
      <c r="BF33" s="64">
        <f t="shared" si="27"/>
        <v>0</v>
      </c>
      <c r="BG33" s="6">
        <f t="shared" si="27"/>
        <v>0.54</v>
      </c>
      <c r="BH33" s="64">
        <f t="shared" si="27"/>
        <v>0</v>
      </c>
      <c r="BI33" s="64">
        <f t="shared" si="27"/>
        <v>0.54</v>
      </c>
      <c r="BJ33" s="64">
        <f t="shared" si="27"/>
        <v>0</v>
      </c>
      <c r="BK33" s="4"/>
      <c r="BL33" s="4"/>
      <c r="BM33" s="4"/>
      <c r="BN33" s="4"/>
      <c r="BO33" s="3"/>
      <c r="BP33" s="10"/>
      <c r="BQ33" s="10"/>
      <c r="BR33" s="10"/>
      <c r="BS33" s="10"/>
      <c r="BT33" s="10"/>
      <c r="BU33" s="10"/>
      <c r="BV33" s="10"/>
      <c r="BW33" s="10"/>
      <c r="BX33" s="10"/>
      <c r="BY33" s="10"/>
      <c r="CA33" s="26">
        <f>VLOOKUP(B33,'[1]KH2025 IN'!$B$4:$X$243,23,0)</f>
        <v>1</v>
      </c>
      <c r="CB33" s="26">
        <v>1</v>
      </c>
      <c r="CC33" s="26" t="e">
        <f>VLOOKUP(B33,'[2]10QH'!$B$15:$BZ$665,77,0)</f>
        <v>#REF!</v>
      </c>
    </row>
    <row r="34" spans="1:89" s="11" customFormat="1" ht="19.5" hidden="1" customHeight="1" x14ac:dyDescent="0.3">
      <c r="A34" s="62" t="s">
        <v>183</v>
      </c>
      <c r="B34" s="65" t="s">
        <v>21</v>
      </c>
      <c r="C34" s="6">
        <f t="shared" si="2"/>
        <v>0</v>
      </c>
      <c r="D34" s="6">
        <f t="shared" ref="D34:BJ34" si="28">D35+D36</f>
        <v>0</v>
      </c>
      <c r="E34" s="6">
        <f>E35+E36</f>
        <v>0</v>
      </c>
      <c r="F34" s="6">
        <f t="shared" si="28"/>
        <v>0</v>
      </c>
      <c r="G34" s="6">
        <f t="shared" si="28"/>
        <v>0</v>
      </c>
      <c r="H34" s="64">
        <f t="shared" si="28"/>
        <v>0</v>
      </c>
      <c r="I34" s="64">
        <f t="shared" si="28"/>
        <v>0</v>
      </c>
      <c r="J34" s="64">
        <f t="shared" si="28"/>
        <v>0</v>
      </c>
      <c r="K34" s="6">
        <f t="shared" si="28"/>
        <v>0</v>
      </c>
      <c r="L34" s="6">
        <f t="shared" si="28"/>
        <v>0</v>
      </c>
      <c r="M34" s="64">
        <f t="shared" si="28"/>
        <v>0</v>
      </c>
      <c r="N34" s="6">
        <f t="shared" si="28"/>
        <v>0</v>
      </c>
      <c r="O34" s="6">
        <f t="shared" si="28"/>
        <v>0</v>
      </c>
      <c r="P34" s="6">
        <f t="shared" si="28"/>
        <v>0</v>
      </c>
      <c r="Q34" s="64">
        <f t="shared" si="28"/>
        <v>0</v>
      </c>
      <c r="R34" s="64">
        <f t="shared" si="28"/>
        <v>0</v>
      </c>
      <c r="S34" s="64">
        <f t="shared" si="28"/>
        <v>0</v>
      </c>
      <c r="T34" s="64">
        <f t="shared" si="28"/>
        <v>0</v>
      </c>
      <c r="U34" s="6">
        <f t="shared" si="4"/>
        <v>0</v>
      </c>
      <c r="V34" s="64">
        <f t="shared" si="28"/>
        <v>0</v>
      </c>
      <c r="W34" s="64">
        <f t="shared" si="28"/>
        <v>0</v>
      </c>
      <c r="X34" s="64">
        <f t="shared" si="28"/>
        <v>0</v>
      </c>
      <c r="Y34" s="64">
        <f t="shared" si="28"/>
        <v>0</v>
      </c>
      <c r="Z34" s="64">
        <f t="shared" si="28"/>
        <v>0</v>
      </c>
      <c r="AA34" s="64">
        <f t="shared" si="28"/>
        <v>0</v>
      </c>
      <c r="AB34" s="64">
        <f t="shared" si="28"/>
        <v>0</v>
      </c>
      <c r="AC34" s="64">
        <f t="shared" si="28"/>
        <v>0</v>
      </c>
      <c r="AD34" s="64">
        <f t="shared" si="28"/>
        <v>0</v>
      </c>
      <c r="AE34" s="64">
        <f t="shared" si="28"/>
        <v>0</v>
      </c>
      <c r="AF34" s="64">
        <f t="shared" si="28"/>
        <v>0</v>
      </c>
      <c r="AG34" s="64">
        <f t="shared" si="28"/>
        <v>0</v>
      </c>
      <c r="AH34" s="64">
        <f t="shared" si="28"/>
        <v>0</v>
      </c>
      <c r="AI34" s="64">
        <f t="shared" si="28"/>
        <v>0</v>
      </c>
      <c r="AJ34" s="64">
        <f t="shared" si="28"/>
        <v>0</v>
      </c>
      <c r="AK34" s="64">
        <f t="shared" si="28"/>
        <v>0</v>
      </c>
      <c r="AL34" s="64">
        <f t="shared" si="28"/>
        <v>0</v>
      </c>
      <c r="AM34" s="64">
        <f t="shared" si="28"/>
        <v>0</v>
      </c>
      <c r="AN34" s="64">
        <f t="shared" si="28"/>
        <v>0</v>
      </c>
      <c r="AO34" s="64">
        <f t="shared" si="28"/>
        <v>0</v>
      </c>
      <c r="AP34" s="64">
        <f t="shared" si="28"/>
        <v>0</v>
      </c>
      <c r="AQ34" s="64">
        <f t="shared" si="28"/>
        <v>0</v>
      </c>
      <c r="AR34" s="64">
        <f t="shared" si="28"/>
        <v>0</v>
      </c>
      <c r="AS34" s="64">
        <f t="shared" si="28"/>
        <v>0</v>
      </c>
      <c r="AT34" s="64">
        <f t="shared" si="28"/>
        <v>0</v>
      </c>
      <c r="AU34" s="64">
        <f t="shared" si="28"/>
        <v>0</v>
      </c>
      <c r="AV34" s="64">
        <f t="shared" si="28"/>
        <v>0</v>
      </c>
      <c r="AW34" s="64">
        <f t="shared" si="28"/>
        <v>0</v>
      </c>
      <c r="AX34" s="64">
        <f t="shared" si="28"/>
        <v>0</v>
      </c>
      <c r="AY34" s="64">
        <f t="shared" si="28"/>
        <v>0</v>
      </c>
      <c r="AZ34" s="64">
        <f t="shared" si="28"/>
        <v>0</v>
      </c>
      <c r="BA34" s="64">
        <f t="shared" si="28"/>
        <v>0</v>
      </c>
      <c r="BB34" s="64">
        <f t="shared" si="28"/>
        <v>0</v>
      </c>
      <c r="BC34" s="64">
        <f t="shared" si="28"/>
        <v>0</v>
      </c>
      <c r="BD34" s="64">
        <f t="shared" si="28"/>
        <v>0</v>
      </c>
      <c r="BE34" s="64">
        <f t="shared" si="28"/>
        <v>0</v>
      </c>
      <c r="BF34" s="64">
        <f t="shared" si="28"/>
        <v>0</v>
      </c>
      <c r="BG34" s="6">
        <f t="shared" si="28"/>
        <v>0</v>
      </c>
      <c r="BH34" s="64">
        <f t="shared" si="28"/>
        <v>0</v>
      </c>
      <c r="BI34" s="64">
        <f t="shared" si="28"/>
        <v>0</v>
      </c>
      <c r="BJ34" s="64">
        <f t="shared" si="28"/>
        <v>0</v>
      </c>
      <c r="BK34" s="4"/>
      <c r="BL34" s="4"/>
      <c r="BM34" s="4"/>
      <c r="BN34" s="4"/>
      <c r="BO34" s="62"/>
      <c r="BP34" s="10"/>
      <c r="BQ34" s="10"/>
      <c r="BR34" s="10"/>
      <c r="BS34" s="10"/>
      <c r="BT34" s="10"/>
      <c r="BU34" s="10"/>
      <c r="BV34" s="10"/>
      <c r="BW34" s="10"/>
      <c r="BX34" s="10"/>
      <c r="BY34" s="10"/>
      <c r="CA34" s="26" t="e">
        <f>VLOOKUP(B34,'[1]KH2025 IN'!$B$4:$X$243,23,0)</f>
        <v>#N/A</v>
      </c>
      <c r="CB34" s="26">
        <v>1</v>
      </c>
      <c r="CC34" s="26" t="e">
        <f>VLOOKUP(B34,'[2]10QH'!$B$15:$BZ$665,77,0)</f>
        <v>#REF!</v>
      </c>
    </row>
    <row r="35" spans="1:89" s="11" customFormat="1" ht="19.5" hidden="1" customHeight="1" x14ac:dyDescent="0.3">
      <c r="A35" s="62" t="s">
        <v>184</v>
      </c>
      <c r="B35" s="65" t="s">
        <v>61</v>
      </c>
      <c r="C35" s="6">
        <f t="shared" si="2"/>
        <v>0</v>
      </c>
      <c r="D35" s="6"/>
      <c r="E35" s="6"/>
      <c r="F35" s="6"/>
      <c r="G35" s="6"/>
      <c r="H35" s="64"/>
      <c r="I35" s="64"/>
      <c r="J35" s="64"/>
      <c r="K35" s="6"/>
      <c r="L35" s="6"/>
      <c r="M35" s="64"/>
      <c r="N35" s="6"/>
      <c r="O35" s="6"/>
      <c r="P35" s="6"/>
      <c r="Q35" s="64"/>
      <c r="R35" s="64"/>
      <c r="S35" s="64"/>
      <c r="T35" s="64"/>
      <c r="U35" s="6">
        <f t="shared" si="4"/>
        <v>0</v>
      </c>
      <c r="V35" s="64"/>
      <c r="W35" s="64"/>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c r="BA35" s="64"/>
      <c r="BB35" s="64"/>
      <c r="BC35" s="64"/>
      <c r="BD35" s="64"/>
      <c r="BE35" s="64"/>
      <c r="BF35" s="64"/>
      <c r="BG35" s="6"/>
      <c r="BH35" s="64"/>
      <c r="BI35" s="64"/>
      <c r="BJ35" s="64"/>
      <c r="BK35" s="60"/>
      <c r="BL35" s="4"/>
      <c r="BM35" s="61"/>
      <c r="BN35" s="4"/>
      <c r="BO35" s="62"/>
      <c r="BP35" s="10"/>
      <c r="BQ35" s="10"/>
      <c r="BR35" s="10"/>
      <c r="BS35" s="10"/>
      <c r="BT35" s="10"/>
      <c r="BU35" s="10"/>
      <c r="BV35" s="10"/>
      <c r="BW35" s="10"/>
      <c r="BX35" s="10"/>
      <c r="BY35" s="10"/>
      <c r="CA35" s="26" t="e">
        <f>VLOOKUP(B35,'[1]KH2025 IN'!$B$4:$X$243,23,0)</f>
        <v>#N/A</v>
      </c>
      <c r="CB35" s="26">
        <v>1</v>
      </c>
      <c r="CC35" s="26" t="e">
        <f>VLOOKUP(B35,'[2]10QH'!$B$15:$BZ$665,77,0)</f>
        <v>#REF!</v>
      </c>
    </row>
    <row r="36" spans="1:89" s="11" customFormat="1" ht="19.5" hidden="1" customHeight="1" x14ac:dyDescent="0.3">
      <c r="A36" s="62" t="s">
        <v>185</v>
      </c>
      <c r="B36" s="65" t="s">
        <v>30</v>
      </c>
      <c r="C36" s="6">
        <f>D36+E36</f>
        <v>0</v>
      </c>
      <c r="D36" s="6">
        <f t="shared" ref="D36:T36" si="29">SUM(D37:D38)</f>
        <v>0</v>
      </c>
      <c r="E36" s="6">
        <f t="shared" si="29"/>
        <v>0</v>
      </c>
      <c r="F36" s="6">
        <f t="shared" si="29"/>
        <v>0</v>
      </c>
      <c r="G36" s="6">
        <f t="shared" si="29"/>
        <v>0</v>
      </c>
      <c r="H36" s="64">
        <f t="shared" si="29"/>
        <v>0</v>
      </c>
      <c r="I36" s="64">
        <f t="shared" si="29"/>
        <v>0</v>
      </c>
      <c r="J36" s="64">
        <f t="shared" si="29"/>
        <v>0</v>
      </c>
      <c r="K36" s="6">
        <f t="shared" si="29"/>
        <v>0</v>
      </c>
      <c r="L36" s="6">
        <f t="shared" si="29"/>
        <v>0</v>
      </c>
      <c r="M36" s="64">
        <f t="shared" si="29"/>
        <v>0</v>
      </c>
      <c r="N36" s="6">
        <f t="shared" si="29"/>
        <v>0</v>
      </c>
      <c r="O36" s="6">
        <f t="shared" si="29"/>
        <v>0</v>
      </c>
      <c r="P36" s="6">
        <f t="shared" si="29"/>
        <v>0</v>
      </c>
      <c r="Q36" s="64">
        <f t="shared" si="29"/>
        <v>0</v>
      </c>
      <c r="R36" s="64">
        <f t="shared" si="29"/>
        <v>0</v>
      </c>
      <c r="S36" s="64">
        <f t="shared" si="29"/>
        <v>0</v>
      </c>
      <c r="T36" s="64">
        <f t="shared" si="29"/>
        <v>0</v>
      </c>
      <c r="U36" s="6">
        <f t="shared" si="4"/>
        <v>0</v>
      </c>
      <c r="V36" s="64">
        <f t="shared" ref="V36:BJ36" si="30">SUM(V37:V38)</f>
        <v>0</v>
      </c>
      <c r="W36" s="64">
        <f t="shared" si="30"/>
        <v>0</v>
      </c>
      <c r="X36" s="64">
        <f t="shared" si="30"/>
        <v>0</v>
      </c>
      <c r="Y36" s="64">
        <f t="shared" si="30"/>
        <v>0</v>
      </c>
      <c r="Z36" s="64">
        <f t="shared" si="30"/>
        <v>0</v>
      </c>
      <c r="AA36" s="64">
        <f t="shared" si="30"/>
        <v>0</v>
      </c>
      <c r="AB36" s="64">
        <f t="shared" si="30"/>
        <v>0</v>
      </c>
      <c r="AC36" s="64">
        <f t="shared" si="30"/>
        <v>0</v>
      </c>
      <c r="AD36" s="64">
        <f t="shared" si="30"/>
        <v>0</v>
      </c>
      <c r="AE36" s="64">
        <f t="shared" si="30"/>
        <v>0</v>
      </c>
      <c r="AF36" s="64">
        <f t="shared" si="30"/>
        <v>0</v>
      </c>
      <c r="AG36" s="64">
        <f t="shared" si="30"/>
        <v>0</v>
      </c>
      <c r="AH36" s="64">
        <f t="shared" si="30"/>
        <v>0</v>
      </c>
      <c r="AI36" s="64">
        <f t="shared" si="30"/>
        <v>0</v>
      </c>
      <c r="AJ36" s="64">
        <f t="shared" si="30"/>
        <v>0</v>
      </c>
      <c r="AK36" s="64">
        <f t="shared" si="30"/>
        <v>0</v>
      </c>
      <c r="AL36" s="64">
        <f t="shared" si="30"/>
        <v>0</v>
      </c>
      <c r="AM36" s="64">
        <f t="shared" si="30"/>
        <v>0</v>
      </c>
      <c r="AN36" s="64">
        <f t="shared" si="30"/>
        <v>0</v>
      </c>
      <c r="AO36" s="64">
        <f t="shared" si="30"/>
        <v>0</v>
      </c>
      <c r="AP36" s="64">
        <f t="shared" si="30"/>
        <v>0</v>
      </c>
      <c r="AQ36" s="64">
        <f t="shared" si="30"/>
        <v>0</v>
      </c>
      <c r="AR36" s="64">
        <f t="shared" si="30"/>
        <v>0</v>
      </c>
      <c r="AS36" s="64">
        <f t="shared" si="30"/>
        <v>0</v>
      </c>
      <c r="AT36" s="64">
        <f t="shared" si="30"/>
        <v>0</v>
      </c>
      <c r="AU36" s="64">
        <f t="shared" si="30"/>
        <v>0</v>
      </c>
      <c r="AV36" s="64">
        <f t="shared" si="30"/>
        <v>0</v>
      </c>
      <c r="AW36" s="64">
        <f t="shared" si="30"/>
        <v>0</v>
      </c>
      <c r="AX36" s="64">
        <f t="shared" si="30"/>
        <v>0</v>
      </c>
      <c r="AY36" s="64">
        <f t="shared" si="30"/>
        <v>0</v>
      </c>
      <c r="AZ36" s="64">
        <f t="shared" si="30"/>
        <v>0</v>
      </c>
      <c r="BA36" s="64">
        <f t="shared" si="30"/>
        <v>0</v>
      </c>
      <c r="BB36" s="64">
        <f t="shared" si="30"/>
        <v>0</v>
      </c>
      <c r="BC36" s="64">
        <f t="shared" si="30"/>
        <v>0</v>
      </c>
      <c r="BD36" s="64">
        <f t="shared" si="30"/>
        <v>0</v>
      </c>
      <c r="BE36" s="64">
        <f t="shared" si="30"/>
        <v>0</v>
      </c>
      <c r="BF36" s="64">
        <f t="shared" si="30"/>
        <v>0</v>
      </c>
      <c r="BG36" s="6">
        <f t="shared" si="30"/>
        <v>0</v>
      </c>
      <c r="BH36" s="64">
        <f t="shared" si="30"/>
        <v>0</v>
      </c>
      <c r="BI36" s="64">
        <f t="shared" si="30"/>
        <v>0</v>
      </c>
      <c r="BJ36" s="64">
        <f t="shared" si="30"/>
        <v>0</v>
      </c>
      <c r="BK36" s="4"/>
      <c r="BL36" s="4"/>
      <c r="BM36" s="62"/>
      <c r="BN36" s="4"/>
      <c r="BO36" s="62"/>
      <c r="BP36" s="10"/>
      <c r="BQ36" s="10"/>
      <c r="BR36" s="10"/>
      <c r="BS36" s="10"/>
      <c r="BT36" s="10"/>
      <c r="BU36" s="10"/>
      <c r="BV36" s="10"/>
      <c r="BW36" s="10"/>
      <c r="BX36" s="10"/>
      <c r="BY36" s="10"/>
      <c r="CA36" s="26" t="e">
        <f>VLOOKUP(B36,'[1]KH2025 IN'!$B$4:$X$243,23,0)</f>
        <v>#N/A</v>
      </c>
      <c r="CB36" s="26">
        <v>1</v>
      </c>
      <c r="CC36" s="26" t="e">
        <f>VLOOKUP(B36,'[2]10QH'!$B$15:$BZ$665,77,0)</f>
        <v>#REF!</v>
      </c>
    </row>
    <row r="37" spans="1:89" s="19" customFormat="1" ht="18.75" hidden="1" customHeight="1" x14ac:dyDescent="0.3">
      <c r="A37" s="10" t="s">
        <v>84</v>
      </c>
      <c r="B37" s="15" t="s">
        <v>85</v>
      </c>
      <c r="C37" s="16">
        <f t="shared" si="2"/>
        <v>0</v>
      </c>
      <c r="D37" s="10"/>
      <c r="E37" s="17">
        <f t="shared" ref="E37:E38" si="31">F37+U37+BG37</f>
        <v>0</v>
      </c>
      <c r="F37" s="17">
        <f t="shared" ref="F37:F38" si="32">G37+K37+L37+M37+R37+S37+T37</f>
        <v>0</v>
      </c>
      <c r="G37" s="17">
        <f t="shared" ref="G37:G38" si="33">H37+I37+J37</f>
        <v>0</v>
      </c>
      <c r="H37" s="10"/>
      <c r="I37" s="10"/>
      <c r="J37" s="10"/>
      <c r="K37" s="10"/>
      <c r="L37" s="10"/>
      <c r="M37" s="17">
        <f t="shared" ref="M37:M38" si="34">+N37+O37+P37</f>
        <v>0</v>
      </c>
      <c r="N37" s="10"/>
      <c r="O37" s="10"/>
      <c r="P37" s="10"/>
      <c r="Q37" s="10"/>
      <c r="R37" s="59"/>
      <c r="S37" s="10"/>
      <c r="T37" s="10"/>
      <c r="U37" s="7">
        <f t="shared" si="4"/>
        <v>0</v>
      </c>
      <c r="V37" s="10"/>
      <c r="W37" s="10"/>
      <c r="X37" s="10"/>
      <c r="Y37" s="10"/>
      <c r="Z37" s="10"/>
      <c r="AA37" s="10"/>
      <c r="AB37" s="10"/>
      <c r="AC37" s="10"/>
      <c r="AD37" s="17">
        <f t="shared" ref="AD37:AD38" si="35">SUM(AE37:AT37)</f>
        <v>0</v>
      </c>
      <c r="AE37" s="10"/>
      <c r="AF37" s="10"/>
      <c r="AG37" s="10"/>
      <c r="AH37" s="10"/>
      <c r="AI37" s="10"/>
      <c r="AJ37" s="10"/>
      <c r="AK37" s="10"/>
      <c r="AL37" s="10"/>
      <c r="AM37" s="10"/>
      <c r="AN37" s="10"/>
      <c r="AO37" s="3"/>
      <c r="AP37" s="10"/>
      <c r="AQ37" s="10"/>
      <c r="AR37" s="3"/>
      <c r="AS37" s="3"/>
      <c r="AT37" s="3"/>
      <c r="AU37" s="3"/>
      <c r="AV37" s="3"/>
      <c r="AW37" s="3"/>
      <c r="AX37" s="10"/>
      <c r="AY37" s="10"/>
      <c r="AZ37" s="10"/>
      <c r="BA37" s="3"/>
      <c r="BB37" s="3"/>
      <c r="BC37" s="3"/>
      <c r="BD37" s="10"/>
      <c r="BE37" s="3"/>
      <c r="BF37" s="3"/>
      <c r="BG37" s="17">
        <f t="shared" ref="BG37:BG38" si="36">BH37+BI37+BJ37</f>
        <v>0</v>
      </c>
      <c r="BH37" s="3"/>
      <c r="BI37" s="10"/>
      <c r="BJ37" s="10"/>
      <c r="BK37" s="18"/>
      <c r="BL37" s="10"/>
      <c r="BM37" s="18"/>
      <c r="BN37" s="10"/>
      <c r="BO37" s="3"/>
      <c r="BP37" s="10"/>
      <c r="BQ37" s="18"/>
      <c r="BR37" s="18"/>
      <c r="BS37" s="18"/>
      <c r="BT37" s="18"/>
      <c r="BU37" s="10"/>
      <c r="BV37" s="10"/>
      <c r="BW37" s="10"/>
      <c r="BX37" s="10"/>
      <c r="BY37" s="18"/>
      <c r="CA37" s="26">
        <f>VLOOKUP(B37,'[1]KH2025 IN'!$B$4:$X$243,23,0)</f>
        <v>1</v>
      </c>
      <c r="CB37" s="26">
        <v>1</v>
      </c>
      <c r="CC37" s="26" t="e">
        <f>VLOOKUP(B37,'[2]10QH'!$B$15:$BZ$665,77,0)</f>
        <v>#REF!</v>
      </c>
    </row>
    <row r="38" spans="1:89" s="19" customFormat="1" ht="18.75" hidden="1" customHeight="1" x14ac:dyDescent="0.3">
      <c r="A38" s="10" t="s">
        <v>147</v>
      </c>
      <c r="B38" s="15" t="s">
        <v>148</v>
      </c>
      <c r="C38" s="16">
        <f t="shared" si="2"/>
        <v>0</v>
      </c>
      <c r="D38" s="24"/>
      <c r="E38" s="17">
        <f t="shared" si="31"/>
        <v>0</v>
      </c>
      <c r="F38" s="17">
        <f t="shared" si="32"/>
        <v>0</v>
      </c>
      <c r="G38" s="17">
        <f t="shared" si="33"/>
        <v>0</v>
      </c>
      <c r="H38" s="10"/>
      <c r="I38" s="10"/>
      <c r="J38" s="10"/>
      <c r="K38" s="10"/>
      <c r="L38" s="10"/>
      <c r="M38" s="17">
        <f t="shared" si="34"/>
        <v>0</v>
      </c>
      <c r="N38" s="10"/>
      <c r="O38" s="10"/>
      <c r="P38" s="10"/>
      <c r="Q38" s="10"/>
      <c r="R38" s="24"/>
      <c r="S38" s="10"/>
      <c r="T38" s="10"/>
      <c r="U38" s="7">
        <f t="shared" si="4"/>
        <v>0</v>
      </c>
      <c r="V38" s="10"/>
      <c r="W38" s="10"/>
      <c r="X38" s="10"/>
      <c r="Y38" s="10"/>
      <c r="Z38" s="10"/>
      <c r="AA38" s="10"/>
      <c r="AB38" s="10"/>
      <c r="AC38" s="10"/>
      <c r="AD38" s="17">
        <f t="shared" si="35"/>
        <v>0</v>
      </c>
      <c r="AE38" s="10"/>
      <c r="AF38" s="10"/>
      <c r="AG38" s="10"/>
      <c r="AH38" s="10"/>
      <c r="AI38" s="10"/>
      <c r="AJ38" s="10"/>
      <c r="AK38" s="10"/>
      <c r="AL38" s="10"/>
      <c r="AM38" s="10"/>
      <c r="AN38" s="10"/>
      <c r="AO38" s="3"/>
      <c r="AP38" s="10"/>
      <c r="AQ38" s="10"/>
      <c r="AR38" s="3"/>
      <c r="AS38" s="3"/>
      <c r="AT38" s="3"/>
      <c r="AU38" s="3"/>
      <c r="AV38" s="3"/>
      <c r="AW38" s="3"/>
      <c r="AX38" s="10"/>
      <c r="AY38" s="10"/>
      <c r="AZ38" s="10"/>
      <c r="BA38" s="3"/>
      <c r="BB38" s="3"/>
      <c r="BC38" s="3"/>
      <c r="BD38" s="10"/>
      <c r="BE38" s="3"/>
      <c r="BF38" s="3"/>
      <c r="BG38" s="17">
        <f t="shared" si="36"/>
        <v>0</v>
      </c>
      <c r="BH38" s="3"/>
      <c r="BI38" s="10"/>
      <c r="BJ38" s="10"/>
      <c r="BK38" s="18"/>
      <c r="BL38" s="10"/>
      <c r="BM38" s="18"/>
      <c r="BN38" s="10"/>
      <c r="BO38" s="18"/>
      <c r="BP38" s="10"/>
      <c r="BQ38" s="18"/>
      <c r="BR38" s="18"/>
      <c r="BS38" s="18"/>
      <c r="BT38" s="18"/>
      <c r="BU38" s="24"/>
      <c r="BV38" s="10"/>
      <c r="BW38" s="10"/>
      <c r="BX38" s="10"/>
      <c r="BY38" s="18"/>
      <c r="CA38" s="26" t="e">
        <f>VLOOKUP(B38,'[1]KH2025 IN'!$B$4:$X$243,23,0)</f>
        <v>#N/A</v>
      </c>
      <c r="CB38" s="26">
        <v>1</v>
      </c>
      <c r="CC38" s="26" t="e">
        <f>VLOOKUP(B38,'[2]10QH'!$B$15:$BZ$665,77,0)</f>
        <v>#REF!</v>
      </c>
    </row>
    <row r="39" spans="1:89" s="11" customFormat="1" ht="19.5" hidden="1" customHeight="1" x14ac:dyDescent="0.3">
      <c r="A39" s="111" t="s">
        <v>339</v>
      </c>
      <c r="B39" s="65" t="s">
        <v>22</v>
      </c>
      <c r="C39" s="6">
        <f t="shared" si="2"/>
        <v>155.965</v>
      </c>
      <c r="D39" s="6">
        <f t="shared" ref="D39:T39" si="37">D40+D41+D56+D138+D139+D140+D143+D147+D151+D156+D157+D158+D159+D160</f>
        <v>39.274999999999999</v>
      </c>
      <c r="E39" s="6">
        <f t="shared" si="37"/>
        <v>116.69000000000001</v>
      </c>
      <c r="F39" s="6">
        <f t="shared" si="37"/>
        <v>113.92</v>
      </c>
      <c r="G39" s="6">
        <f t="shared" si="37"/>
        <v>5.7200000000000006</v>
      </c>
      <c r="H39" s="64">
        <f t="shared" si="37"/>
        <v>2.4500000000000002</v>
      </c>
      <c r="I39" s="64">
        <f t="shared" si="37"/>
        <v>3.27</v>
      </c>
      <c r="J39" s="64">
        <f t="shared" si="37"/>
        <v>0</v>
      </c>
      <c r="K39" s="6">
        <f t="shared" si="37"/>
        <v>70.27000000000001</v>
      </c>
      <c r="L39" s="6">
        <f t="shared" si="37"/>
        <v>20.57</v>
      </c>
      <c r="M39" s="64">
        <f t="shared" si="37"/>
        <v>17.36</v>
      </c>
      <c r="N39" s="6">
        <f t="shared" si="37"/>
        <v>1.4</v>
      </c>
      <c r="O39" s="6">
        <f t="shared" si="37"/>
        <v>0</v>
      </c>
      <c r="P39" s="6">
        <f t="shared" si="37"/>
        <v>15.96</v>
      </c>
      <c r="Q39" s="64">
        <f t="shared" si="37"/>
        <v>13.85</v>
      </c>
      <c r="R39" s="64">
        <f t="shared" si="37"/>
        <v>0</v>
      </c>
      <c r="S39" s="64">
        <f t="shared" si="37"/>
        <v>0</v>
      </c>
      <c r="T39" s="64">
        <f t="shared" si="37"/>
        <v>0</v>
      </c>
      <c r="U39" s="6">
        <f t="shared" si="4"/>
        <v>2.23</v>
      </c>
      <c r="V39" s="64">
        <f t="shared" ref="V39:BJ39" si="38">V40+V41+V56+V138+V139+V140+V143+V147+V151+V156+V157+V158+V159+V160</f>
        <v>0</v>
      </c>
      <c r="W39" s="64">
        <f t="shared" si="38"/>
        <v>0</v>
      </c>
      <c r="X39" s="64">
        <f t="shared" si="38"/>
        <v>0</v>
      </c>
      <c r="Y39" s="64">
        <f t="shared" si="38"/>
        <v>0</v>
      </c>
      <c r="Z39" s="64">
        <f t="shared" si="38"/>
        <v>0</v>
      </c>
      <c r="AA39" s="64">
        <f t="shared" si="38"/>
        <v>0</v>
      </c>
      <c r="AB39" s="64">
        <f t="shared" si="38"/>
        <v>0</v>
      </c>
      <c r="AC39" s="64">
        <f t="shared" si="38"/>
        <v>0</v>
      </c>
      <c r="AD39" s="64">
        <f t="shared" si="38"/>
        <v>1.03</v>
      </c>
      <c r="AE39" s="64">
        <f t="shared" si="38"/>
        <v>0.95000000000000007</v>
      </c>
      <c r="AF39" s="64">
        <f t="shared" si="38"/>
        <v>0</v>
      </c>
      <c r="AG39" s="64">
        <f t="shared" si="38"/>
        <v>0</v>
      </c>
      <c r="AH39" s="64">
        <f t="shared" si="38"/>
        <v>0</v>
      </c>
      <c r="AI39" s="64">
        <f t="shared" si="38"/>
        <v>0</v>
      </c>
      <c r="AJ39" s="64">
        <f t="shared" si="38"/>
        <v>0</v>
      </c>
      <c r="AK39" s="64">
        <f t="shared" si="38"/>
        <v>0</v>
      </c>
      <c r="AL39" s="64">
        <f t="shared" si="38"/>
        <v>0</v>
      </c>
      <c r="AM39" s="64">
        <f t="shared" si="38"/>
        <v>0</v>
      </c>
      <c r="AN39" s="64">
        <f t="shared" si="38"/>
        <v>0</v>
      </c>
      <c r="AO39" s="64">
        <f t="shared" si="38"/>
        <v>0</v>
      </c>
      <c r="AP39" s="64">
        <f t="shared" si="38"/>
        <v>0</v>
      </c>
      <c r="AQ39" s="64">
        <f t="shared" si="38"/>
        <v>0.08</v>
      </c>
      <c r="AR39" s="64">
        <f t="shared" si="38"/>
        <v>0</v>
      </c>
      <c r="AS39" s="64">
        <f t="shared" si="38"/>
        <v>0</v>
      </c>
      <c r="AT39" s="64">
        <f t="shared" si="38"/>
        <v>0</v>
      </c>
      <c r="AU39" s="64">
        <f t="shared" si="38"/>
        <v>0</v>
      </c>
      <c r="AV39" s="64">
        <f t="shared" si="38"/>
        <v>0</v>
      </c>
      <c r="AW39" s="64">
        <f t="shared" si="38"/>
        <v>0</v>
      </c>
      <c r="AX39" s="64">
        <f t="shared" si="38"/>
        <v>0.37</v>
      </c>
      <c r="AY39" s="64">
        <f t="shared" si="38"/>
        <v>0.4</v>
      </c>
      <c r="AZ39" s="64">
        <f t="shared" si="38"/>
        <v>0</v>
      </c>
      <c r="BA39" s="64">
        <f t="shared" si="38"/>
        <v>0</v>
      </c>
      <c r="BB39" s="64">
        <f t="shared" si="38"/>
        <v>0</v>
      </c>
      <c r="BC39" s="64">
        <f t="shared" si="38"/>
        <v>0</v>
      </c>
      <c r="BD39" s="64">
        <f t="shared" si="38"/>
        <v>0.43</v>
      </c>
      <c r="BE39" s="64">
        <f t="shared" si="38"/>
        <v>0</v>
      </c>
      <c r="BF39" s="64">
        <f t="shared" si="38"/>
        <v>0</v>
      </c>
      <c r="BG39" s="6">
        <f t="shared" si="38"/>
        <v>0.54</v>
      </c>
      <c r="BH39" s="64">
        <f t="shared" si="38"/>
        <v>0</v>
      </c>
      <c r="BI39" s="64">
        <f t="shared" si="38"/>
        <v>0.54</v>
      </c>
      <c r="BJ39" s="64">
        <f t="shared" si="38"/>
        <v>0</v>
      </c>
      <c r="BK39" s="4"/>
      <c r="BL39" s="4"/>
      <c r="BM39" s="4"/>
      <c r="BN39" s="4"/>
      <c r="BO39" s="62"/>
      <c r="BP39" s="10"/>
      <c r="BQ39" s="10"/>
      <c r="BR39" s="10"/>
      <c r="BS39" s="10"/>
      <c r="BT39" s="10"/>
      <c r="BU39" s="10"/>
      <c r="BV39" s="10"/>
      <c r="BW39" s="10"/>
      <c r="BX39" s="10"/>
      <c r="BY39" s="10"/>
      <c r="CA39" s="26" t="e">
        <f>VLOOKUP(B39,'[1]KH2025 IN'!$B$4:$X$243,23,0)</f>
        <v>#N/A</v>
      </c>
      <c r="CB39" s="26">
        <v>1</v>
      </c>
      <c r="CC39" s="26" t="e">
        <f>VLOOKUP(B39,'[2]10QH'!$B$15:$BZ$665,77,0)</f>
        <v>#REF!</v>
      </c>
    </row>
    <row r="40" spans="1:89" s="11" customFormat="1" ht="18.75" hidden="1" customHeight="1" x14ac:dyDescent="0.3">
      <c r="A40" s="102" t="s">
        <v>231</v>
      </c>
      <c r="B40" s="123" t="s">
        <v>34</v>
      </c>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20"/>
      <c r="BL40" s="120"/>
      <c r="BM40" s="66"/>
      <c r="BN40" s="4"/>
      <c r="BO40" s="62"/>
      <c r="BP40" s="10"/>
      <c r="BQ40" s="10"/>
      <c r="BR40" s="10"/>
      <c r="BS40" s="10"/>
      <c r="BT40" s="10"/>
      <c r="BU40" s="10"/>
      <c r="BV40" s="10"/>
      <c r="BW40" s="10"/>
      <c r="BX40" s="10"/>
      <c r="BY40" s="10"/>
      <c r="CA40" s="26" t="e">
        <f>VLOOKUP(B40,'[1]KH2025 IN'!$B$4:$X$243,23,0)</f>
        <v>#N/A</v>
      </c>
      <c r="CB40" s="26">
        <v>1</v>
      </c>
      <c r="CC40" s="26" t="e">
        <f>VLOOKUP(B40,'[2]10QH'!$B$15:$BZ$665,77,0)</f>
        <v>#REF!</v>
      </c>
    </row>
    <row r="41" spans="1:89" s="11" customFormat="1" ht="18.75" hidden="1" customHeight="1" x14ac:dyDescent="0.3">
      <c r="A41" s="111" t="s">
        <v>339</v>
      </c>
      <c r="B41" s="123" t="s">
        <v>239</v>
      </c>
      <c r="C41" s="104">
        <f t="shared" si="2"/>
        <v>58.27</v>
      </c>
      <c r="D41" s="104">
        <f t="shared" ref="D41:T41" si="39">SUM(D42:D55)</f>
        <v>21.18</v>
      </c>
      <c r="E41" s="104">
        <f>SUM(E42:E55)</f>
        <v>37.090000000000003</v>
      </c>
      <c r="F41" s="104">
        <f t="shared" si="39"/>
        <v>36.690000000000005</v>
      </c>
      <c r="G41" s="104">
        <f t="shared" si="39"/>
        <v>2.29</v>
      </c>
      <c r="H41" s="109">
        <f t="shared" si="39"/>
        <v>2.29</v>
      </c>
      <c r="I41" s="109">
        <f t="shared" si="39"/>
        <v>0</v>
      </c>
      <c r="J41" s="109">
        <f t="shared" si="39"/>
        <v>0</v>
      </c>
      <c r="K41" s="104">
        <f t="shared" si="39"/>
        <v>31.48</v>
      </c>
      <c r="L41" s="104">
        <f t="shared" si="39"/>
        <v>2.42</v>
      </c>
      <c r="M41" s="109">
        <f t="shared" si="39"/>
        <v>0.5</v>
      </c>
      <c r="N41" s="104">
        <f t="shared" si="39"/>
        <v>0</v>
      </c>
      <c r="O41" s="104">
        <f t="shared" si="39"/>
        <v>0</v>
      </c>
      <c r="P41" s="104">
        <f t="shared" si="39"/>
        <v>0.5</v>
      </c>
      <c r="Q41" s="109">
        <f t="shared" si="39"/>
        <v>0</v>
      </c>
      <c r="R41" s="109">
        <f t="shared" si="39"/>
        <v>0</v>
      </c>
      <c r="S41" s="109">
        <f t="shared" si="39"/>
        <v>0</v>
      </c>
      <c r="T41" s="109">
        <f t="shared" si="39"/>
        <v>0</v>
      </c>
      <c r="U41" s="104">
        <f t="shared" si="4"/>
        <v>0.4</v>
      </c>
      <c r="V41" s="109">
        <f t="shared" ref="V41:BJ41" si="40">SUM(V42:V55)</f>
        <v>0</v>
      </c>
      <c r="W41" s="109">
        <f t="shared" si="40"/>
        <v>0</v>
      </c>
      <c r="X41" s="109">
        <f t="shared" si="40"/>
        <v>0</v>
      </c>
      <c r="Y41" s="109">
        <f t="shared" si="40"/>
        <v>0</v>
      </c>
      <c r="Z41" s="109">
        <f t="shared" si="40"/>
        <v>0</v>
      </c>
      <c r="AA41" s="109">
        <f t="shared" si="40"/>
        <v>0</v>
      </c>
      <c r="AB41" s="109">
        <f t="shared" si="40"/>
        <v>0</v>
      </c>
      <c r="AC41" s="109">
        <f t="shared" si="40"/>
        <v>0</v>
      </c>
      <c r="AD41" s="109">
        <f t="shared" si="40"/>
        <v>0.4</v>
      </c>
      <c r="AE41" s="109">
        <f t="shared" si="40"/>
        <v>0.4</v>
      </c>
      <c r="AF41" s="109">
        <f t="shared" si="40"/>
        <v>0</v>
      </c>
      <c r="AG41" s="109">
        <f t="shared" si="40"/>
        <v>0</v>
      </c>
      <c r="AH41" s="109">
        <f t="shared" si="40"/>
        <v>0</v>
      </c>
      <c r="AI41" s="109">
        <f t="shared" si="40"/>
        <v>0</v>
      </c>
      <c r="AJ41" s="109">
        <f t="shared" si="40"/>
        <v>0</v>
      </c>
      <c r="AK41" s="109">
        <f t="shared" si="40"/>
        <v>0</v>
      </c>
      <c r="AL41" s="109">
        <f t="shared" si="40"/>
        <v>0</v>
      </c>
      <c r="AM41" s="109">
        <f t="shared" si="40"/>
        <v>0</v>
      </c>
      <c r="AN41" s="109">
        <f t="shared" si="40"/>
        <v>0</v>
      </c>
      <c r="AO41" s="109">
        <f t="shared" si="40"/>
        <v>0</v>
      </c>
      <c r="AP41" s="109">
        <f t="shared" si="40"/>
        <v>0</v>
      </c>
      <c r="AQ41" s="109">
        <f t="shared" si="40"/>
        <v>0</v>
      </c>
      <c r="AR41" s="109">
        <f t="shared" si="40"/>
        <v>0</v>
      </c>
      <c r="AS41" s="109">
        <f t="shared" si="40"/>
        <v>0</v>
      </c>
      <c r="AT41" s="109">
        <f t="shared" si="40"/>
        <v>0</v>
      </c>
      <c r="AU41" s="109">
        <f t="shared" si="40"/>
        <v>0</v>
      </c>
      <c r="AV41" s="109">
        <f t="shared" si="40"/>
        <v>0</v>
      </c>
      <c r="AW41" s="109">
        <f t="shared" si="40"/>
        <v>0</v>
      </c>
      <c r="AX41" s="109">
        <f t="shared" si="40"/>
        <v>0</v>
      </c>
      <c r="AY41" s="109">
        <f t="shared" si="40"/>
        <v>0</v>
      </c>
      <c r="AZ41" s="109">
        <f t="shared" si="40"/>
        <v>0</v>
      </c>
      <c r="BA41" s="109">
        <f t="shared" si="40"/>
        <v>0</v>
      </c>
      <c r="BB41" s="109">
        <f t="shared" si="40"/>
        <v>0</v>
      </c>
      <c r="BC41" s="109">
        <f t="shared" si="40"/>
        <v>0</v>
      </c>
      <c r="BD41" s="109">
        <f t="shared" si="40"/>
        <v>0</v>
      </c>
      <c r="BE41" s="109">
        <f t="shared" si="40"/>
        <v>0</v>
      </c>
      <c r="BF41" s="109">
        <f t="shared" si="40"/>
        <v>0</v>
      </c>
      <c r="BG41" s="104">
        <f t="shared" si="40"/>
        <v>0</v>
      </c>
      <c r="BH41" s="109">
        <f t="shared" si="40"/>
        <v>0</v>
      </c>
      <c r="BI41" s="109">
        <f t="shared" si="40"/>
        <v>0</v>
      </c>
      <c r="BJ41" s="109">
        <f t="shared" si="40"/>
        <v>0</v>
      </c>
      <c r="BK41" s="120"/>
      <c r="BL41" s="120"/>
      <c r="BM41" s="66"/>
      <c r="BN41" s="4"/>
      <c r="BO41" s="4"/>
      <c r="BP41" s="10"/>
      <c r="BQ41" s="10"/>
      <c r="BR41" s="10"/>
      <c r="BS41" s="10"/>
      <c r="BT41" s="10"/>
      <c r="BU41" s="10"/>
      <c r="BV41" s="10"/>
      <c r="BW41" s="10"/>
      <c r="BX41" s="10"/>
      <c r="BY41" s="10"/>
      <c r="CA41" s="26" t="e">
        <f>VLOOKUP(B41,'[1]KH2025 IN'!$B$4:$X$243,23,0)</f>
        <v>#N/A</v>
      </c>
      <c r="CB41" s="26">
        <v>1</v>
      </c>
      <c r="CC41" s="26" t="e">
        <f>VLOOKUP(B41,'[2]10QH'!$B$15:$BZ$665,77,0)</f>
        <v>#REF!</v>
      </c>
    </row>
    <row r="42" spans="1:89" s="19" customFormat="1" ht="18.75" hidden="1" customHeight="1" x14ac:dyDescent="0.3">
      <c r="A42" s="105" t="s">
        <v>84</v>
      </c>
      <c r="B42" s="106" t="s">
        <v>85</v>
      </c>
      <c r="C42" s="107">
        <f t="shared" si="2"/>
        <v>0</v>
      </c>
      <c r="D42" s="105"/>
      <c r="E42" s="108">
        <f t="shared" ref="E42:E55" si="41">F42+U42+BG42</f>
        <v>0</v>
      </c>
      <c r="F42" s="108">
        <f t="shared" ref="F42:F55" si="42">G42+K42+L42+M42+R42+S42+T42</f>
        <v>0</v>
      </c>
      <c r="G42" s="108">
        <f t="shared" ref="G42:G55" si="43">H42+I42+J42</f>
        <v>0</v>
      </c>
      <c r="H42" s="105"/>
      <c r="I42" s="105"/>
      <c r="J42" s="105"/>
      <c r="K42" s="105"/>
      <c r="L42" s="105"/>
      <c r="M42" s="108">
        <f t="shared" ref="M42:M55" si="44">+N42+O42+P42</f>
        <v>0</v>
      </c>
      <c r="N42" s="105"/>
      <c r="O42" s="105"/>
      <c r="P42" s="105"/>
      <c r="Q42" s="105"/>
      <c r="R42" s="115"/>
      <c r="S42" s="105"/>
      <c r="T42" s="105"/>
      <c r="U42" s="109">
        <f t="shared" si="4"/>
        <v>0</v>
      </c>
      <c r="V42" s="105"/>
      <c r="W42" s="105"/>
      <c r="X42" s="105"/>
      <c r="Y42" s="105"/>
      <c r="Z42" s="105"/>
      <c r="AA42" s="105"/>
      <c r="AB42" s="105"/>
      <c r="AC42" s="105"/>
      <c r="AD42" s="108">
        <f t="shared" ref="AD42:AD53" si="45">SUM(AE42:AT42)</f>
        <v>0</v>
      </c>
      <c r="AE42" s="105"/>
      <c r="AF42" s="105"/>
      <c r="AG42" s="105"/>
      <c r="AH42" s="105"/>
      <c r="AI42" s="105"/>
      <c r="AJ42" s="105"/>
      <c r="AK42" s="105"/>
      <c r="AL42" s="105"/>
      <c r="AM42" s="105"/>
      <c r="AN42" s="105"/>
      <c r="AO42" s="110"/>
      <c r="AP42" s="105"/>
      <c r="AQ42" s="105"/>
      <c r="AR42" s="110"/>
      <c r="AS42" s="110"/>
      <c r="AT42" s="110"/>
      <c r="AU42" s="110"/>
      <c r="AV42" s="110"/>
      <c r="AW42" s="110"/>
      <c r="AX42" s="105"/>
      <c r="AY42" s="105"/>
      <c r="AZ42" s="105"/>
      <c r="BA42" s="110"/>
      <c r="BB42" s="110"/>
      <c r="BC42" s="110"/>
      <c r="BD42" s="105"/>
      <c r="BE42" s="110"/>
      <c r="BF42" s="110"/>
      <c r="BG42" s="108">
        <f t="shared" ref="BG42:BG55" si="46">BH42+BI42+BJ42</f>
        <v>0</v>
      </c>
      <c r="BH42" s="110"/>
      <c r="BI42" s="105"/>
      <c r="BJ42" s="105"/>
      <c r="BK42" s="110"/>
      <c r="BL42" s="105"/>
      <c r="BM42" s="18"/>
      <c r="BN42" s="10"/>
      <c r="BO42" s="3"/>
      <c r="BP42" s="10"/>
      <c r="BQ42" s="18"/>
      <c r="BR42" s="18"/>
      <c r="BS42" s="18"/>
      <c r="BT42" s="18"/>
      <c r="BU42" s="10"/>
      <c r="BV42" s="10"/>
      <c r="BW42" s="10"/>
      <c r="BX42" s="10"/>
      <c r="BY42" s="18"/>
      <c r="CA42" s="26">
        <f>VLOOKUP(B42,'[1]KH2025 IN'!$B$4:$X$243,23,0)</f>
        <v>1</v>
      </c>
      <c r="CB42" s="26">
        <v>1</v>
      </c>
      <c r="CC42" s="26" t="e">
        <f>VLOOKUP(B42,'[2]10QH'!$B$15:$BZ$665,77,0)</f>
        <v>#REF!</v>
      </c>
    </row>
    <row r="43" spans="1:89" s="92" customFormat="1" ht="93.75" hidden="1" customHeight="1" x14ac:dyDescent="0.3">
      <c r="A43" s="111" t="s">
        <v>339</v>
      </c>
      <c r="B43" s="169" t="s">
        <v>283</v>
      </c>
      <c r="C43" s="113">
        <f t="shared" si="2"/>
        <v>36.42</v>
      </c>
      <c r="D43" s="114"/>
      <c r="E43" s="108">
        <f t="shared" si="41"/>
        <v>36.42</v>
      </c>
      <c r="F43" s="108">
        <f t="shared" si="42"/>
        <v>36.020000000000003</v>
      </c>
      <c r="G43" s="108">
        <f t="shared" si="43"/>
        <v>2.29</v>
      </c>
      <c r="H43" s="115">
        <v>2.29</v>
      </c>
      <c r="I43" s="115"/>
      <c r="J43" s="115"/>
      <c r="K43" s="115">
        <v>30.81</v>
      </c>
      <c r="L43" s="115">
        <v>2.42</v>
      </c>
      <c r="M43" s="108">
        <f t="shared" si="44"/>
        <v>0.5</v>
      </c>
      <c r="N43" s="115"/>
      <c r="O43" s="115"/>
      <c r="P43" s="115">
        <v>0.5</v>
      </c>
      <c r="Q43" s="115"/>
      <c r="R43" s="115"/>
      <c r="S43" s="115"/>
      <c r="T43" s="115"/>
      <c r="U43" s="109">
        <f t="shared" si="4"/>
        <v>0.4</v>
      </c>
      <c r="V43" s="115"/>
      <c r="W43" s="115"/>
      <c r="X43" s="115"/>
      <c r="Y43" s="115"/>
      <c r="Z43" s="115"/>
      <c r="AA43" s="115"/>
      <c r="AB43" s="115"/>
      <c r="AC43" s="115"/>
      <c r="AD43" s="108">
        <f t="shared" si="45"/>
        <v>0.4</v>
      </c>
      <c r="AE43" s="115">
        <v>0.4</v>
      </c>
      <c r="AF43" s="115"/>
      <c r="AG43" s="171"/>
      <c r="AH43" s="171"/>
      <c r="AI43" s="115"/>
      <c r="AJ43" s="111"/>
      <c r="AK43" s="115"/>
      <c r="AL43" s="111"/>
      <c r="AM43" s="111"/>
      <c r="AN43" s="111"/>
      <c r="AO43" s="110"/>
      <c r="AP43" s="111"/>
      <c r="AQ43" s="115"/>
      <c r="AR43" s="110"/>
      <c r="AS43" s="110"/>
      <c r="AT43" s="110"/>
      <c r="AU43" s="110"/>
      <c r="AV43" s="110"/>
      <c r="AW43" s="110"/>
      <c r="AX43" s="115"/>
      <c r="AY43" s="115"/>
      <c r="AZ43" s="115"/>
      <c r="BA43" s="110"/>
      <c r="BB43" s="110"/>
      <c r="BC43" s="110"/>
      <c r="BD43" s="115"/>
      <c r="BE43" s="110"/>
      <c r="BF43" s="110"/>
      <c r="BG43" s="108">
        <f t="shared" si="46"/>
        <v>0</v>
      </c>
      <c r="BH43" s="110"/>
      <c r="BI43" s="115"/>
      <c r="BJ43" s="115"/>
      <c r="BK43" s="110"/>
      <c r="BL43" s="111" t="s">
        <v>112</v>
      </c>
      <c r="BM43" s="18"/>
      <c r="BN43" s="20" t="s">
        <v>241</v>
      </c>
      <c r="BO43" s="3">
        <v>2025</v>
      </c>
      <c r="BP43" s="151" t="s">
        <v>284</v>
      </c>
      <c r="BQ43" s="18"/>
      <c r="BR43" s="18"/>
      <c r="BS43" s="18"/>
      <c r="BT43" s="18"/>
      <c r="BU43" s="23" t="s">
        <v>285</v>
      </c>
      <c r="BV43" s="20" t="s">
        <v>286</v>
      </c>
      <c r="BW43" s="167"/>
      <c r="BX43" s="167"/>
      <c r="BY43" s="20" t="s">
        <v>287</v>
      </c>
      <c r="CA43" s="26">
        <f>VLOOKUP(B43,'[1]KH2025 IN'!$B$4:$X$243,23,0)</f>
        <v>1</v>
      </c>
      <c r="CB43" s="26">
        <v>1</v>
      </c>
      <c r="CC43" s="26">
        <f>VLOOKUP(B43,'[2]10QH'!$B$15:$BZ$665,77,0)</f>
        <v>1</v>
      </c>
      <c r="CJ43" s="26">
        <v>1</v>
      </c>
      <c r="CK43" s="26">
        <f>VLOOKUP(B43,'[3]KH2025 IN'!$B$8:$X$241,23,0)</f>
        <v>1</v>
      </c>
    </row>
    <row r="44" spans="1:89" s="92" customFormat="1" ht="18.75" hidden="1" customHeight="1" x14ac:dyDescent="0.3">
      <c r="A44" s="134"/>
      <c r="B44" s="170"/>
      <c r="C44" s="113">
        <f t="shared" si="2"/>
        <v>3.58</v>
      </c>
      <c r="D44" s="114">
        <v>3.58</v>
      </c>
      <c r="E44" s="108">
        <f t="shared" si="41"/>
        <v>0</v>
      </c>
      <c r="F44" s="108">
        <f t="shared" si="42"/>
        <v>0</v>
      </c>
      <c r="G44" s="108">
        <f t="shared" si="43"/>
        <v>0</v>
      </c>
      <c r="H44" s="115"/>
      <c r="I44" s="115"/>
      <c r="J44" s="115"/>
      <c r="K44" s="115"/>
      <c r="L44" s="115"/>
      <c r="M44" s="108">
        <f t="shared" si="44"/>
        <v>0</v>
      </c>
      <c r="N44" s="115"/>
      <c r="O44" s="115"/>
      <c r="P44" s="115"/>
      <c r="Q44" s="115"/>
      <c r="R44" s="115"/>
      <c r="S44" s="115"/>
      <c r="T44" s="115"/>
      <c r="U44" s="109">
        <f t="shared" si="4"/>
        <v>0</v>
      </c>
      <c r="V44" s="115"/>
      <c r="W44" s="115"/>
      <c r="X44" s="115"/>
      <c r="Y44" s="115"/>
      <c r="Z44" s="115"/>
      <c r="AA44" s="115"/>
      <c r="AB44" s="115"/>
      <c r="AC44" s="115"/>
      <c r="AD44" s="108">
        <f t="shared" si="45"/>
        <v>0</v>
      </c>
      <c r="AE44" s="115"/>
      <c r="AF44" s="115"/>
      <c r="AG44" s="172"/>
      <c r="AH44" s="172"/>
      <c r="AI44" s="115"/>
      <c r="AJ44" s="111"/>
      <c r="AK44" s="115"/>
      <c r="AL44" s="111"/>
      <c r="AM44" s="111"/>
      <c r="AN44" s="111"/>
      <c r="AO44" s="110"/>
      <c r="AP44" s="111"/>
      <c r="AQ44" s="115"/>
      <c r="AR44" s="110"/>
      <c r="AS44" s="110"/>
      <c r="AT44" s="110"/>
      <c r="AU44" s="110"/>
      <c r="AV44" s="110"/>
      <c r="AW44" s="110"/>
      <c r="AX44" s="115"/>
      <c r="AY44" s="115"/>
      <c r="AZ44" s="115"/>
      <c r="BA44" s="110"/>
      <c r="BB44" s="110"/>
      <c r="BC44" s="110"/>
      <c r="BD44" s="115"/>
      <c r="BE44" s="110"/>
      <c r="BF44" s="110"/>
      <c r="BG44" s="108">
        <f t="shared" si="46"/>
        <v>0</v>
      </c>
      <c r="BH44" s="110"/>
      <c r="BI44" s="115"/>
      <c r="BJ44" s="115"/>
      <c r="BK44" s="110"/>
      <c r="BL44" s="111" t="s">
        <v>112</v>
      </c>
      <c r="BM44" s="18"/>
      <c r="BN44" s="20" t="s">
        <v>245</v>
      </c>
      <c r="BO44" s="18"/>
      <c r="BP44" s="155"/>
      <c r="BQ44" s="18"/>
      <c r="BR44" s="18"/>
      <c r="BS44" s="18"/>
      <c r="BT44" s="18"/>
      <c r="BU44" s="20" t="s">
        <v>245</v>
      </c>
      <c r="BV44" s="20"/>
      <c r="BW44" s="168"/>
      <c r="BX44" s="168"/>
      <c r="BY44" s="93"/>
      <c r="CA44" s="26">
        <f>VLOOKUP(B44,'[1]KH2025 IN'!$B$4:$X$243,23,0)</f>
        <v>1</v>
      </c>
      <c r="CB44" s="26">
        <v>1</v>
      </c>
      <c r="CC44" s="26" t="e">
        <f>VLOOKUP(B44,'[2]10QH'!$B$15:$BZ$665,77,0)</f>
        <v>#N/A</v>
      </c>
      <c r="CJ44" s="26">
        <v>1</v>
      </c>
      <c r="CK44" s="26" t="e">
        <f>VLOOKUP(B44,'[3]KH2025 IN'!$B$8:$X$241,23,0)</f>
        <v>#N/A</v>
      </c>
    </row>
    <row r="45" spans="1:89" s="26" customFormat="1" ht="37.5" hidden="1" customHeight="1" x14ac:dyDescent="0.3">
      <c r="A45" s="136" t="e">
        <f>A43+1</f>
        <v>#VALUE!</v>
      </c>
      <c r="B45" s="169" t="s">
        <v>1027</v>
      </c>
      <c r="C45" s="113">
        <f t="shared" si="2"/>
        <v>0.5</v>
      </c>
      <c r="D45" s="114"/>
      <c r="E45" s="108">
        <f t="shared" si="41"/>
        <v>0.5</v>
      </c>
      <c r="F45" s="108">
        <f t="shared" si="42"/>
        <v>0.5</v>
      </c>
      <c r="G45" s="108">
        <f t="shared" si="43"/>
        <v>0</v>
      </c>
      <c r="H45" s="115"/>
      <c r="I45" s="115"/>
      <c r="J45" s="115"/>
      <c r="K45" s="114">
        <v>0.5</v>
      </c>
      <c r="L45" s="115"/>
      <c r="M45" s="108">
        <f t="shared" si="44"/>
        <v>0</v>
      </c>
      <c r="N45" s="115"/>
      <c r="O45" s="115"/>
      <c r="P45" s="115"/>
      <c r="Q45" s="115"/>
      <c r="R45" s="115"/>
      <c r="S45" s="115"/>
      <c r="T45" s="115"/>
      <c r="U45" s="109">
        <f t="shared" si="4"/>
        <v>0</v>
      </c>
      <c r="V45" s="115"/>
      <c r="W45" s="115"/>
      <c r="X45" s="115"/>
      <c r="Y45" s="115"/>
      <c r="Z45" s="115"/>
      <c r="AA45" s="115"/>
      <c r="AB45" s="115"/>
      <c r="AC45" s="115"/>
      <c r="AD45" s="108">
        <f t="shared" si="45"/>
        <v>0</v>
      </c>
      <c r="AE45" s="115"/>
      <c r="AF45" s="115"/>
      <c r="AG45" s="116"/>
      <c r="AH45" s="116"/>
      <c r="AI45" s="115"/>
      <c r="AJ45" s="111"/>
      <c r="AK45" s="115"/>
      <c r="AL45" s="111"/>
      <c r="AM45" s="111"/>
      <c r="AN45" s="111"/>
      <c r="AO45" s="117"/>
      <c r="AP45" s="111"/>
      <c r="AQ45" s="115"/>
      <c r="AR45" s="117"/>
      <c r="AS45" s="117"/>
      <c r="AT45" s="117"/>
      <c r="AU45" s="117"/>
      <c r="AV45" s="117"/>
      <c r="AW45" s="117"/>
      <c r="AX45" s="115"/>
      <c r="AY45" s="115"/>
      <c r="AZ45" s="115"/>
      <c r="BA45" s="117"/>
      <c r="BB45" s="117"/>
      <c r="BC45" s="117"/>
      <c r="BD45" s="115"/>
      <c r="BE45" s="117"/>
      <c r="BF45" s="117"/>
      <c r="BG45" s="108">
        <f t="shared" si="46"/>
        <v>0</v>
      </c>
      <c r="BH45" s="117"/>
      <c r="BI45" s="115"/>
      <c r="BJ45" s="115"/>
      <c r="BK45" s="117"/>
      <c r="BL45" s="111" t="s">
        <v>112</v>
      </c>
      <c r="BM45" s="3"/>
      <c r="BN45" s="20" t="s">
        <v>241</v>
      </c>
      <c r="BO45" s="3">
        <v>2025</v>
      </c>
      <c r="BP45" s="151" t="s">
        <v>1160</v>
      </c>
      <c r="BQ45" s="3"/>
      <c r="BR45" s="3"/>
      <c r="BS45" s="3"/>
      <c r="BT45" s="3"/>
      <c r="BU45" s="23" t="s">
        <v>95</v>
      </c>
      <c r="BV45" s="20"/>
      <c r="BW45" s="25"/>
      <c r="BX45" s="25"/>
      <c r="BY45" s="94" t="s">
        <v>275</v>
      </c>
      <c r="CA45" s="26">
        <f>VLOOKUP(B45,'[1]KH2025 IN'!$B$4:$X$243,23,0)</f>
        <v>1</v>
      </c>
      <c r="CB45" s="26">
        <v>1</v>
      </c>
      <c r="CC45" s="26" t="e">
        <f>VLOOKUP(B45,'[2]10QH'!$B$15:$BZ$665,77,0)</f>
        <v>#N/A</v>
      </c>
      <c r="CJ45" s="26">
        <v>1</v>
      </c>
      <c r="CK45" s="26">
        <f>VLOOKUP(B45,'[3]KH2025 IN'!$B$8:$X$241,23,0)</f>
        <v>1</v>
      </c>
    </row>
    <row r="46" spans="1:89" s="26" customFormat="1" ht="18.75" hidden="1" customHeight="1" x14ac:dyDescent="0.3">
      <c r="A46" s="137"/>
      <c r="B46" s="170"/>
      <c r="C46" s="113">
        <f t="shared" si="2"/>
        <v>1.5</v>
      </c>
      <c r="D46" s="114">
        <v>1.5</v>
      </c>
      <c r="E46" s="108">
        <f t="shared" si="41"/>
        <v>0</v>
      </c>
      <c r="F46" s="108">
        <f t="shared" si="42"/>
        <v>0</v>
      </c>
      <c r="G46" s="108">
        <f t="shared" si="43"/>
        <v>0</v>
      </c>
      <c r="H46" s="115"/>
      <c r="I46" s="115"/>
      <c r="J46" s="115"/>
      <c r="K46" s="115"/>
      <c r="L46" s="115"/>
      <c r="M46" s="108">
        <f t="shared" si="44"/>
        <v>0</v>
      </c>
      <c r="N46" s="115"/>
      <c r="O46" s="115"/>
      <c r="P46" s="115"/>
      <c r="Q46" s="115"/>
      <c r="R46" s="115"/>
      <c r="S46" s="115"/>
      <c r="T46" s="115"/>
      <c r="U46" s="109">
        <f t="shared" si="4"/>
        <v>0</v>
      </c>
      <c r="V46" s="115"/>
      <c r="W46" s="115"/>
      <c r="X46" s="115"/>
      <c r="Y46" s="115"/>
      <c r="Z46" s="115"/>
      <c r="AA46" s="115"/>
      <c r="AB46" s="115"/>
      <c r="AC46" s="115"/>
      <c r="AD46" s="108">
        <f t="shared" si="45"/>
        <v>0</v>
      </c>
      <c r="AE46" s="115"/>
      <c r="AF46" s="115"/>
      <c r="AG46" s="116"/>
      <c r="AH46" s="116"/>
      <c r="AI46" s="115"/>
      <c r="AJ46" s="111"/>
      <c r="AK46" s="115"/>
      <c r="AL46" s="111"/>
      <c r="AM46" s="111"/>
      <c r="AN46" s="111"/>
      <c r="AO46" s="117"/>
      <c r="AP46" s="111"/>
      <c r="AQ46" s="115"/>
      <c r="AR46" s="117"/>
      <c r="AS46" s="117"/>
      <c r="AT46" s="117"/>
      <c r="AU46" s="117"/>
      <c r="AV46" s="117"/>
      <c r="AW46" s="117"/>
      <c r="AX46" s="115"/>
      <c r="AY46" s="115"/>
      <c r="AZ46" s="115"/>
      <c r="BA46" s="117"/>
      <c r="BB46" s="117"/>
      <c r="BC46" s="117"/>
      <c r="BD46" s="115"/>
      <c r="BE46" s="117"/>
      <c r="BF46" s="117"/>
      <c r="BG46" s="108">
        <f t="shared" si="46"/>
        <v>0</v>
      </c>
      <c r="BH46" s="117"/>
      <c r="BI46" s="115"/>
      <c r="BJ46" s="115"/>
      <c r="BK46" s="117"/>
      <c r="BL46" s="111" t="s">
        <v>112</v>
      </c>
      <c r="BM46" s="3"/>
      <c r="BN46" s="20" t="s">
        <v>245</v>
      </c>
      <c r="BO46" s="3">
        <v>2025</v>
      </c>
      <c r="BP46" s="155"/>
      <c r="BQ46" s="3"/>
      <c r="BR46" s="3"/>
      <c r="BS46" s="3"/>
      <c r="BT46" s="3"/>
      <c r="BU46" s="23"/>
      <c r="BV46" s="20"/>
      <c r="BW46" s="25"/>
      <c r="BX46" s="25"/>
      <c r="BY46" s="94"/>
      <c r="CA46" s="26">
        <f>VLOOKUP(B46,'[1]KH2025 IN'!$B$4:$X$243,23,0)</f>
        <v>1</v>
      </c>
      <c r="CB46" s="26">
        <v>1</v>
      </c>
      <c r="CC46" s="26" t="e">
        <f>VLOOKUP(B46,'[2]10QH'!$B$15:$BZ$665,77,0)</f>
        <v>#N/A</v>
      </c>
      <c r="CJ46" s="26">
        <v>1</v>
      </c>
      <c r="CK46" s="26" t="e">
        <f>VLOOKUP(B46,'[3]KH2025 IN'!$B$8:$X$241,23,0)</f>
        <v>#N/A</v>
      </c>
    </row>
    <row r="47" spans="1:89" s="26" customFormat="1" ht="18.75" hidden="1" customHeight="1" x14ac:dyDescent="0.3">
      <c r="A47" s="136" t="e">
        <f>A45+1</f>
        <v>#VALUE!</v>
      </c>
      <c r="B47" s="169" t="s">
        <v>1028</v>
      </c>
      <c r="C47" s="113">
        <f t="shared" si="2"/>
        <v>0.17</v>
      </c>
      <c r="D47" s="114"/>
      <c r="E47" s="108">
        <f t="shared" si="41"/>
        <v>0.17</v>
      </c>
      <c r="F47" s="108">
        <f t="shared" si="42"/>
        <v>0.17</v>
      </c>
      <c r="G47" s="108">
        <f t="shared" si="43"/>
        <v>0</v>
      </c>
      <c r="H47" s="115"/>
      <c r="I47" s="115"/>
      <c r="J47" s="115"/>
      <c r="K47" s="114">
        <v>0.17</v>
      </c>
      <c r="L47" s="115"/>
      <c r="M47" s="108">
        <f t="shared" si="44"/>
        <v>0</v>
      </c>
      <c r="N47" s="115"/>
      <c r="O47" s="115"/>
      <c r="P47" s="115"/>
      <c r="Q47" s="115"/>
      <c r="R47" s="115"/>
      <c r="S47" s="115"/>
      <c r="T47" s="115"/>
      <c r="U47" s="109">
        <f t="shared" si="4"/>
        <v>0</v>
      </c>
      <c r="V47" s="115"/>
      <c r="W47" s="115"/>
      <c r="X47" s="115"/>
      <c r="Y47" s="115"/>
      <c r="Z47" s="115"/>
      <c r="AA47" s="115"/>
      <c r="AB47" s="115"/>
      <c r="AC47" s="115"/>
      <c r="AD47" s="108">
        <f t="shared" si="45"/>
        <v>0</v>
      </c>
      <c r="AE47" s="115"/>
      <c r="AF47" s="115"/>
      <c r="AG47" s="116"/>
      <c r="AH47" s="116"/>
      <c r="AI47" s="115"/>
      <c r="AJ47" s="111"/>
      <c r="AK47" s="115"/>
      <c r="AL47" s="111"/>
      <c r="AM47" s="111"/>
      <c r="AN47" s="111"/>
      <c r="AO47" s="117"/>
      <c r="AP47" s="111"/>
      <c r="AQ47" s="115"/>
      <c r="AR47" s="117"/>
      <c r="AS47" s="117"/>
      <c r="AT47" s="117"/>
      <c r="AU47" s="117"/>
      <c r="AV47" s="117"/>
      <c r="AW47" s="117"/>
      <c r="AX47" s="115"/>
      <c r="AY47" s="115"/>
      <c r="AZ47" s="115"/>
      <c r="BA47" s="117"/>
      <c r="BB47" s="117"/>
      <c r="BC47" s="117"/>
      <c r="BD47" s="115"/>
      <c r="BE47" s="117"/>
      <c r="BF47" s="117"/>
      <c r="BG47" s="108">
        <f t="shared" si="46"/>
        <v>0</v>
      </c>
      <c r="BH47" s="117"/>
      <c r="BI47" s="115"/>
      <c r="BJ47" s="115"/>
      <c r="BK47" s="117"/>
      <c r="BL47" s="111" t="s">
        <v>142</v>
      </c>
      <c r="BM47" s="3"/>
      <c r="BN47" s="20" t="s">
        <v>241</v>
      </c>
      <c r="BO47" s="3">
        <v>2025</v>
      </c>
      <c r="BP47" s="151" t="s">
        <v>1161</v>
      </c>
      <c r="BQ47" s="3"/>
      <c r="BR47" s="3"/>
      <c r="BS47" s="3"/>
      <c r="BT47" s="3"/>
      <c r="BU47" s="23" t="s">
        <v>95</v>
      </c>
      <c r="BV47" s="20"/>
      <c r="BW47" s="25"/>
      <c r="BX47" s="25"/>
      <c r="BY47" s="94"/>
      <c r="CA47" s="26">
        <f>VLOOKUP(B47,'[1]KH2025 IN'!$B$4:$X$243,23,0)</f>
        <v>1</v>
      </c>
      <c r="CB47" s="26">
        <v>1</v>
      </c>
      <c r="CC47" s="26">
        <f>VLOOKUP(B47,'[2]10QH'!$B$15:$BZ$665,77,0)</f>
        <v>1</v>
      </c>
      <c r="CJ47" s="26">
        <v>1</v>
      </c>
      <c r="CK47" s="26">
        <f>VLOOKUP(B47,'[3]KH2025 IN'!$B$8:$X$241,23,0)</f>
        <v>1</v>
      </c>
    </row>
    <row r="48" spans="1:89" s="26" customFormat="1" ht="18.75" hidden="1" customHeight="1" x14ac:dyDescent="0.3">
      <c r="A48" s="137"/>
      <c r="B48" s="170"/>
      <c r="C48" s="113">
        <f t="shared" si="2"/>
        <v>1</v>
      </c>
      <c r="D48" s="114">
        <v>1</v>
      </c>
      <c r="E48" s="108">
        <f t="shared" si="41"/>
        <v>0</v>
      </c>
      <c r="F48" s="108">
        <f t="shared" si="42"/>
        <v>0</v>
      </c>
      <c r="G48" s="108">
        <f t="shared" si="43"/>
        <v>0</v>
      </c>
      <c r="H48" s="115"/>
      <c r="I48" s="115"/>
      <c r="J48" s="115"/>
      <c r="K48" s="115"/>
      <c r="L48" s="115"/>
      <c r="M48" s="108">
        <f t="shared" si="44"/>
        <v>0</v>
      </c>
      <c r="N48" s="115"/>
      <c r="O48" s="115"/>
      <c r="P48" s="115"/>
      <c r="Q48" s="115"/>
      <c r="R48" s="115"/>
      <c r="S48" s="115"/>
      <c r="T48" s="115"/>
      <c r="U48" s="109">
        <f t="shared" si="4"/>
        <v>0</v>
      </c>
      <c r="V48" s="115"/>
      <c r="W48" s="115"/>
      <c r="X48" s="115"/>
      <c r="Y48" s="115"/>
      <c r="Z48" s="115"/>
      <c r="AA48" s="115"/>
      <c r="AB48" s="115"/>
      <c r="AC48" s="115"/>
      <c r="AD48" s="108">
        <f t="shared" si="45"/>
        <v>0</v>
      </c>
      <c r="AE48" s="115"/>
      <c r="AF48" s="115"/>
      <c r="AG48" s="116"/>
      <c r="AH48" s="116"/>
      <c r="AI48" s="115"/>
      <c r="AJ48" s="111"/>
      <c r="AK48" s="115"/>
      <c r="AL48" s="111"/>
      <c r="AM48" s="111"/>
      <c r="AN48" s="111"/>
      <c r="AO48" s="117"/>
      <c r="AP48" s="111"/>
      <c r="AQ48" s="115"/>
      <c r="AR48" s="117"/>
      <c r="AS48" s="117"/>
      <c r="AT48" s="117"/>
      <c r="AU48" s="117"/>
      <c r="AV48" s="117"/>
      <c r="AW48" s="117"/>
      <c r="AX48" s="115"/>
      <c r="AY48" s="115"/>
      <c r="AZ48" s="115"/>
      <c r="BA48" s="117"/>
      <c r="BB48" s="117"/>
      <c r="BC48" s="117"/>
      <c r="BD48" s="115"/>
      <c r="BE48" s="117"/>
      <c r="BF48" s="117"/>
      <c r="BG48" s="108">
        <f t="shared" si="46"/>
        <v>0</v>
      </c>
      <c r="BH48" s="117"/>
      <c r="BI48" s="115"/>
      <c r="BJ48" s="115"/>
      <c r="BK48" s="117"/>
      <c r="BL48" s="111" t="s">
        <v>142</v>
      </c>
      <c r="BM48" s="3"/>
      <c r="BN48" s="20" t="s">
        <v>245</v>
      </c>
      <c r="BO48" s="3">
        <v>2025</v>
      </c>
      <c r="BP48" s="155"/>
      <c r="BQ48" s="3"/>
      <c r="BR48" s="3"/>
      <c r="BS48" s="3"/>
      <c r="BT48" s="3"/>
      <c r="BU48" s="23"/>
      <c r="BV48" s="20"/>
      <c r="BW48" s="25"/>
      <c r="BX48" s="25"/>
      <c r="BY48" s="94"/>
      <c r="CA48" s="26">
        <f>VLOOKUP(B48,'[1]KH2025 IN'!$B$4:$X$243,23,0)</f>
        <v>1</v>
      </c>
      <c r="CB48" s="26">
        <v>1</v>
      </c>
      <c r="CC48" s="26" t="e">
        <f>VLOOKUP(B48,'[2]10QH'!$B$15:$BZ$665,77,0)</f>
        <v>#N/A</v>
      </c>
      <c r="CJ48" s="26">
        <v>1</v>
      </c>
      <c r="CK48" s="26" t="e">
        <f>VLOOKUP(B48,'[3]KH2025 IN'!$B$8:$X$241,23,0)</f>
        <v>#N/A</v>
      </c>
    </row>
    <row r="49" spans="1:89" s="26" customFormat="1" ht="131.25" hidden="1" customHeight="1" x14ac:dyDescent="0.3">
      <c r="A49" s="111" t="e">
        <f>A47+1</f>
        <v>#VALUE!</v>
      </c>
      <c r="B49" s="112" t="s">
        <v>1029</v>
      </c>
      <c r="C49" s="113">
        <f t="shared" si="2"/>
        <v>2</v>
      </c>
      <c r="D49" s="114">
        <v>2</v>
      </c>
      <c r="E49" s="108">
        <f t="shared" si="41"/>
        <v>0</v>
      </c>
      <c r="F49" s="108">
        <f t="shared" si="42"/>
        <v>0</v>
      </c>
      <c r="G49" s="108">
        <f t="shared" si="43"/>
        <v>0</v>
      </c>
      <c r="H49" s="115"/>
      <c r="I49" s="115"/>
      <c r="J49" s="115"/>
      <c r="K49" s="115"/>
      <c r="L49" s="115"/>
      <c r="M49" s="108">
        <f t="shared" si="44"/>
        <v>0</v>
      </c>
      <c r="N49" s="115"/>
      <c r="O49" s="115"/>
      <c r="P49" s="115"/>
      <c r="Q49" s="115"/>
      <c r="R49" s="115"/>
      <c r="S49" s="115"/>
      <c r="T49" s="115"/>
      <c r="U49" s="109">
        <f t="shared" si="4"/>
        <v>0</v>
      </c>
      <c r="V49" s="115"/>
      <c r="W49" s="115"/>
      <c r="X49" s="115"/>
      <c r="Y49" s="115"/>
      <c r="Z49" s="115"/>
      <c r="AA49" s="115"/>
      <c r="AB49" s="115"/>
      <c r="AC49" s="115"/>
      <c r="AD49" s="108">
        <f t="shared" si="45"/>
        <v>0</v>
      </c>
      <c r="AE49" s="115"/>
      <c r="AF49" s="115"/>
      <c r="AG49" s="116"/>
      <c r="AH49" s="116"/>
      <c r="AI49" s="115"/>
      <c r="AJ49" s="111"/>
      <c r="AK49" s="115"/>
      <c r="AL49" s="111"/>
      <c r="AM49" s="111"/>
      <c r="AN49" s="111"/>
      <c r="AO49" s="117"/>
      <c r="AP49" s="111"/>
      <c r="AQ49" s="115"/>
      <c r="AR49" s="117"/>
      <c r="AS49" s="117"/>
      <c r="AT49" s="117"/>
      <c r="AU49" s="117"/>
      <c r="AV49" s="117"/>
      <c r="AW49" s="117"/>
      <c r="AX49" s="115"/>
      <c r="AY49" s="115"/>
      <c r="AZ49" s="115"/>
      <c r="BA49" s="117"/>
      <c r="BB49" s="117"/>
      <c r="BC49" s="117"/>
      <c r="BD49" s="115"/>
      <c r="BE49" s="117"/>
      <c r="BF49" s="117"/>
      <c r="BG49" s="108">
        <f t="shared" si="46"/>
        <v>0</v>
      </c>
      <c r="BH49" s="117"/>
      <c r="BI49" s="115"/>
      <c r="BJ49" s="115"/>
      <c r="BK49" s="117"/>
      <c r="BL49" s="111" t="s">
        <v>112</v>
      </c>
      <c r="BM49" s="3"/>
      <c r="BN49" s="20" t="s">
        <v>241</v>
      </c>
      <c r="BO49" s="3">
        <v>2025</v>
      </c>
      <c r="BP49" s="20" t="s">
        <v>273</v>
      </c>
      <c r="BQ49" s="3"/>
      <c r="BR49" s="3"/>
      <c r="BS49" s="3"/>
      <c r="BT49" s="3"/>
      <c r="BU49" s="20" t="s">
        <v>245</v>
      </c>
      <c r="BV49" s="20"/>
      <c r="BW49" s="25"/>
      <c r="BX49" s="25"/>
      <c r="BY49" s="95"/>
      <c r="CA49" s="26">
        <f>VLOOKUP(B49,'[1]KH2025 IN'!$B$4:$X$243,23,0)</f>
        <v>1</v>
      </c>
      <c r="CB49" s="26">
        <v>1</v>
      </c>
      <c r="CC49" s="26" t="e">
        <f>VLOOKUP(B49,'[2]10QH'!$B$15:$BZ$665,77,0)</f>
        <v>#N/A</v>
      </c>
      <c r="CJ49" s="26">
        <v>1</v>
      </c>
      <c r="CK49" s="26">
        <f>VLOOKUP(B49,'[3]KH2025 IN'!$B$8:$X$241,23,0)</f>
        <v>1</v>
      </c>
    </row>
    <row r="50" spans="1:89" s="26" customFormat="1" ht="131.25" hidden="1" customHeight="1" x14ac:dyDescent="0.3">
      <c r="A50" s="124" t="e">
        <f>A49+1</f>
        <v>#VALUE!</v>
      </c>
      <c r="B50" s="112" t="s">
        <v>1030</v>
      </c>
      <c r="C50" s="113">
        <f t="shared" si="2"/>
        <v>2.5</v>
      </c>
      <c r="D50" s="114">
        <v>2.5</v>
      </c>
      <c r="E50" s="108">
        <f t="shared" si="41"/>
        <v>0</v>
      </c>
      <c r="F50" s="108">
        <f t="shared" si="42"/>
        <v>0</v>
      </c>
      <c r="G50" s="108">
        <f t="shared" si="43"/>
        <v>0</v>
      </c>
      <c r="H50" s="115"/>
      <c r="I50" s="115"/>
      <c r="J50" s="115"/>
      <c r="K50" s="115"/>
      <c r="L50" s="115"/>
      <c r="M50" s="108">
        <f t="shared" si="44"/>
        <v>0</v>
      </c>
      <c r="N50" s="115"/>
      <c r="O50" s="115"/>
      <c r="P50" s="115"/>
      <c r="Q50" s="115"/>
      <c r="R50" s="115"/>
      <c r="S50" s="115"/>
      <c r="T50" s="115"/>
      <c r="U50" s="109">
        <f t="shared" si="4"/>
        <v>0</v>
      </c>
      <c r="V50" s="115"/>
      <c r="W50" s="115"/>
      <c r="X50" s="115"/>
      <c r="Y50" s="115"/>
      <c r="Z50" s="115"/>
      <c r="AA50" s="115"/>
      <c r="AB50" s="115"/>
      <c r="AC50" s="115"/>
      <c r="AD50" s="108">
        <f t="shared" si="45"/>
        <v>0</v>
      </c>
      <c r="AE50" s="115"/>
      <c r="AF50" s="115"/>
      <c r="AG50" s="116"/>
      <c r="AH50" s="116"/>
      <c r="AI50" s="115"/>
      <c r="AJ50" s="111"/>
      <c r="AK50" s="115"/>
      <c r="AL50" s="111"/>
      <c r="AM50" s="111"/>
      <c r="AN50" s="111"/>
      <c r="AO50" s="117"/>
      <c r="AP50" s="111"/>
      <c r="AQ50" s="115"/>
      <c r="AR50" s="117"/>
      <c r="AS50" s="117"/>
      <c r="AT50" s="117"/>
      <c r="AU50" s="117"/>
      <c r="AV50" s="117"/>
      <c r="AW50" s="117"/>
      <c r="AX50" s="115"/>
      <c r="AY50" s="115"/>
      <c r="AZ50" s="115"/>
      <c r="BA50" s="117"/>
      <c r="BB50" s="117"/>
      <c r="BC50" s="117"/>
      <c r="BD50" s="115"/>
      <c r="BE50" s="117"/>
      <c r="BF50" s="117"/>
      <c r="BG50" s="108">
        <f t="shared" si="46"/>
        <v>0</v>
      </c>
      <c r="BH50" s="117"/>
      <c r="BI50" s="115"/>
      <c r="BJ50" s="115"/>
      <c r="BK50" s="117"/>
      <c r="BL50" s="111" t="s">
        <v>318</v>
      </c>
      <c r="BM50" s="3"/>
      <c r="BN50" s="20" t="s">
        <v>241</v>
      </c>
      <c r="BO50" s="3">
        <v>2025</v>
      </c>
      <c r="BP50" s="20" t="s">
        <v>319</v>
      </c>
      <c r="BQ50" s="3"/>
      <c r="BR50" s="3"/>
      <c r="BS50" s="3"/>
      <c r="BT50" s="3"/>
      <c r="BU50" s="20" t="s">
        <v>241</v>
      </c>
      <c r="BV50" s="20"/>
      <c r="BW50" s="25"/>
      <c r="BX50" s="25"/>
      <c r="BY50" s="95"/>
      <c r="CA50" s="26">
        <f>VLOOKUP(B50,'[1]KH2025 IN'!$B$4:$X$243,23,0)</f>
        <v>1</v>
      </c>
      <c r="CB50" s="26">
        <v>1</v>
      </c>
      <c r="CC50" s="26">
        <f>VLOOKUP(B50,'[2]10QH'!$B$15:$BZ$665,77,0)</f>
        <v>1</v>
      </c>
      <c r="CJ50" s="26">
        <v>1</v>
      </c>
      <c r="CK50" s="26">
        <f>VLOOKUP(B50,'[3]KH2025 IN'!$B$8:$X$241,23,0)</f>
        <v>1</v>
      </c>
    </row>
    <row r="51" spans="1:89" s="26" customFormat="1" ht="93.75" hidden="1" customHeight="1" x14ac:dyDescent="0.3">
      <c r="A51" s="124" t="e">
        <f t="shared" ref="A51:A53" si="47">A50+1</f>
        <v>#VALUE!</v>
      </c>
      <c r="B51" s="112" t="s">
        <v>1030</v>
      </c>
      <c r="C51" s="113">
        <f t="shared" si="2"/>
        <v>2</v>
      </c>
      <c r="D51" s="114">
        <v>2</v>
      </c>
      <c r="E51" s="108">
        <f t="shared" si="41"/>
        <v>0</v>
      </c>
      <c r="F51" s="108">
        <f t="shared" si="42"/>
        <v>0</v>
      </c>
      <c r="G51" s="108">
        <f t="shared" si="43"/>
        <v>0</v>
      </c>
      <c r="H51" s="115"/>
      <c r="I51" s="115"/>
      <c r="J51" s="115"/>
      <c r="K51" s="115"/>
      <c r="L51" s="115"/>
      <c r="M51" s="108">
        <f t="shared" si="44"/>
        <v>0</v>
      </c>
      <c r="N51" s="115"/>
      <c r="O51" s="115"/>
      <c r="P51" s="115"/>
      <c r="Q51" s="115"/>
      <c r="R51" s="115"/>
      <c r="S51" s="115"/>
      <c r="T51" s="115"/>
      <c r="U51" s="109">
        <f t="shared" si="4"/>
        <v>0</v>
      </c>
      <c r="V51" s="115"/>
      <c r="W51" s="115"/>
      <c r="X51" s="115"/>
      <c r="Y51" s="115"/>
      <c r="Z51" s="115"/>
      <c r="AA51" s="115"/>
      <c r="AB51" s="115"/>
      <c r="AC51" s="115"/>
      <c r="AD51" s="108">
        <f t="shared" si="45"/>
        <v>0</v>
      </c>
      <c r="AE51" s="115"/>
      <c r="AF51" s="115"/>
      <c r="AG51" s="116"/>
      <c r="AH51" s="116"/>
      <c r="AI51" s="115"/>
      <c r="AJ51" s="111"/>
      <c r="AK51" s="115"/>
      <c r="AL51" s="111"/>
      <c r="AM51" s="111"/>
      <c r="AN51" s="111"/>
      <c r="AO51" s="117"/>
      <c r="AP51" s="111"/>
      <c r="AQ51" s="115"/>
      <c r="AR51" s="117"/>
      <c r="AS51" s="117"/>
      <c r="AT51" s="117"/>
      <c r="AU51" s="117"/>
      <c r="AV51" s="117"/>
      <c r="AW51" s="117"/>
      <c r="AX51" s="115"/>
      <c r="AY51" s="115"/>
      <c r="AZ51" s="115"/>
      <c r="BA51" s="117"/>
      <c r="BB51" s="117"/>
      <c r="BC51" s="117"/>
      <c r="BD51" s="115"/>
      <c r="BE51" s="117"/>
      <c r="BF51" s="117"/>
      <c r="BG51" s="108">
        <f t="shared" si="46"/>
        <v>0</v>
      </c>
      <c r="BH51" s="117"/>
      <c r="BI51" s="115"/>
      <c r="BJ51" s="115"/>
      <c r="BK51" s="117"/>
      <c r="BL51" s="111" t="s">
        <v>318</v>
      </c>
      <c r="BM51" s="3"/>
      <c r="BN51" s="20" t="s">
        <v>241</v>
      </c>
      <c r="BO51" s="3">
        <v>2025</v>
      </c>
      <c r="BP51" s="20" t="s">
        <v>290</v>
      </c>
      <c r="BQ51" s="3"/>
      <c r="BR51" s="3"/>
      <c r="BS51" s="3"/>
      <c r="BT51" s="3"/>
      <c r="BU51" s="20" t="s">
        <v>241</v>
      </c>
      <c r="BV51" s="20"/>
      <c r="BW51" s="25"/>
      <c r="BX51" s="25"/>
      <c r="BY51" s="95"/>
      <c r="CA51" s="26">
        <f>VLOOKUP(B51,'[1]KH2025 IN'!$B$4:$X$243,23,0)</f>
        <v>1</v>
      </c>
      <c r="CB51" s="26">
        <v>1</v>
      </c>
      <c r="CC51" s="26">
        <f>VLOOKUP(B51,'[2]10QH'!$B$15:$BZ$665,77,0)</f>
        <v>1</v>
      </c>
      <c r="CJ51" s="26">
        <v>1</v>
      </c>
      <c r="CK51" s="26">
        <f>VLOOKUP(B51,'[3]KH2025 IN'!$B$8:$X$241,23,0)</f>
        <v>1</v>
      </c>
    </row>
    <row r="52" spans="1:89" s="26" customFormat="1" ht="93.75" hidden="1" customHeight="1" x14ac:dyDescent="0.3">
      <c r="A52" s="124" t="e">
        <f t="shared" si="47"/>
        <v>#VALUE!</v>
      </c>
      <c r="B52" s="112" t="s">
        <v>1031</v>
      </c>
      <c r="C52" s="113">
        <f t="shared" si="2"/>
        <v>5</v>
      </c>
      <c r="D52" s="114">
        <v>5</v>
      </c>
      <c r="E52" s="108">
        <f t="shared" si="41"/>
        <v>0</v>
      </c>
      <c r="F52" s="108">
        <f t="shared" si="42"/>
        <v>0</v>
      </c>
      <c r="G52" s="108">
        <f t="shared" si="43"/>
        <v>0</v>
      </c>
      <c r="H52" s="115"/>
      <c r="I52" s="115"/>
      <c r="J52" s="115"/>
      <c r="K52" s="115"/>
      <c r="L52" s="115"/>
      <c r="M52" s="108">
        <f t="shared" si="44"/>
        <v>0</v>
      </c>
      <c r="N52" s="115"/>
      <c r="O52" s="115"/>
      <c r="P52" s="115"/>
      <c r="Q52" s="115"/>
      <c r="R52" s="115"/>
      <c r="S52" s="115"/>
      <c r="T52" s="115"/>
      <c r="U52" s="109">
        <f t="shared" si="4"/>
        <v>0</v>
      </c>
      <c r="V52" s="115"/>
      <c r="W52" s="115"/>
      <c r="X52" s="115"/>
      <c r="Y52" s="115"/>
      <c r="Z52" s="115"/>
      <c r="AA52" s="115"/>
      <c r="AB52" s="115"/>
      <c r="AC52" s="115"/>
      <c r="AD52" s="108">
        <f t="shared" si="45"/>
        <v>0</v>
      </c>
      <c r="AE52" s="115"/>
      <c r="AF52" s="115"/>
      <c r="AG52" s="116"/>
      <c r="AH52" s="116"/>
      <c r="AI52" s="115"/>
      <c r="AJ52" s="111"/>
      <c r="AK52" s="115"/>
      <c r="AL52" s="111"/>
      <c r="AM52" s="111"/>
      <c r="AN52" s="111"/>
      <c r="AO52" s="117"/>
      <c r="AP52" s="111"/>
      <c r="AQ52" s="115"/>
      <c r="AR52" s="117"/>
      <c r="AS52" s="117"/>
      <c r="AT52" s="117"/>
      <c r="AU52" s="117"/>
      <c r="AV52" s="117"/>
      <c r="AW52" s="117"/>
      <c r="AX52" s="115"/>
      <c r="AY52" s="115"/>
      <c r="AZ52" s="115"/>
      <c r="BA52" s="117"/>
      <c r="BB52" s="117"/>
      <c r="BC52" s="117"/>
      <c r="BD52" s="115"/>
      <c r="BE52" s="117"/>
      <c r="BF52" s="117"/>
      <c r="BG52" s="108">
        <f t="shared" si="46"/>
        <v>0</v>
      </c>
      <c r="BH52" s="117"/>
      <c r="BI52" s="115"/>
      <c r="BJ52" s="115"/>
      <c r="BK52" s="117"/>
      <c r="BL52" s="111" t="s">
        <v>105</v>
      </c>
      <c r="BM52" s="3"/>
      <c r="BN52" s="20" t="s">
        <v>241</v>
      </c>
      <c r="BO52" s="3">
        <v>2025</v>
      </c>
      <c r="BP52" s="20" t="s">
        <v>290</v>
      </c>
      <c r="BQ52" s="3"/>
      <c r="BR52" s="3"/>
      <c r="BS52" s="3"/>
      <c r="BT52" s="3"/>
      <c r="BU52" s="20" t="s">
        <v>241</v>
      </c>
      <c r="BV52" s="20"/>
      <c r="BW52" s="25"/>
      <c r="BX52" s="25"/>
      <c r="BY52" s="95"/>
      <c r="CA52" s="26">
        <f>VLOOKUP(B52,'[1]KH2025 IN'!$B$4:$X$243,23,0)</f>
        <v>1</v>
      </c>
      <c r="CB52" s="26">
        <v>1</v>
      </c>
      <c r="CC52" s="26">
        <f>VLOOKUP(B52,'[2]10QH'!$B$15:$BZ$665,77,0)</f>
        <v>1</v>
      </c>
      <c r="CJ52" s="26">
        <v>1</v>
      </c>
      <c r="CK52" s="26">
        <f>VLOOKUP(B52,'[3]KH2025 IN'!$B$8:$X$241,23,0)</f>
        <v>1</v>
      </c>
    </row>
    <row r="53" spans="1:89" s="92" customFormat="1" ht="112.5" hidden="1" customHeight="1" x14ac:dyDescent="0.3">
      <c r="A53" s="124" t="e">
        <f t="shared" si="47"/>
        <v>#VALUE!</v>
      </c>
      <c r="B53" s="112" t="s">
        <v>294</v>
      </c>
      <c r="C53" s="109">
        <f t="shared" si="2"/>
        <v>3.6</v>
      </c>
      <c r="D53" s="114">
        <v>3.6</v>
      </c>
      <c r="E53" s="108">
        <f t="shared" si="41"/>
        <v>0</v>
      </c>
      <c r="F53" s="108">
        <f t="shared" si="42"/>
        <v>0</v>
      </c>
      <c r="G53" s="108">
        <f t="shared" si="43"/>
        <v>0</v>
      </c>
      <c r="H53" s="115"/>
      <c r="I53" s="115"/>
      <c r="J53" s="115"/>
      <c r="K53" s="115"/>
      <c r="L53" s="115"/>
      <c r="M53" s="108">
        <f t="shared" si="44"/>
        <v>0</v>
      </c>
      <c r="N53" s="115"/>
      <c r="O53" s="115"/>
      <c r="P53" s="115"/>
      <c r="Q53" s="115"/>
      <c r="R53" s="115"/>
      <c r="S53" s="115"/>
      <c r="T53" s="115"/>
      <c r="U53" s="109">
        <f t="shared" si="4"/>
        <v>0</v>
      </c>
      <c r="V53" s="115"/>
      <c r="W53" s="115"/>
      <c r="X53" s="115"/>
      <c r="Y53" s="115"/>
      <c r="Z53" s="115"/>
      <c r="AA53" s="115"/>
      <c r="AB53" s="115"/>
      <c r="AC53" s="115"/>
      <c r="AD53" s="108">
        <f t="shared" si="45"/>
        <v>0</v>
      </c>
      <c r="AE53" s="115"/>
      <c r="AF53" s="115"/>
      <c r="AG53" s="116"/>
      <c r="AH53" s="116"/>
      <c r="AI53" s="115"/>
      <c r="AJ53" s="111"/>
      <c r="AK53" s="115"/>
      <c r="AL53" s="111"/>
      <c r="AM53" s="111"/>
      <c r="AN53" s="111"/>
      <c r="AO53" s="110"/>
      <c r="AP53" s="111"/>
      <c r="AQ53" s="115"/>
      <c r="AR53" s="110"/>
      <c r="AS53" s="110"/>
      <c r="AT53" s="110"/>
      <c r="AU53" s="110"/>
      <c r="AV53" s="110"/>
      <c r="AW53" s="110"/>
      <c r="AX53" s="115"/>
      <c r="AY53" s="115"/>
      <c r="AZ53" s="115"/>
      <c r="BA53" s="110"/>
      <c r="BB53" s="110"/>
      <c r="BC53" s="110"/>
      <c r="BD53" s="115"/>
      <c r="BE53" s="110"/>
      <c r="BF53" s="110"/>
      <c r="BG53" s="108">
        <f t="shared" si="46"/>
        <v>0</v>
      </c>
      <c r="BH53" s="110"/>
      <c r="BI53" s="115"/>
      <c r="BJ53" s="115"/>
      <c r="BK53" s="110"/>
      <c r="BL53" s="111" t="s">
        <v>123</v>
      </c>
      <c r="BM53" s="18"/>
      <c r="BN53" s="20" t="s">
        <v>277</v>
      </c>
      <c r="BO53" s="3">
        <v>2025</v>
      </c>
      <c r="BP53" s="20" t="s">
        <v>234</v>
      </c>
      <c r="BQ53" s="18"/>
      <c r="BR53" s="18"/>
      <c r="BS53" s="18"/>
      <c r="BT53" s="18"/>
      <c r="BU53" s="23" t="s">
        <v>245</v>
      </c>
      <c r="BV53" s="20"/>
      <c r="BW53" s="25" t="s">
        <v>266</v>
      </c>
      <c r="BX53" s="25" t="s">
        <v>295</v>
      </c>
      <c r="BY53" s="20" t="s">
        <v>296</v>
      </c>
      <c r="CA53" s="26">
        <f>VLOOKUP(B53,'[1]KH2025 IN'!$B$4:$X$243,23,0)</f>
        <v>1</v>
      </c>
      <c r="CB53" s="26">
        <v>1</v>
      </c>
      <c r="CC53" s="26">
        <f>VLOOKUP(B53,'[2]10QH'!$B$15:$BZ$665,77,0)</f>
        <v>1</v>
      </c>
      <c r="CJ53" s="26">
        <v>1</v>
      </c>
      <c r="CK53" s="26">
        <f>VLOOKUP(B53,'[3]KH2025 IN'!$B$8:$X$241,23,0)</f>
        <v>1</v>
      </c>
    </row>
    <row r="54" spans="1:89" s="19" customFormat="1" ht="18.75" hidden="1" customHeight="1" x14ac:dyDescent="0.3">
      <c r="A54" s="10" t="s">
        <v>147</v>
      </c>
      <c r="B54" s="15" t="s">
        <v>148</v>
      </c>
      <c r="C54" s="16">
        <f t="shared" si="2"/>
        <v>0</v>
      </c>
      <c r="D54" s="24"/>
      <c r="E54" s="17">
        <f t="shared" si="41"/>
        <v>0</v>
      </c>
      <c r="F54" s="17">
        <f t="shared" si="42"/>
        <v>0</v>
      </c>
      <c r="G54" s="17">
        <f t="shared" si="43"/>
        <v>0</v>
      </c>
      <c r="H54" s="10"/>
      <c r="I54" s="10"/>
      <c r="J54" s="10"/>
      <c r="K54" s="10"/>
      <c r="L54" s="10"/>
      <c r="M54" s="17">
        <f t="shared" si="44"/>
        <v>0</v>
      </c>
      <c r="N54" s="10"/>
      <c r="O54" s="10"/>
      <c r="P54" s="10"/>
      <c r="Q54" s="10"/>
      <c r="R54" s="24"/>
      <c r="S54" s="10"/>
      <c r="T54" s="10"/>
      <c r="U54" s="7">
        <f t="shared" si="4"/>
        <v>0</v>
      </c>
      <c r="V54" s="10"/>
      <c r="W54" s="10"/>
      <c r="X54" s="10"/>
      <c r="Y54" s="10"/>
      <c r="Z54" s="10"/>
      <c r="AA54" s="10"/>
      <c r="AB54" s="10"/>
      <c r="AC54" s="10"/>
      <c r="AD54" s="17">
        <f t="shared" ref="AD54:AD55" si="48">SUM(AE54:AT54)</f>
        <v>0</v>
      </c>
      <c r="AE54" s="10"/>
      <c r="AF54" s="10"/>
      <c r="AG54" s="173"/>
      <c r="AH54" s="10"/>
      <c r="AI54" s="10"/>
      <c r="AJ54" s="10"/>
      <c r="AK54" s="10"/>
      <c r="AL54" s="10"/>
      <c r="AM54" s="10"/>
      <c r="AN54" s="10"/>
      <c r="AO54" s="18"/>
      <c r="AP54" s="10"/>
      <c r="AQ54" s="10"/>
      <c r="AR54" s="18"/>
      <c r="AS54" s="18"/>
      <c r="AT54" s="18"/>
      <c r="AU54" s="18"/>
      <c r="AV54" s="18"/>
      <c r="AW54" s="18"/>
      <c r="AX54" s="10"/>
      <c r="AY54" s="10"/>
      <c r="AZ54" s="10"/>
      <c r="BA54" s="18"/>
      <c r="BB54" s="18"/>
      <c r="BC54" s="18"/>
      <c r="BD54" s="10"/>
      <c r="BE54" s="18"/>
      <c r="BF54" s="18"/>
      <c r="BG54" s="17">
        <f t="shared" si="46"/>
        <v>0</v>
      </c>
      <c r="BH54" s="18"/>
      <c r="BI54" s="10"/>
      <c r="BJ54" s="10"/>
      <c r="BK54" s="18"/>
      <c r="BL54" s="10"/>
      <c r="BM54" s="18"/>
      <c r="BN54" s="25"/>
      <c r="BO54" s="18"/>
      <c r="BP54" s="10"/>
      <c r="BQ54" s="18"/>
      <c r="BR54" s="18"/>
      <c r="BS54" s="18"/>
      <c r="BT54" s="18"/>
      <c r="BU54" s="24"/>
      <c r="BV54" s="10"/>
      <c r="BW54" s="173"/>
      <c r="BX54" s="10"/>
      <c r="BY54" s="18"/>
      <c r="CA54" s="26" t="e">
        <f>VLOOKUP(B54,'[1]KH2025 IN'!$B$4:$X$243,23,0)</f>
        <v>#N/A</v>
      </c>
      <c r="CB54" s="26">
        <v>1</v>
      </c>
      <c r="CC54" s="26" t="e">
        <f>VLOOKUP(B54,'[2]10QH'!$B$15:$BZ$665,77,0)</f>
        <v>#REF!</v>
      </c>
    </row>
    <row r="55" spans="1:89" s="19" customFormat="1" ht="37.5" hidden="1" customHeight="1" x14ac:dyDescent="0.3">
      <c r="A55" s="10" t="s">
        <v>152</v>
      </c>
      <c r="B55" s="15" t="s">
        <v>153</v>
      </c>
      <c r="C55" s="16">
        <f t="shared" si="2"/>
        <v>0</v>
      </c>
      <c r="D55" s="10"/>
      <c r="E55" s="17">
        <f t="shared" si="41"/>
        <v>0</v>
      </c>
      <c r="F55" s="17">
        <f t="shared" si="42"/>
        <v>0</v>
      </c>
      <c r="G55" s="17">
        <f t="shared" si="43"/>
        <v>0</v>
      </c>
      <c r="H55" s="10"/>
      <c r="I55" s="10"/>
      <c r="J55" s="10"/>
      <c r="K55" s="10"/>
      <c r="L55" s="10"/>
      <c r="M55" s="17">
        <f t="shared" si="44"/>
        <v>0</v>
      </c>
      <c r="N55" s="10"/>
      <c r="O55" s="10"/>
      <c r="P55" s="10"/>
      <c r="Q55" s="10"/>
      <c r="R55" s="25"/>
      <c r="S55" s="10"/>
      <c r="T55" s="10"/>
      <c r="U55" s="7">
        <f t="shared" si="4"/>
        <v>0</v>
      </c>
      <c r="V55" s="10"/>
      <c r="W55" s="10"/>
      <c r="X55" s="10"/>
      <c r="Y55" s="10"/>
      <c r="Z55" s="10"/>
      <c r="AA55" s="10"/>
      <c r="AB55" s="10"/>
      <c r="AC55" s="10"/>
      <c r="AD55" s="17">
        <f t="shared" si="48"/>
        <v>0</v>
      </c>
      <c r="AE55" s="10"/>
      <c r="AF55" s="10"/>
      <c r="AG55" s="174"/>
      <c r="AH55" s="10"/>
      <c r="AI55" s="10"/>
      <c r="AJ55" s="10"/>
      <c r="AK55" s="10"/>
      <c r="AL55" s="10"/>
      <c r="AM55" s="10"/>
      <c r="AN55" s="10"/>
      <c r="AO55" s="18"/>
      <c r="AP55" s="10"/>
      <c r="AQ55" s="10"/>
      <c r="AR55" s="18"/>
      <c r="AS55" s="18"/>
      <c r="AT55" s="18"/>
      <c r="AU55" s="18"/>
      <c r="AV55" s="18"/>
      <c r="AW55" s="18"/>
      <c r="AX55" s="10"/>
      <c r="AY55" s="10"/>
      <c r="AZ55" s="10"/>
      <c r="BA55" s="18"/>
      <c r="BB55" s="18"/>
      <c r="BC55" s="18"/>
      <c r="BD55" s="10"/>
      <c r="BE55" s="18"/>
      <c r="BF55" s="18"/>
      <c r="BG55" s="17">
        <f t="shared" si="46"/>
        <v>0</v>
      </c>
      <c r="BH55" s="18"/>
      <c r="BI55" s="10"/>
      <c r="BJ55" s="10"/>
      <c r="BK55" s="18"/>
      <c r="BL55" s="10"/>
      <c r="BM55" s="18"/>
      <c r="BN55" s="10"/>
      <c r="BO55" s="3"/>
      <c r="BP55" s="10"/>
      <c r="BQ55" s="18"/>
      <c r="BR55" s="18"/>
      <c r="BS55" s="18"/>
      <c r="BT55" s="18"/>
      <c r="BU55" s="10"/>
      <c r="BV55" s="10"/>
      <c r="BW55" s="174"/>
      <c r="BX55" s="10"/>
      <c r="BY55" s="18"/>
      <c r="CA55" s="26">
        <f>VLOOKUP(B55,'[1]KH2025 IN'!$B$4:$X$243,23,0)</f>
        <v>1</v>
      </c>
      <c r="CB55" s="26">
        <v>1</v>
      </c>
      <c r="CC55" s="26" t="e">
        <f>VLOOKUP(B55,'[2]10QH'!$B$15:$BZ$665,77,0)</f>
        <v>#REF!</v>
      </c>
    </row>
    <row r="56" spans="1:89" s="11" customFormat="1" ht="19.5" hidden="1" customHeight="1" x14ac:dyDescent="0.3">
      <c r="A56" s="62" t="s">
        <v>238</v>
      </c>
      <c r="B56" s="65" t="s">
        <v>338</v>
      </c>
      <c r="C56" s="6">
        <f t="shared" si="2"/>
        <v>97.115000000000009</v>
      </c>
      <c r="D56" s="6">
        <f t="shared" ref="D56:T56" si="49">D57+D84+D95+D99+D103+D111+D116+D121+D122+D124+D126+D127+D133+D134+D135</f>
        <v>18.094999999999999</v>
      </c>
      <c r="E56" s="6">
        <f t="shared" si="49"/>
        <v>79.02000000000001</v>
      </c>
      <c r="F56" s="6">
        <f t="shared" si="49"/>
        <v>76.650000000000006</v>
      </c>
      <c r="G56" s="6">
        <f t="shared" si="49"/>
        <v>3.43</v>
      </c>
      <c r="H56" s="64">
        <f t="shared" si="49"/>
        <v>0.16</v>
      </c>
      <c r="I56" s="64">
        <f t="shared" si="49"/>
        <v>3.27</v>
      </c>
      <c r="J56" s="64">
        <f t="shared" si="49"/>
        <v>0</v>
      </c>
      <c r="K56" s="6">
        <f t="shared" si="49"/>
        <v>38.379999999999995</v>
      </c>
      <c r="L56" s="6">
        <f t="shared" si="49"/>
        <v>18.049999999999997</v>
      </c>
      <c r="M56" s="64">
        <f t="shared" si="49"/>
        <v>16.79</v>
      </c>
      <c r="N56" s="6">
        <f t="shared" si="49"/>
        <v>1.4</v>
      </c>
      <c r="O56" s="6">
        <f t="shared" si="49"/>
        <v>0</v>
      </c>
      <c r="P56" s="6">
        <f t="shared" si="49"/>
        <v>15.39</v>
      </c>
      <c r="Q56" s="64">
        <f t="shared" si="49"/>
        <v>13.85</v>
      </c>
      <c r="R56" s="64">
        <f t="shared" si="49"/>
        <v>0</v>
      </c>
      <c r="S56" s="64">
        <f t="shared" si="49"/>
        <v>0</v>
      </c>
      <c r="T56" s="64">
        <f t="shared" si="49"/>
        <v>0</v>
      </c>
      <c r="U56" s="6">
        <f t="shared" si="4"/>
        <v>1.8299999999999998</v>
      </c>
      <c r="V56" s="64">
        <f t="shared" ref="V56:BJ56" si="50">V57+V84+V95+V99+V103+V111+V116+V121+V122+V124+V126+V127+V133+V134+V135</f>
        <v>0</v>
      </c>
      <c r="W56" s="64">
        <f t="shared" si="50"/>
        <v>0</v>
      </c>
      <c r="X56" s="64">
        <f t="shared" si="50"/>
        <v>0</v>
      </c>
      <c r="Y56" s="64">
        <f t="shared" si="50"/>
        <v>0</v>
      </c>
      <c r="Z56" s="64">
        <f t="shared" si="50"/>
        <v>0</v>
      </c>
      <c r="AA56" s="64">
        <f t="shared" si="50"/>
        <v>0</v>
      </c>
      <c r="AB56" s="64">
        <f t="shared" si="50"/>
        <v>0</v>
      </c>
      <c r="AC56" s="64">
        <f t="shared" si="50"/>
        <v>0</v>
      </c>
      <c r="AD56" s="64">
        <f t="shared" si="50"/>
        <v>0.63</v>
      </c>
      <c r="AE56" s="64">
        <f t="shared" si="50"/>
        <v>0.55000000000000004</v>
      </c>
      <c r="AF56" s="64">
        <f t="shared" si="50"/>
        <v>0</v>
      </c>
      <c r="AG56" s="174">
        <f t="shared" si="50"/>
        <v>0</v>
      </c>
      <c r="AH56" s="64">
        <f t="shared" si="50"/>
        <v>0</v>
      </c>
      <c r="AI56" s="64">
        <f t="shared" si="50"/>
        <v>0</v>
      </c>
      <c r="AJ56" s="64">
        <f t="shared" si="50"/>
        <v>0</v>
      </c>
      <c r="AK56" s="64">
        <f t="shared" si="50"/>
        <v>0</v>
      </c>
      <c r="AL56" s="64">
        <f t="shared" si="50"/>
        <v>0</v>
      </c>
      <c r="AM56" s="64">
        <f t="shared" si="50"/>
        <v>0</v>
      </c>
      <c r="AN56" s="64">
        <f t="shared" si="50"/>
        <v>0</v>
      </c>
      <c r="AO56" s="64">
        <f t="shared" si="50"/>
        <v>0</v>
      </c>
      <c r="AP56" s="64">
        <f t="shared" si="50"/>
        <v>0</v>
      </c>
      <c r="AQ56" s="64">
        <f t="shared" si="50"/>
        <v>0.08</v>
      </c>
      <c r="AR56" s="64">
        <f t="shared" si="50"/>
        <v>0</v>
      </c>
      <c r="AS56" s="64">
        <f t="shared" si="50"/>
        <v>0</v>
      </c>
      <c r="AT56" s="64">
        <f t="shared" si="50"/>
        <v>0</v>
      </c>
      <c r="AU56" s="64">
        <f t="shared" si="50"/>
        <v>0</v>
      </c>
      <c r="AV56" s="64">
        <f t="shared" si="50"/>
        <v>0</v>
      </c>
      <c r="AW56" s="64">
        <f t="shared" si="50"/>
        <v>0</v>
      </c>
      <c r="AX56" s="64">
        <f t="shared" si="50"/>
        <v>0.37</v>
      </c>
      <c r="AY56" s="64">
        <f t="shared" si="50"/>
        <v>0.4</v>
      </c>
      <c r="AZ56" s="64">
        <f t="shared" si="50"/>
        <v>0</v>
      </c>
      <c r="BA56" s="64">
        <f t="shared" si="50"/>
        <v>0</v>
      </c>
      <c r="BB56" s="64">
        <f t="shared" si="50"/>
        <v>0</v>
      </c>
      <c r="BC56" s="64">
        <f t="shared" si="50"/>
        <v>0</v>
      </c>
      <c r="BD56" s="64">
        <f t="shared" si="50"/>
        <v>0.43</v>
      </c>
      <c r="BE56" s="64">
        <f t="shared" si="50"/>
        <v>0</v>
      </c>
      <c r="BF56" s="64">
        <f t="shared" si="50"/>
        <v>0</v>
      </c>
      <c r="BG56" s="6">
        <f t="shared" si="50"/>
        <v>0.54</v>
      </c>
      <c r="BH56" s="64">
        <f t="shared" si="50"/>
        <v>0</v>
      </c>
      <c r="BI56" s="64">
        <f t="shared" si="50"/>
        <v>0.54</v>
      </c>
      <c r="BJ56" s="64">
        <f t="shared" si="50"/>
        <v>0</v>
      </c>
      <c r="BK56" s="4"/>
      <c r="BL56" s="4"/>
      <c r="BM56" s="62"/>
      <c r="BN56" s="4"/>
      <c r="BO56" s="62"/>
      <c r="BP56" s="10"/>
      <c r="BQ56" s="10"/>
      <c r="BR56" s="10"/>
      <c r="BS56" s="10"/>
      <c r="BT56" s="10"/>
      <c r="BU56" s="10"/>
      <c r="BV56" s="10"/>
      <c r="BW56" s="174"/>
      <c r="BX56" s="10"/>
      <c r="BY56" s="10"/>
      <c r="CA56" s="26" t="e">
        <f>VLOOKUP(B56,'[1]KH2025 IN'!$B$4:$X$243,23,0)</f>
        <v>#N/A</v>
      </c>
      <c r="CB56" s="26">
        <v>1</v>
      </c>
      <c r="CC56" s="26" t="e">
        <f>VLOOKUP(B56,'[2]10QH'!$B$15:$BZ$665,77,0)</f>
        <v>#REF!</v>
      </c>
    </row>
    <row r="57" spans="1:89" s="11" customFormat="1" ht="19.5" hidden="1" customHeight="1" x14ac:dyDescent="0.3">
      <c r="A57" s="62" t="s">
        <v>339</v>
      </c>
      <c r="B57" s="79" t="s">
        <v>63</v>
      </c>
      <c r="C57" s="6">
        <f t="shared" si="2"/>
        <v>50.125</v>
      </c>
      <c r="D57" s="6">
        <f t="shared" ref="D57:T57" si="51">SUM(D58:D83)</f>
        <v>17.344999999999999</v>
      </c>
      <c r="E57" s="6">
        <f>SUM(E58:E83)</f>
        <v>32.78</v>
      </c>
      <c r="F57" s="6">
        <f t="shared" si="51"/>
        <v>31.39</v>
      </c>
      <c r="G57" s="6">
        <f t="shared" si="51"/>
        <v>3.1</v>
      </c>
      <c r="H57" s="64">
        <f t="shared" si="51"/>
        <v>0.1</v>
      </c>
      <c r="I57" s="64">
        <f t="shared" si="51"/>
        <v>3</v>
      </c>
      <c r="J57" s="64">
        <f t="shared" si="51"/>
        <v>0</v>
      </c>
      <c r="K57" s="6">
        <f t="shared" si="51"/>
        <v>6.0900000000000007</v>
      </c>
      <c r="L57" s="6">
        <f t="shared" si="51"/>
        <v>6.8100000000000005</v>
      </c>
      <c r="M57" s="64">
        <f t="shared" si="51"/>
        <v>15.39</v>
      </c>
      <c r="N57" s="6">
        <f t="shared" si="51"/>
        <v>0</v>
      </c>
      <c r="O57" s="6">
        <f t="shared" si="51"/>
        <v>0</v>
      </c>
      <c r="P57" s="6">
        <f t="shared" si="51"/>
        <v>15.39</v>
      </c>
      <c r="Q57" s="64">
        <f t="shared" si="51"/>
        <v>13.85</v>
      </c>
      <c r="R57" s="64">
        <f t="shared" si="51"/>
        <v>0</v>
      </c>
      <c r="S57" s="64">
        <f t="shared" si="51"/>
        <v>0</v>
      </c>
      <c r="T57" s="64">
        <f t="shared" si="51"/>
        <v>0</v>
      </c>
      <c r="U57" s="6">
        <f t="shared" si="4"/>
        <v>0.85000000000000009</v>
      </c>
      <c r="V57" s="64">
        <f t="shared" ref="V57:BJ57" si="52">SUM(V58:V83)</f>
        <v>0</v>
      </c>
      <c r="W57" s="64">
        <f t="shared" si="52"/>
        <v>0</v>
      </c>
      <c r="X57" s="64">
        <f t="shared" si="52"/>
        <v>0</v>
      </c>
      <c r="Y57" s="64">
        <f t="shared" si="52"/>
        <v>0</v>
      </c>
      <c r="Z57" s="64">
        <f t="shared" si="52"/>
        <v>0</v>
      </c>
      <c r="AA57" s="64">
        <f t="shared" si="52"/>
        <v>0</v>
      </c>
      <c r="AB57" s="64">
        <f t="shared" si="52"/>
        <v>0</v>
      </c>
      <c r="AC57" s="64">
        <f t="shared" si="52"/>
        <v>0</v>
      </c>
      <c r="AD57" s="64">
        <f t="shared" si="52"/>
        <v>0.08</v>
      </c>
      <c r="AE57" s="64">
        <f t="shared" si="52"/>
        <v>0</v>
      </c>
      <c r="AF57" s="64">
        <f t="shared" si="52"/>
        <v>0</v>
      </c>
      <c r="AG57" s="175">
        <f t="shared" si="52"/>
        <v>0</v>
      </c>
      <c r="AH57" s="64">
        <f t="shared" si="52"/>
        <v>0</v>
      </c>
      <c r="AI57" s="64">
        <f t="shared" si="52"/>
        <v>0</v>
      </c>
      <c r="AJ57" s="64">
        <f t="shared" si="52"/>
        <v>0</v>
      </c>
      <c r="AK57" s="64">
        <f t="shared" si="52"/>
        <v>0</v>
      </c>
      <c r="AL57" s="64">
        <f t="shared" si="52"/>
        <v>0</v>
      </c>
      <c r="AM57" s="64">
        <f t="shared" si="52"/>
        <v>0</v>
      </c>
      <c r="AN57" s="64">
        <f t="shared" si="52"/>
        <v>0</v>
      </c>
      <c r="AO57" s="64">
        <f t="shared" si="52"/>
        <v>0</v>
      </c>
      <c r="AP57" s="64">
        <f t="shared" si="52"/>
        <v>0</v>
      </c>
      <c r="AQ57" s="64">
        <f t="shared" si="52"/>
        <v>0.08</v>
      </c>
      <c r="AR57" s="64">
        <f t="shared" si="52"/>
        <v>0</v>
      </c>
      <c r="AS57" s="64">
        <f t="shared" si="52"/>
        <v>0</v>
      </c>
      <c r="AT57" s="64">
        <f t="shared" si="52"/>
        <v>0</v>
      </c>
      <c r="AU57" s="64">
        <f t="shared" si="52"/>
        <v>0</v>
      </c>
      <c r="AV57" s="64">
        <f t="shared" si="52"/>
        <v>0</v>
      </c>
      <c r="AW57" s="64">
        <f t="shared" si="52"/>
        <v>0</v>
      </c>
      <c r="AX57" s="64">
        <f t="shared" si="52"/>
        <v>0.3</v>
      </c>
      <c r="AY57" s="64">
        <f t="shared" si="52"/>
        <v>0.4</v>
      </c>
      <c r="AZ57" s="64">
        <f t="shared" si="52"/>
        <v>0</v>
      </c>
      <c r="BA57" s="64">
        <f t="shared" si="52"/>
        <v>0</v>
      </c>
      <c r="BB57" s="64">
        <f t="shared" si="52"/>
        <v>0</v>
      </c>
      <c r="BC57" s="64">
        <f t="shared" si="52"/>
        <v>0</v>
      </c>
      <c r="BD57" s="64">
        <f t="shared" si="52"/>
        <v>7.0000000000000007E-2</v>
      </c>
      <c r="BE57" s="64">
        <f t="shared" si="52"/>
        <v>0</v>
      </c>
      <c r="BF57" s="64">
        <f t="shared" si="52"/>
        <v>0</v>
      </c>
      <c r="BG57" s="6">
        <f t="shared" si="52"/>
        <v>0.54</v>
      </c>
      <c r="BH57" s="64">
        <f t="shared" si="52"/>
        <v>0</v>
      </c>
      <c r="BI57" s="64">
        <f t="shared" si="52"/>
        <v>0.54</v>
      </c>
      <c r="BJ57" s="64">
        <f t="shared" si="52"/>
        <v>0</v>
      </c>
      <c r="BK57" s="4"/>
      <c r="BL57" s="4"/>
      <c r="BM57" s="62"/>
      <c r="BN57" s="4"/>
      <c r="BO57" s="62"/>
      <c r="BP57" s="10"/>
      <c r="BQ57" s="10"/>
      <c r="BR57" s="10"/>
      <c r="BS57" s="10"/>
      <c r="BT57" s="10"/>
      <c r="BU57" s="10"/>
      <c r="BV57" s="10"/>
      <c r="BW57" s="175"/>
      <c r="BX57" s="10"/>
      <c r="BY57" s="10"/>
      <c r="CA57" s="26" t="e">
        <f>VLOOKUP(B57,'[1]KH2025 IN'!$B$4:$X$243,23,0)</f>
        <v>#N/A</v>
      </c>
      <c r="CB57" s="26">
        <v>1</v>
      </c>
      <c r="CC57" s="26" t="e">
        <f>VLOOKUP(B57,'[2]10QH'!$B$15:$BZ$665,77,0)</f>
        <v>#REF!</v>
      </c>
    </row>
    <row r="58" spans="1:89" s="19" customFormat="1" ht="18.75" hidden="1" customHeight="1" x14ac:dyDescent="0.3">
      <c r="A58" s="10" t="s">
        <v>84</v>
      </c>
      <c r="B58" s="15" t="s">
        <v>85</v>
      </c>
      <c r="C58" s="16">
        <f t="shared" si="2"/>
        <v>0</v>
      </c>
      <c r="D58" s="10"/>
      <c r="E58" s="17">
        <f t="shared" ref="E58:E83" si="53">F58+U58+BG58</f>
        <v>0</v>
      </c>
      <c r="F58" s="17">
        <f t="shared" ref="F58:F83" si="54">G58+K58+L58+M58+R58+S58+T58</f>
        <v>0</v>
      </c>
      <c r="G58" s="17">
        <f t="shared" ref="G58:G83" si="55">H58+I58+J58</f>
        <v>0</v>
      </c>
      <c r="H58" s="10"/>
      <c r="I58" s="10"/>
      <c r="J58" s="10"/>
      <c r="K58" s="10"/>
      <c r="L58" s="10"/>
      <c r="M58" s="17">
        <f t="shared" ref="M58:M83" si="56">+N58+O58+P58</f>
        <v>0</v>
      </c>
      <c r="N58" s="10"/>
      <c r="O58" s="10"/>
      <c r="P58" s="10"/>
      <c r="Q58" s="10"/>
      <c r="R58" s="10"/>
      <c r="S58" s="10"/>
      <c r="T58" s="10"/>
      <c r="U58" s="7">
        <f t="shared" si="4"/>
        <v>0</v>
      </c>
      <c r="V58" s="10"/>
      <c r="W58" s="10"/>
      <c r="X58" s="10"/>
      <c r="Y58" s="10"/>
      <c r="Z58" s="10"/>
      <c r="AA58" s="10"/>
      <c r="AB58" s="10"/>
      <c r="AC58" s="10"/>
      <c r="AD58" s="17">
        <f t="shared" ref="AD58:AD64" si="57">SUM(AE58:AT58)</f>
        <v>0</v>
      </c>
      <c r="AE58" s="10"/>
      <c r="AF58" s="10"/>
      <c r="AG58" s="10"/>
      <c r="AH58" s="10"/>
      <c r="AI58" s="10"/>
      <c r="AJ58" s="10"/>
      <c r="AK58" s="10"/>
      <c r="AL58" s="10"/>
      <c r="AM58" s="10"/>
      <c r="AN58" s="10"/>
      <c r="AO58" s="18"/>
      <c r="AP58" s="10"/>
      <c r="AQ58" s="10"/>
      <c r="AR58" s="18"/>
      <c r="AS58" s="18"/>
      <c r="AT58" s="18"/>
      <c r="AU58" s="18"/>
      <c r="AV58" s="18"/>
      <c r="AW58" s="18"/>
      <c r="AX58" s="10"/>
      <c r="AY58" s="10"/>
      <c r="AZ58" s="10"/>
      <c r="BA58" s="18"/>
      <c r="BB58" s="18"/>
      <c r="BC58" s="18"/>
      <c r="BD58" s="10"/>
      <c r="BE58" s="18"/>
      <c r="BF58" s="18"/>
      <c r="BG58" s="17">
        <f t="shared" ref="BG58:BG83" si="58">BH58+BI58+BJ58</f>
        <v>0</v>
      </c>
      <c r="BH58" s="18"/>
      <c r="BI58" s="10"/>
      <c r="BJ58" s="10"/>
      <c r="BK58" s="18"/>
      <c r="BL58" s="10"/>
      <c r="BM58" s="18"/>
      <c r="BN58" s="10"/>
      <c r="BO58" s="3"/>
      <c r="BP58" s="10"/>
      <c r="BQ58" s="18"/>
      <c r="BR58" s="18"/>
      <c r="BS58" s="18"/>
      <c r="BT58" s="18"/>
      <c r="BU58" s="10"/>
      <c r="BV58" s="10"/>
      <c r="BW58" s="10"/>
      <c r="BX58" s="10"/>
      <c r="BY58" s="18"/>
      <c r="CA58" s="26">
        <f>VLOOKUP(B58,'[1]KH2025 IN'!$B$4:$X$243,23,0)</f>
        <v>1</v>
      </c>
      <c r="CB58" s="26">
        <v>1</v>
      </c>
      <c r="CC58" s="26" t="e">
        <f>VLOOKUP(B58,'[2]10QH'!$B$15:$BZ$665,77,0)</f>
        <v>#REF!</v>
      </c>
    </row>
    <row r="59" spans="1:89" s="92" customFormat="1" ht="112.5" hidden="1" customHeight="1" x14ac:dyDescent="0.3">
      <c r="A59" s="111" t="e">
        <f>A53+1</f>
        <v>#VALUE!</v>
      </c>
      <c r="B59" s="112" t="s">
        <v>340</v>
      </c>
      <c r="C59" s="113">
        <f t="shared" si="2"/>
        <v>0.2</v>
      </c>
      <c r="D59" s="114"/>
      <c r="E59" s="108">
        <f t="shared" si="53"/>
        <v>0.2</v>
      </c>
      <c r="F59" s="108">
        <f t="shared" si="54"/>
        <v>0.2</v>
      </c>
      <c r="G59" s="108">
        <f t="shared" si="55"/>
        <v>0</v>
      </c>
      <c r="H59" s="115"/>
      <c r="I59" s="115"/>
      <c r="J59" s="115"/>
      <c r="K59" s="115"/>
      <c r="L59" s="115">
        <v>0.2</v>
      </c>
      <c r="M59" s="108">
        <f t="shared" si="56"/>
        <v>0</v>
      </c>
      <c r="N59" s="115"/>
      <c r="O59" s="115"/>
      <c r="P59" s="115"/>
      <c r="Q59" s="115"/>
      <c r="R59" s="115"/>
      <c r="S59" s="115"/>
      <c r="T59" s="115"/>
      <c r="U59" s="109">
        <f t="shared" si="4"/>
        <v>0</v>
      </c>
      <c r="V59" s="115"/>
      <c r="W59" s="115"/>
      <c r="X59" s="115"/>
      <c r="Y59" s="115"/>
      <c r="Z59" s="115"/>
      <c r="AA59" s="115"/>
      <c r="AB59" s="115"/>
      <c r="AC59" s="115"/>
      <c r="AD59" s="108">
        <f t="shared" si="57"/>
        <v>0</v>
      </c>
      <c r="AE59" s="115"/>
      <c r="AF59" s="115"/>
      <c r="AG59" s="116"/>
      <c r="AH59" s="116"/>
      <c r="AI59" s="115"/>
      <c r="AJ59" s="111"/>
      <c r="AK59" s="115"/>
      <c r="AL59" s="111"/>
      <c r="AM59" s="111"/>
      <c r="AN59" s="111"/>
      <c r="AO59" s="110"/>
      <c r="AP59" s="111"/>
      <c r="AQ59" s="115"/>
      <c r="AR59" s="110"/>
      <c r="AS59" s="110"/>
      <c r="AT59" s="110"/>
      <c r="AU59" s="110"/>
      <c r="AV59" s="110"/>
      <c r="AW59" s="110"/>
      <c r="AX59" s="115"/>
      <c r="AY59" s="115"/>
      <c r="AZ59" s="115"/>
      <c r="BA59" s="110"/>
      <c r="BB59" s="110"/>
      <c r="BC59" s="110"/>
      <c r="BD59" s="115"/>
      <c r="BE59" s="110"/>
      <c r="BF59" s="110"/>
      <c r="BG59" s="108">
        <f t="shared" si="58"/>
        <v>0</v>
      </c>
      <c r="BH59" s="110"/>
      <c r="BI59" s="115"/>
      <c r="BJ59" s="115"/>
      <c r="BK59" s="110"/>
      <c r="BL59" s="111" t="s">
        <v>198</v>
      </c>
      <c r="BM59" s="18"/>
      <c r="BN59" s="20" t="s">
        <v>341</v>
      </c>
      <c r="BO59" s="3">
        <v>2025</v>
      </c>
      <c r="BP59" s="20" t="s">
        <v>342</v>
      </c>
      <c r="BQ59" s="18"/>
      <c r="BR59" s="18"/>
      <c r="BS59" s="18"/>
      <c r="BT59" s="18"/>
      <c r="BU59" s="23" t="s">
        <v>95</v>
      </c>
      <c r="BV59" s="20"/>
      <c r="BW59" s="25" t="s">
        <v>343</v>
      </c>
      <c r="BX59" s="25" t="s">
        <v>344</v>
      </c>
      <c r="BY59" s="20" t="s">
        <v>345</v>
      </c>
      <c r="CA59" s="26">
        <f>VLOOKUP(B59,'[1]KH2025 IN'!$B$4:$X$243,23,0)</f>
        <v>1</v>
      </c>
      <c r="CB59" s="26">
        <v>1</v>
      </c>
      <c r="CC59" s="26">
        <f>VLOOKUP(B59,'[2]10QH'!$B$15:$BZ$665,77,0)</f>
        <v>1</v>
      </c>
      <c r="CJ59" s="26">
        <v>1</v>
      </c>
      <c r="CK59" s="26">
        <f>VLOOKUP(B59,'[3]KH2025 IN'!$B$8:$X$241,23,0)</f>
        <v>1</v>
      </c>
    </row>
    <row r="60" spans="1:89" s="26" customFormat="1" ht="56.25" hidden="1" customHeight="1" x14ac:dyDescent="0.3">
      <c r="A60" s="111" t="e">
        <f>A59+1</f>
        <v>#VALUE!</v>
      </c>
      <c r="B60" s="112" t="s">
        <v>1032</v>
      </c>
      <c r="C60" s="113">
        <f t="shared" si="2"/>
        <v>1.2</v>
      </c>
      <c r="D60" s="114">
        <v>1.2</v>
      </c>
      <c r="E60" s="108">
        <f t="shared" si="53"/>
        <v>0</v>
      </c>
      <c r="F60" s="108">
        <f t="shared" si="54"/>
        <v>0</v>
      </c>
      <c r="G60" s="108">
        <f t="shared" si="55"/>
        <v>0</v>
      </c>
      <c r="H60" s="115"/>
      <c r="I60" s="115"/>
      <c r="J60" s="115"/>
      <c r="K60" s="115"/>
      <c r="L60" s="115"/>
      <c r="M60" s="108">
        <f t="shared" si="56"/>
        <v>0</v>
      </c>
      <c r="N60" s="115"/>
      <c r="O60" s="115"/>
      <c r="P60" s="115"/>
      <c r="Q60" s="115"/>
      <c r="R60" s="115"/>
      <c r="S60" s="115"/>
      <c r="T60" s="115"/>
      <c r="U60" s="109">
        <f t="shared" si="4"/>
        <v>0</v>
      </c>
      <c r="V60" s="115"/>
      <c r="W60" s="115"/>
      <c r="X60" s="115"/>
      <c r="Y60" s="115"/>
      <c r="Z60" s="115"/>
      <c r="AA60" s="115"/>
      <c r="AB60" s="115"/>
      <c r="AC60" s="115"/>
      <c r="AD60" s="108">
        <f t="shared" si="57"/>
        <v>0</v>
      </c>
      <c r="AE60" s="115"/>
      <c r="AF60" s="115"/>
      <c r="AG60" s="116"/>
      <c r="AH60" s="116"/>
      <c r="AI60" s="115"/>
      <c r="AJ60" s="111"/>
      <c r="AK60" s="115"/>
      <c r="AL60" s="111"/>
      <c r="AM60" s="111"/>
      <c r="AN60" s="111"/>
      <c r="AO60" s="117"/>
      <c r="AP60" s="111"/>
      <c r="AQ60" s="115"/>
      <c r="AR60" s="117"/>
      <c r="AS60" s="117"/>
      <c r="AT60" s="117"/>
      <c r="AU60" s="117"/>
      <c r="AV60" s="117"/>
      <c r="AW60" s="117"/>
      <c r="AX60" s="115"/>
      <c r="AY60" s="115"/>
      <c r="AZ60" s="115"/>
      <c r="BA60" s="117"/>
      <c r="BB60" s="117"/>
      <c r="BC60" s="117"/>
      <c r="BD60" s="115"/>
      <c r="BE60" s="117"/>
      <c r="BF60" s="117"/>
      <c r="BG60" s="108">
        <f t="shared" si="58"/>
        <v>0</v>
      </c>
      <c r="BH60" s="117"/>
      <c r="BI60" s="115"/>
      <c r="BJ60" s="115"/>
      <c r="BK60" s="117"/>
      <c r="BL60" s="111" t="s">
        <v>105</v>
      </c>
      <c r="BM60" s="3"/>
      <c r="BN60" s="20" t="s">
        <v>341</v>
      </c>
      <c r="BO60" s="3">
        <v>2025</v>
      </c>
      <c r="BP60" s="20" t="s">
        <v>1162</v>
      </c>
      <c r="BQ60" s="3"/>
      <c r="BR60" s="3"/>
      <c r="BS60" s="3"/>
      <c r="BT60" s="3"/>
      <c r="BU60" s="23"/>
      <c r="BV60" s="20"/>
      <c r="BW60" s="25"/>
      <c r="BX60" s="25"/>
      <c r="BY60" s="97"/>
      <c r="CA60" s="26">
        <f>VLOOKUP(B60,'[1]KH2025 IN'!$B$4:$X$243,23,0)</f>
        <v>1</v>
      </c>
      <c r="CB60" s="26">
        <v>1</v>
      </c>
      <c r="CC60" s="26" t="e">
        <f>VLOOKUP(B60,'[2]10QH'!$B$15:$BZ$665,77,0)</f>
        <v>#N/A</v>
      </c>
      <c r="CJ60" s="26">
        <v>1</v>
      </c>
      <c r="CK60" s="26">
        <f>VLOOKUP(B60,'[3]KH2025 IN'!$B$8:$X$241,23,0)</f>
        <v>1</v>
      </c>
    </row>
    <row r="61" spans="1:89" s="26" customFormat="1" ht="18.75" hidden="1" customHeight="1" x14ac:dyDescent="0.3">
      <c r="A61" s="133" t="e">
        <f>A60+1</f>
        <v>#VALUE!</v>
      </c>
      <c r="B61" s="169" t="s">
        <v>1033</v>
      </c>
      <c r="C61" s="113">
        <f t="shared" si="2"/>
        <v>0.05</v>
      </c>
      <c r="D61" s="114">
        <v>0.05</v>
      </c>
      <c r="E61" s="108">
        <f t="shared" si="53"/>
        <v>0</v>
      </c>
      <c r="F61" s="108">
        <f t="shared" si="54"/>
        <v>0</v>
      </c>
      <c r="G61" s="108">
        <f t="shared" si="55"/>
        <v>0</v>
      </c>
      <c r="H61" s="115"/>
      <c r="I61" s="115"/>
      <c r="J61" s="115"/>
      <c r="K61" s="115"/>
      <c r="L61" s="115"/>
      <c r="M61" s="108">
        <f t="shared" si="56"/>
        <v>0</v>
      </c>
      <c r="N61" s="115"/>
      <c r="O61" s="115"/>
      <c r="P61" s="115"/>
      <c r="Q61" s="115"/>
      <c r="R61" s="115"/>
      <c r="S61" s="115"/>
      <c r="T61" s="115"/>
      <c r="U61" s="109">
        <f t="shared" si="4"/>
        <v>0</v>
      </c>
      <c r="V61" s="115"/>
      <c r="W61" s="115"/>
      <c r="X61" s="115"/>
      <c r="Y61" s="115"/>
      <c r="Z61" s="115"/>
      <c r="AA61" s="115"/>
      <c r="AB61" s="115"/>
      <c r="AC61" s="115"/>
      <c r="AD61" s="108">
        <f t="shared" si="57"/>
        <v>0</v>
      </c>
      <c r="AE61" s="115"/>
      <c r="AF61" s="115"/>
      <c r="AG61" s="116"/>
      <c r="AH61" s="116"/>
      <c r="AI61" s="115"/>
      <c r="AJ61" s="111"/>
      <c r="AK61" s="115"/>
      <c r="AL61" s="111"/>
      <c r="AM61" s="111"/>
      <c r="AN61" s="111"/>
      <c r="AO61" s="117"/>
      <c r="AP61" s="111"/>
      <c r="AQ61" s="115"/>
      <c r="AR61" s="117"/>
      <c r="AS61" s="117"/>
      <c r="AT61" s="117"/>
      <c r="AU61" s="117"/>
      <c r="AV61" s="117"/>
      <c r="AW61" s="117"/>
      <c r="AX61" s="115"/>
      <c r="AY61" s="115"/>
      <c r="AZ61" s="115"/>
      <c r="BA61" s="117"/>
      <c r="BB61" s="117"/>
      <c r="BC61" s="117"/>
      <c r="BD61" s="115"/>
      <c r="BE61" s="117"/>
      <c r="BF61" s="117"/>
      <c r="BG61" s="108">
        <f t="shared" si="58"/>
        <v>0</v>
      </c>
      <c r="BH61" s="117"/>
      <c r="BI61" s="115"/>
      <c r="BJ61" s="115"/>
      <c r="BK61" s="117"/>
      <c r="BL61" s="111" t="s">
        <v>99</v>
      </c>
      <c r="BM61" s="3"/>
      <c r="BN61" s="20" t="s">
        <v>245</v>
      </c>
      <c r="BO61" s="3">
        <v>2025</v>
      </c>
      <c r="BP61" s="151" t="s">
        <v>1163</v>
      </c>
      <c r="BQ61" s="3"/>
      <c r="BR61" s="3"/>
      <c r="BS61" s="3"/>
      <c r="BT61" s="3"/>
      <c r="BU61" s="23"/>
      <c r="BV61" s="20"/>
      <c r="BW61" s="25"/>
      <c r="BX61" s="25"/>
      <c r="BY61" s="94"/>
      <c r="CA61" s="26">
        <f>VLOOKUP(B61,'[1]KH2025 IN'!$B$4:$X$243,23,0)</f>
        <v>1</v>
      </c>
      <c r="CB61" s="26">
        <v>1</v>
      </c>
      <c r="CC61" s="26" t="e">
        <f>VLOOKUP(B61,'[2]10QH'!$B$15:$BZ$665,77,0)</f>
        <v>#N/A</v>
      </c>
      <c r="CJ61" s="26">
        <v>1</v>
      </c>
      <c r="CK61" s="26">
        <f>VLOOKUP(B61,'[3]KH2025 IN'!$B$8:$X$241,23,0)</f>
        <v>1</v>
      </c>
    </row>
    <row r="62" spans="1:89" s="26" customFormat="1" ht="75" hidden="1" x14ac:dyDescent="0.3">
      <c r="A62" s="111" t="s">
        <v>339</v>
      </c>
      <c r="B62" s="170"/>
      <c r="C62" s="107">
        <f t="shared" si="2"/>
        <v>18.385000000000002</v>
      </c>
      <c r="D62" s="114">
        <v>0.39500000000000002</v>
      </c>
      <c r="E62" s="109">
        <f t="shared" si="53"/>
        <v>17.990000000000002</v>
      </c>
      <c r="F62" s="109">
        <f>G62+K62+L62+M62+R62+S62+T62</f>
        <v>17.400000000000002</v>
      </c>
      <c r="G62" s="109">
        <f t="shared" si="55"/>
        <v>0</v>
      </c>
      <c r="H62" s="113"/>
      <c r="I62" s="113"/>
      <c r="J62" s="113"/>
      <c r="K62" s="113">
        <v>0.66</v>
      </c>
      <c r="L62" s="113">
        <v>1.85</v>
      </c>
      <c r="M62" s="109">
        <f t="shared" si="56"/>
        <v>14.89</v>
      </c>
      <c r="N62" s="113"/>
      <c r="O62" s="113"/>
      <c r="P62" s="113">
        <v>14.89</v>
      </c>
      <c r="Q62" s="113">
        <v>13.85</v>
      </c>
      <c r="R62" s="113"/>
      <c r="S62" s="113"/>
      <c r="T62" s="113"/>
      <c r="U62" s="109">
        <f t="shared" si="4"/>
        <v>0.05</v>
      </c>
      <c r="V62" s="113"/>
      <c r="W62" s="113"/>
      <c r="X62" s="113"/>
      <c r="Y62" s="113"/>
      <c r="Z62" s="113"/>
      <c r="AA62" s="113"/>
      <c r="AB62" s="113"/>
      <c r="AC62" s="113"/>
      <c r="AD62" s="109">
        <f>SUM(AE62:AT62)</f>
        <v>0</v>
      </c>
      <c r="AE62" s="113"/>
      <c r="AF62" s="113"/>
      <c r="AG62" s="113"/>
      <c r="AH62" s="113"/>
      <c r="AI62" s="113"/>
      <c r="AJ62" s="113"/>
      <c r="AK62" s="113"/>
      <c r="AL62" s="113"/>
      <c r="AM62" s="113"/>
      <c r="AN62" s="113"/>
      <c r="AO62" s="113"/>
      <c r="AP62" s="113"/>
      <c r="AQ62" s="113"/>
      <c r="AR62" s="113"/>
      <c r="AS62" s="113">
        <f>AT62+AU62</f>
        <v>0</v>
      </c>
      <c r="AT62" s="113"/>
      <c r="AU62" s="113"/>
      <c r="AV62" s="113"/>
      <c r="AW62" s="113"/>
      <c r="AX62" s="113"/>
      <c r="AY62" s="113"/>
      <c r="AZ62" s="113"/>
      <c r="BA62" s="113"/>
      <c r="BB62" s="113"/>
      <c r="BC62" s="113"/>
      <c r="BD62" s="113">
        <v>0.05</v>
      </c>
      <c r="BE62" s="113"/>
      <c r="BF62" s="113"/>
      <c r="BG62" s="109">
        <f t="shared" si="58"/>
        <v>0.54</v>
      </c>
      <c r="BH62" s="113"/>
      <c r="BI62" s="113">
        <v>0.54</v>
      </c>
      <c r="BJ62" s="113"/>
      <c r="BK62" s="117"/>
      <c r="BL62" s="111" t="s">
        <v>99</v>
      </c>
      <c r="BM62" s="3"/>
      <c r="BN62" s="20" t="s">
        <v>341</v>
      </c>
      <c r="BO62" s="3">
        <v>2025</v>
      </c>
      <c r="BP62" s="155"/>
      <c r="BQ62" s="3"/>
      <c r="BR62" s="3"/>
      <c r="BS62" s="3"/>
      <c r="BT62" s="3"/>
      <c r="BU62" s="23" t="s">
        <v>265</v>
      </c>
      <c r="BV62" s="20"/>
      <c r="BW62" s="25"/>
      <c r="BX62" s="25"/>
      <c r="BY62" s="94" t="s">
        <v>1170</v>
      </c>
      <c r="CA62" s="26">
        <f>VLOOKUP(B62,'[1]KH2025 IN'!$B$4:$X$243,23,0)</f>
        <v>1</v>
      </c>
      <c r="CB62" s="26">
        <v>1</v>
      </c>
      <c r="CC62" s="26" t="e">
        <f>VLOOKUP(B62,'[2]10QH'!$B$15:$BZ$665,77,0)</f>
        <v>#N/A</v>
      </c>
      <c r="CJ62" s="26">
        <v>1</v>
      </c>
      <c r="CK62" s="26" t="e">
        <f>VLOOKUP(B62,'[3]KH2025 IN'!$B$8:$X$241,23,0)</f>
        <v>#N/A</v>
      </c>
    </row>
    <row r="63" spans="1:89" s="92" customFormat="1" ht="18.75" hidden="1" customHeight="1" x14ac:dyDescent="0.3">
      <c r="A63" s="133" t="e">
        <f>A61+1</f>
        <v>#VALUE!</v>
      </c>
      <c r="B63" s="169" t="s">
        <v>380</v>
      </c>
      <c r="C63" s="113">
        <f t="shared" si="2"/>
        <v>0.4</v>
      </c>
      <c r="D63" s="114">
        <v>0.4</v>
      </c>
      <c r="E63" s="108">
        <f t="shared" si="53"/>
        <v>0</v>
      </c>
      <c r="F63" s="108">
        <f t="shared" si="54"/>
        <v>0</v>
      </c>
      <c r="G63" s="108">
        <f t="shared" si="55"/>
        <v>0</v>
      </c>
      <c r="H63" s="115"/>
      <c r="I63" s="115"/>
      <c r="J63" s="115"/>
      <c r="K63" s="115"/>
      <c r="L63" s="115"/>
      <c r="M63" s="108">
        <f t="shared" si="56"/>
        <v>0</v>
      </c>
      <c r="N63" s="115"/>
      <c r="O63" s="115"/>
      <c r="P63" s="115"/>
      <c r="Q63" s="115"/>
      <c r="R63" s="115"/>
      <c r="S63" s="115"/>
      <c r="T63" s="115"/>
      <c r="U63" s="109">
        <f t="shared" si="4"/>
        <v>0</v>
      </c>
      <c r="V63" s="115"/>
      <c r="W63" s="115"/>
      <c r="X63" s="115"/>
      <c r="Y63" s="115"/>
      <c r="Z63" s="115"/>
      <c r="AA63" s="115"/>
      <c r="AB63" s="115"/>
      <c r="AC63" s="115"/>
      <c r="AD63" s="108">
        <f t="shared" si="57"/>
        <v>0</v>
      </c>
      <c r="AE63" s="115"/>
      <c r="AF63" s="115"/>
      <c r="AG63" s="171"/>
      <c r="AH63" s="116"/>
      <c r="AI63" s="115"/>
      <c r="AJ63" s="111"/>
      <c r="AK63" s="115"/>
      <c r="AL63" s="111"/>
      <c r="AM63" s="111"/>
      <c r="AN63" s="111"/>
      <c r="AO63" s="110"/>
      <c r="AP63" s="111"/>
      <c r="AQ63" s="115"/>
      <c r="AR63" s="110"/>
      <c r="AS63" s="110"/>
      <c r="AT63" s="110"/>
      <c r="AU63" s="110"/>
      <c r="AV63" s="110"/>
      <c r="AW63" s="110"/>
      <c r="AX63" s="115"/>
      <c r="AY63" s="115"/>
      <c r="AZ63" s="115"/>
      <c r="BA63" s="110"/>
      <c r="BB63" s="110"/>
      <c r="BC63" s="110"/>
      <c r="BD63" s="115"/>
      <c r="BE63" s="110"/>
      <c r="BF63" s="110"/>
      <c r="BG63" s="108">
        <f t="shared" si="58"/>
        <v>0</v>
      </c>
      <c r="BH63" s="110"/>
      <c r="BI63" s="115"/>
      <c r="BJ63" s="115"/>
      <c r="BK63" s="110"/>
      <c r="BL63" s="111" t="s">
        <v>105</v>
      </c>
      <c r="BM63" s="18"/>
      <c r="BN63" s="20" t="s">
        <v>245</v>
      </c>
      <c r="BO63" s="3">
        <v>2025</v>
      </c>
      <c r="BP63" s="151" t="s">
        <v>381</v>
      </c>
      <c r="BQ63" s="18"/>
      <c r="BR63" s="18"/>
      <c r="BS63" s="18"/>
      <c r="BT63" s="18"/>
      <c r="BU63" s="20" t="s">
        <v>245</v>
      </c>
      <c r="BV63" s="151"/>
      <c r="BW63" s="167" t="s">
        <v>382</v>
      </c>
      <c r="BX63" s="25"/>
      <c r="BY63" s="93"/>
      <c r="CA63" s="26">
        <f>VLOOKUP(B63,'[1]KH2025 IN'!$B$4:$X$243,23,0)</f>
        <v>1</v>
      </c>
      <c r="CB63" s="26">
        <v>1</v>
      </c>
      <c r="CC63" s="26">
        <f>VLOOKUP(B63,'[2]10QH'!$B$15:$BZ$665,77,0)</f>
        <v>1</v>
      </c>
      <c r="CJ63" s="26">
        <v>1</v>
      </c>
      <c r="CK63" s="26">
        <f>VLOOKUP(B63,'[3]KH2025 IN'!$B$8:$X$241,23,0)</f>
        <v>1</v>
      </c>
    </row>
    <row r="64" spans="1:89" s="92" customFormat="1" ht="75" hidden="1" x14ac:dyDescent="0.3">
      <c r="A64" s="111" t="s">
        <v>339</v>
      </c>
      <c r="B64" s="170"/>
      <c r="C64" s="113">
        <f t="shared" si="2"/>
        <v>9.6000000000000014</v>
      </c>
      <c r="D64" s="114"/>
      <c r="E64" s="108">
        <f t="shared" si="53"/>
        <v>9.6000000000000014</v>
      </c>
      <c r="F64" s="108">
        <f t="shared" si="54"/>
        <v>9.3000000000000007</v>
      </c>
      <c r="G64" s="108">
        <f t="shared" si="55"/>
        <v>3.1</v>
      </c>
      <c r="H64" s="115">
        <v>0.1</v>
      </c>
      <c r="I64" s="115">
        <v>3</v>
      </c>
      <c r="J64" s="115"/>
      <c r="K64" s="115">
        <v>3.2</v>
      </c>
      <c r="L64" s="115">
        <v>3</v>
      </c>
      <c r="M64" s="108">
        <f t="shared" si="56"/>
        <v>0</v>
      </c>
      <c r="N64" s="115"/>
      <c r="O64" s="115"/>
      <c r="P64" s="115"/>
      <c r="Q64" s="115"/>
      <c r="R64" s="115"/>
      <c r="S64" s="115"/>
      <c r="T64" s="115"/>
      <c r="U64" s="109">
        <f t="shared" si="4"/>
        <v>0.3</v>
      </c>
      <c r="V64" s="115"/>
      <c r="W64" s="115"/>
      <c r="X64" s="115"/>
      <c r="Y64" s="115"/>
      <c r="Z64" s="115"/>
      <c r="AA64" s="115"/>
      <c r="AB64" s="115"/>
      <c r="AC64" s="115"/>
      <c r="AD64" s="108">
        <f t="shared" si="57"/>
        <v>0</v>
      </c>
      <c r="AE64" s="115"/>
      <c r="AF64" s="115"/>
      <c r="AG64" s="172"/>
      <c r="AH64" s="116"/>
      <c r="AI64" s="115"/>
      <c r="AJ64" s="111"/>
      <c r="AK64" s="115"/>
      <c r="AL64" s="111"/>
      <c r="AM64" s="111"/>
      <c r="AN64" s="111"/>
      <c r="AO64" s="110"/>
      <c r="AP64" s="111"/>
      <c r="AQ64" s="115"/>
      <c r="AR64" s="110"/>
      <c r="AS64" s="110"/>
      <c r="AT64" s="110"/>
      <c r="AU64" s="110"/>
      <c r="AV64" s="110"/>
      <c r="AW64" s="110"/>
      <c r="AX64" s="115">
        <v>0.3</v>
      </c>
      <c r="AY64" s="115"/>
      <c r="AZ64" s="115"/>
      <c r="BA64" s="110"/>
      <c r="BB64" s="110"/>
      <c r="BC64" s="110"/>
      <c r="BD64" s="115"/>
      <c r="BE64" s="110"/>
      <c r="BF64" s="110"/>
      <c r="BG64" s="108">
        <f t="shared" si="58"/>
        <v>0</v>
      </c>
      <c r="BH64" s="110"/>
      <c r="BI64" s="115"/>
      <c r="BJ64" s="115"/>
      <c r="BK64" s="110"/>
      <c r="BL64" s="111" t="s">
        <v>105</v>
      </c>
      <c r="BM64" s="18"/>
      <c r="BN64" s="20" t="s">
        <v>341</v>
      </c>
      <c r="BO64" s="18"/>
      <c r="BP64" s="155"/>
      <c r="BQ64" s="18"/>
      <c r="BR64" s="18"/>
      <c r="BS64" s="18"/>
      <c r="BT64" s="18"/>
      <c r="BU64" s="23" t="s">
        <v>383</v>
      </c>
      <c r="BV64" s="155"/>
      <c r="BW64" s="168"/>
      <c r="BX64" s="25"/>
      <c r="BY64" s="20" t="s">
        <v>384</v>
      </c>
      <c r="CA64" s="26">
        <f>VLOOKUP(B64,'[1]KH2025 IN'!$B$4:$X$243,23,0)</f>
        <v>1</v>
      </c>
      <c r="CB64" s="26">
        <v>1</v>
      </c>
      <c r="CC64" s="26" t="e">
        <f>VLOOKUP(B64,'[2]10QH'!$B$15:$BZ$665,77,0)</f>
        <v>#N/A</v>
      </c>
      <c r="CJ64" s="26">
        <v>1</v>
      </c>
      <c r="CK64" s="26" t="e">
        <f>VLOOKUP(B64,'[3]KH2025 IN'!$B$8:$X$241,23,0)</f>
        <v>#N/A</v>
      </c>
    </row>
    <row r="65" spans="1:89" s="19" customFormat="1" ht="18.75" hidden="1" customHeight="1" x14ac:dyDescent="0.3">
      <c r="A65" s="105" t="s">
        <v>147</v>
      </c>
      <c r="B65" s="106" t="s">
        <v>148</v>
      </c>
      <c r="C65" s="107">
        <f t="shared" si="2"/>
        <v>0</v>
      </c>
      <c r="D65" s="115"/>
      <c r="E65" s="108">
        <f t="shared" si="53"/>
        <v>0</v>
      </c>
      <c r="F65" s="108">
        <f t="shared" si="54"/>
        <v>0</v>
      </c>
      <c r="G65" s="108">
        <f t="shared" si="55"/>
        <v>0</v>
      </c>
      <c r="H65" s="105"/>
      <c r="I65" s="105"/>
      <c r="J65" s="105"/>
      <c r="K65" s="105"/>
      <c r="L65" s="105"/>
      <c r="M65" s="108">
        <f t="shared" si="56"/>
        <v>0</v>
      </c>
      <c r="N65" s="105"/>
      <c r="O65" s="105"/>
      <c r="P65" s="105"/>
      <c r="Q65" s="105"/>
      <c r="R65" s="115"/>
      <c r="S65" s="105"/>
      <c r="T65" s="105"/>
      <c r="U65" s="109">
        <f t="shared" si="4"/>
        <v>0</v>
      </c>
      <c r="V65" s="105"/>
      <c r="W65" s="105"/>
      <c r="X65" s="105"/>
      <c r="Y65" s="105"/>
      <c r="Z65" s="105"/>
      <c r="AA65" s="105"/>
      <c r="AB65" s="105"/>
      <c r="AC65" s="105"/>
      <c r="AD65" s="108">
        <f t="shared" ref="AD65:AD83" si="59">SUM(AE65:AT65)</f>
        <v>0</v>
      </c>
      <c r="AE65" s="105"/>
      <c r="AF65" s="105"/>
      <c r="AG65" s="105"/>
      <c r="AH65" s="105"/>
      <c r="AI65" s="105"/>
      <c r="AJ65" s="105"/>
      <c r="AK65" s="105"/>
      <c r="AL65" s="105"/>
      <c r="AM65" s="105"/>
      <c r="AN65" s="105"/>
      <c r="AO65" s="110"/>
      <c r="AP65" s="105"/>
      <c r="AQ65" s="105"/>
      <c r="AR65" s="110"/>
      <c r="AS65" s="110"/>
      <c r="AT65" s="110"/>
      <c r="AU65" s="110"/>
      <c r="AV65" s="110"/>
      <c r="AW65" s="110"/>
      <c r="AX65" s="105"/>
      <c r="AY65" s="105"/>
      <c r="AZ65" s="105"/>
      <c r="BA65" s="110"/>
      <c r="BB65" s="110"/>
      <c r="BC65" s="110"/>
      <c r="BD65" s="105"/>
      <c r="BE65" s="110"/>
      <c r="BF65" s="110"/>
      <c r="BG65" s="108">
        <f t="shared" si="58"/>
        <v>0</v>
      </c>
      <c r="BH65" s="110"/>
      <c r="BI65" s="105"/>
      <c r="BJ65" s="105"/>
      <c r="BK65" s="110"/>
      <c r="BL65" s="105"/>
      <c r="BM65" s="18"/>
      <c r="BN65" s="25"/>
      <c r="BO65" s="18"/>
      <c r="BP65" s="10"/>
      <c r="BQ65" s="18"/>
      <c r="BR65" s="18"/>
      <c r="BS65" s="18"/>
      <c r="BT65" s="18"/>
      <c r="BU65" s="24"/>
      <c r="BV65" s="10"/>
      <c r="BW65" s="10"/>
      <c r="BX65" s="10"/>
      <c r="BY65" s="18"/>
      <c r="CA65" s="26" t="e">
        <f>VLOOKUP(B65,'[1]KH2025 IN'!$B$4:$X$243,23,0)</f>
        <v>#N/A</v>
      </c>
      <c r="CB65" s="26">
        <v>1</v>
      </c>
      <c r="CC65" s="26" t="e">
        <f>VLOOKUP(B65,'[2]10QH'!$B$15:$BZ$665,77,0)</f>
        <v>#REF!</v>
      </c>
    </row>
    <row r="66" spans="1:89" s="92" customFormat="1" ht="18.75" hidden="1" customHeight="1" x14ac:dyDescent="0.3">
      <c r="A66" s="111" t="e">
        <f>A63+1</f>
        <v>#VALUE!</v>
      </c>
      <c r="B66" s="112" t="s">
        <v>463</v>
      </c>
      <c r="C66" s="113">
        <f t="shared" si="2"/>
        <v>0.7</v>
      </c>
      <c r="D66" s="114">
        <v>0.7</v>
      </c>
      <c r="E66" s="108">
        <f t="shared" si="53"/>
        <v>0</v>
      </c>
      <c r="F66" s="108">
        <f t="shared" si="54"/>
        <v>0</v>
      </c>
      <c r="G66" s="108">
        <f t="shared" si="55"/>
        <v>0</v>
      </c>
      <c r="H66" s="116"/>
      <c r="I66" s="116"/>
      <c r="J66" s="116"/>
      <c r="K66" s="116"/>
      <c r="L66" s="116"/>
      <c r="M66" s="108">
        <f t="shared" si="56"/>
        <v>0</v>
      </c>
      <c r="N66" s="116"/>
      <c r="O66" s="116"/>
      <c r="P66" s="116"/>
      <c r="Q66" s="116"/>
      <c r="R66" s="115"/>
      <c r="S66" s="116"/>
      <c r="T66" s="116"/>
      <c r="U66" s="109">
        <f t="shared" si="4"/>
        <v>0</v>
      </c>
      <c r="V66" s="116"/>
      <c r="W66" s="116"/>
      <c r="X66" s="116"/>
      <c r="Y66" s="116"/>
      <c r="Z66" s="116"/>
      <c r="AA66" s="116"/>
      <c r="AB66" s="116"/>
      <c r="AC66" s="116"/>
      <c r="AD66" s="108">
        <f t="shared" si="59"/>
        <v>0</v>
      </c>
      <c r="AE66" s="116"/>
      <c r="AF66" s="116"/>
      <c r="AG66" s="116"/>
      <c r="AH66" s="116"/>
      <c r="AI66" s="116"/>
      <c r="AJ66" s="116"/>
      <c r="AK66" s="116"/>
      <c r="AL66" s="116"/>
      <c r="AM66" s="116"/>
      <c r="AN66" s="116"/>
      <c r="AO66" s="110"/>
      <c r="AP66" s="116"/>
      <c r="AQ66" s="116"/>
      <c r="AR66" s="110"/>
      <c r="AS66" s="110"/>
      <c r="AT66" s="110"/>
      <c r="AU66" s="110"/>
      <c r="AV66" s="110"/>
      <c r="AW66" s="110"/>
      <c r="AX66" s="116"/>
      <c r="AY66" s="116"/>
      <c r="AZ66" s="116"/>
      <c r="BA66" s="110"/>
      <c r="BB66" s="110"/>
      <c r="BC66" s="110"/>
      <c r="BD66" s="116"/>
      <c r="BE66" s="110"/>
      <c r="BF66" s="110"/>
      <c r="BG66" s="108">
        <f t="shared" si="58"/>
        <v>0</v>
      </c>
      <c r="BH66" s="110"/>
      <c r="BI66" s="116"/>
      <c r="BJ66" s="116"/>
      <c r="BK66" s="110"/>
      <c r="BL66" s="111" t="s">
        <v>142</v>
      </c>
      <c r="BM66" s="18"/>
      <c r="BN66" s="20" t="s">
        <v>341</v>
      </c>
      <c r="BO66" s="3">
        <v>2025</v>
      </c>
      <c r="BP66" s="94"/>
      <c r="BQ66" s="18"/>
      <c r="BR66" s="18"/>
      <c r="BS66" s="18"/>
      <c r="BT66" s="18"/>
      <c r="BU66" s="23" t="s">
        <v>341</v>
      </c>
      <c r="BV66" s="25"/>
      <c r="BW66" s="25"/>
      <c r="BX66" s="25"/>
      <c r="BY66" s="93"/>
      <c r="CA66" s="26">
        <f>VLOOKUP(B66,'[1]KH2025 IN'!$B$4:$X$243,23,0)</f>
        <v>1</v>
      </c>
      <c r="CB66" s="26">
        <v>1</v>
      </c>
      <c r="CC66" s="26">
        <f>VLOOKUP(B66,'[2]10QH'!$B$15:$BZ$665,77,0)</f>
        <v>1</v>
      </c>
      <c r="CJ66" s="26">
        <v>1</v>
      </c>
      <c r="CK66" s="26">
        <f>VLOOKUP(B66,'[3]KH2025 IN'!$B$8:$X$241,23,0)</f>
        <v>1</v>
      </c>
    </row>
    <row r="67" spans="1:89" s="92" customFormat="1" ht="37.5" hidden="1" customHeight="1" x14ac:dyDescent="0.3">
      <c r="A67" s="111" t="e">
        <f>A66+1</f>
        <v>#VALUE!</v>
      </c>
      <c r="B67" s="112" t="s">
        <v>465</v>
      </c>
      <c r="C67" s="113">
        <f t="shared" si="2"/>
        <v>1.5</v>
      </c>
      <c r="D67" s="114">
        <v>1.5</v>
      </c>
      <c r="E67" s="108">
        <f t="shared" si="53"/>
        <v>0</v>
      </c>
      <c r="F67" s="108">
        <f t="shared" si="54"/>
        <v>0</v>
      </c>
      <c r="G67" s="108">
        <f t="shared" si="55"/>
        <v>0</v>
      </c>
      <c r="H67" s="116"/>
      <c r="I67" s="116"/>
      <c r="J67" s="116"/>
      <c r="K67" s="116"/>
      <c r="L67" s="116"/>
      <c r="M67" s="108">
        <f t="shared" si="56"/>
        <v>0</v>
      </c>
      <c r="N67" s="116"/>
      <c r="O67" s="116"/>
      <c r="P67" s="116"/>
      <c r="Q67" s="116"/>
      <c r="R67" s="116"/>
      <c r="S67" s="116"/>
      <c r="T67" s="116"/>
      <c r="U67" s="109">
        <f t="shared" si="4"/>
        <v>0</v>
      </c>
      <c r="V67" s="116"/>
      <c r="W67" s="116"/>
      <c r="X67" s="116"/>
      <c r="Y67" s="116"/>
      <c r="Z67" s="116"/>
      <c r="AA67" s="116"/>
      <c r="AB67" s="116"/>
      <c r="AC67" s="116"/>
      <c r="AD67" s="108">
        <f t="shared" si="59"/>
        <v>0</v>
      </c>
      <c r="AE67" s="116"/>
      <c r="AF67" s="116"/>
      <c r="AG67" s="116"/>
      <c r="AH67" s="116"/>
      <c r="AI67" s="116"/>
      <c r="AJ67" s="116"/>
      <c r="AK67" s="116"/>
      <c r="AL67" s="116"/>
      <c r="AM67" s="116"/>
      <c r="AN67" s="116"/>
      <c r="AO67" s="110"/>
      <c r="AP67" s="116"/>
      <c r="AQ67" s="116"/>
      <c r="AR67" s="110"/>
      <c r="AS67" s="110"/>
      <c r="AT67" s="110"/>
      <c r="AU67" s="110"/>
      <c r="AV67" s="110"/>
      <c r="AW67" s="110"/>
      <c r="AX67" s="116"/>
      <c r="AY67" s="116"/>
      <c r="AZ67" s="116"/>
      <c r="BA67" s="110"/>
      <c r="BB67" s="110"/>
      <c r="BC67" s="110"/>
      <c r="BD67" s="116"/>
      <c r="BE67" s="110"/>
      <c r="BF67" s="110"/>
      <c r="BG67" s="108">
        <f t="shared" si="58"/>
        <v>0</v>
      </c>
      <c r="BH67" s="110"/>
      <c r="BI67" s="116"/>
      <c r="BJ67" s="116"/>
      <c r="BK67" s="110"/>
      <c r="BL67" s="111" t="s">
        <v>142</v>
      </c>
      <c r="BM67" s="18"/>
      <c r="BN67" s="20" t="s">
        <v>341</v>
      </c>
      <c r="BO67" s="3">
        <v>2025</v>
      </c>
      <c r="BP67" s="94"/>
      <c r="BQ67" s="18"/>
      <c r="BR67" s="18"/>
      <c r="BS67" s="18"/>
      <c r="BT67" s="18"/>
      <c r="BU67" s="23" t="s">
        <v>341</v>
      </c>
      <c r="BV67" s="25"/>
      <c r="BW67" s="25"/>
      <c r="BX67" s="25"/>
      <c r="BY67" s="93"/>
      <c r="CA67" s="26">
        <f>VLOOKUP(B67,'[1]KH2025 IN'!$B$4:$X$243,23,0)</f>
        <v>1</v>
      </c>
      <c r="CB67" s="26">
        <v>1</v>
      </c>
      <c r="CC67" s="26">
        <f>VLOOKUP(B67,'[2]10QH'!$B$15:$BZ$665,77,0)</f>
        <v>1</v>
      </c>
      <c r="CJ67" s="26">
        <v>1</v>
      </c>
      <c r="CK67" s="26">
        <f>VLOOKUP(B67,'[3]KH2025 IN'!$B$8:$X$241,23,0)</f>
        <v>1</v>
      </c>
    </row>
    <row r="68" spans="1:89" s="92" customFormat="1" ht="56.25" hidden="1" customHeight="1" x14ac:dyDescent="0.3">
      <c r="A68" s="111" t="e">
        <f t="shared" ref="A68:A77" si="60">A67+1</f>
        <v>#VALUE!</v>
      </c>
      <c r="B68" s="112" t="s">
        <v>466</v>
      </c>
      <c r="C68" s="113">
        <f t="shared" si="2"/>
        <v>2</v>
      </c>
      <c r="D68" s="114">
        <v>2</v>
      </c>
      <c r="E68" s="108">
        <f t="shared" si="53"/>
        <v>0</v>
      </c>
      <c r="F68" s="108">
        <f t="shared" si="54"/>
        <v>0</v>
      </c>
      <c r="G68" s="108">
        <f t="shared" si="55"/>
        <v>0</v>
      </c>
      <c r="H68" s="116"/>
      <c r="I68" s="116"/>
      <c r="J68" s="116"/>
      <c r="K68" s="116"/>
      <c r="L68" s="116"/>
      <c r="M68" s="108">
        <f t="shared" si="56"/>
        <v>0</v>
      </c>
      <c r="N68" s="116"/>
      <c r="O68" s="116"/>
      <c r="P68" s="116"/>
      <c r="Q68" s="116"/>
      <c r="R68" s="116"/>
      <c r="S68" s="116"/>
      <c r="T68" s="116"/>
      <c r="U68" s="109">
        <f t="shared" si="4"/>
        <v>0</v>
      </c>
      <c r="V68" s="116"/>
      <c r="W68" s="116"/>
      <c r="X68" s="116"/>
      <c r="Y68" s="116"/>
      <c r="Z68" s="116"/>
      <c r="AA68" s="116"/>
      <c r="AB68" s="116"/>
      <c r="AC68" s="116"/>
      <c r="AD68" s="108">
        <f t="shared" si="59"/>
        <v>0</v>
      </c>
      <c r="AE68" s="116"/>
      <c r="AF68" s="116"/>
      <c r="AG68" s="116"/>
      <c r="AH68" s="116"/>
      <c r="AI68" s="116"/>
      <c r="AJ68" s="116"/>
      <c r="AK68" s="116"/>
      <c r="AL68" s="116"/>
      <c r="AM68" s="116"/>
      <c r="AN68" s="116"/>
      <c r="AO68" s="110"/>
      <c r="AP68" s="116"/>
      <c r="AQ68" s="116"/>
      <c r="AR68" s="110"/>
      <c r="AS68" s="110"/>
      <c r="AT68" s="110"/>
      <c r="AU68" s="110"/>
      <c r="AV68" s="110"/>
      <c r="AW68" s="110"/>
      <c r="AX68" s="116"/>
      <c r="AY68" s="116"/>
      <c r="AZ68" s="116"/>
      <c r="BA68" s="110"/>
      <c r="BB68" s="110"/>
      <c r="BC68" s="110"/>
      <c r="BD68" s="116"/>
      <c r="BE68" s="110"/>
      <c r="BF68" s="110"/>
      <c r="BG68" s="108">
        <f t="shared" si="58"/>
        <v>0</v>
      </c>
      <c r="BH68" s="110"/>
      <c r="BI68" s="116"/>
      <c r="BJ68" s="116"/>
      <c r="BK68" s="110"/>
      <c r="BL68" s="111" t="s">
        <v>142</v>
      </c>
      <c r="BM68" s="18"/>
      <c r="BN68" s="20" t="s">
        <v>341</v>
      </c>
      <c r="BO68" s="3">
        <v>2025</v>
      </c>
      <c r="BP68" s="94"/>
      <c r="BQ68" s="18"/>
      <c r="BR68" s="18"/>
      <c r="BS68" s="18"/>
      <c r="BT68" s="18"/>
      <c r="BU68" s="23" t="s">
        <v>341</v>
      </c>
      <c r="BV68" s="25"/>
      <c r="BW68" s="25"/>
      <c r="BX68" s="25"/>
      <c r="BY68" s="93"/>
      <c r="CA68" s="26">
        <f>VLOOKUP(B68,'[1]KH2025 IN'!$B$4:$X$243,23,0)</f>
        <v>1</v>
      </c>
      <c r="CB68" s="26">
        <v>1</v>
      </c>
      <c r="CC68" s="26">
        <f>VLOOKUP(B68,'[2]10QH'!$B$15:$BZ$665,77,0)</f>
        <v>1</v>
      </c>
      <c r="CJ68" s="26">
        <v>1</v>
      </c>
      <c r="CK68" s="26">
        <f>VLOOKUP(B68,'[3]KH2025 IN'!$B$8:$X$241,23,0)</f>
        <v>1</v>
      </c>
    </row>
    <row r="69" spans="1:89" s="92" customFormat="1" ht="56.25" hidden="1" customHeight="1" x14ac:dyDescent="0.3">
      <c r="A69" s="111" t="e">
        <f t="shared" si="60"/>
        <v>#VALUE!</v>
      </c>
      <c r="B69" s="112" t="s">
        <v>469</v>
      </c>
      <c r="C69" s="113">
        <f t="shared" si="2"/>
        <v>1</v>
      </c>
      <c r="D69" s="114">
        <v>1</v>
      </c>
      <c r="E69" s="108">
        <f t="shared" si="53"/>
        <v>0</v>
      </c>
      <c r="F69" s="108">
        <f t="shared" si="54"/>
        <v>0</v>
      </c>
      <c r="G69" s="108">
        <f t="shared" si="55"/>
        <v>0</v>
      </c>
      <c r="H69" s="116"/>
      <c r="I69" s="116"/>
      <c r="J69" s="116"/>
      <c r="K69" s="116"/>
      <c r="L69" s="116"/>
      <c r="M69" s="108">
        <f t="shared" si="56"/>
        <v>0</v>
      </c>
      <c r="N69" s="116"/>
      <c r="O69" s="116"/>
      <c r="P69" s="116"/>
      <c r="Q69" s="116"/>
      <c r="R69" s="116"/>
      <c r="S69" s="116"/>
      <c r="T69" s="116"/>
      <c r="U69" s="109">
        <f t="shared" si="4"/>
        <v>0</v>
      </c>
      <c r="V69" s="116"/>
      <c r="W69" s="116"/>
      <c r="X69" s="116"/>
      <c r="Y69" s="116"/>
      <c r="Z69" s="116"/>
      <c r="AA69" s="116"/>
      <c r="AB69" s="116"/>
      <c r="AC69" s="116"/>
      <c r="AD69" s="108">
        <f t="shared" si="59"/>
        <v>0</v>
      </c>
      <c r="AE69" s="116"/>
      <c r="AF69" s="116"/>
      <c r="AG69" s="116"/>
      <c r="AH69" s="116"/>
      <c r="AI69" s="116"/>
      <c r="AJ69" s="116"/>
      <c r="AK69" s="116"/>
      <c r="AL69" s="116"/>
      <c r="AM69" s="116"/>
      <c r="AN69" s="116"/>
      <c r="AO69" s="110"/>
      <c r="AP69" s="116"/>
      <c r="AQ69" s="116"/>
      <c r="AR69" s="110"/>
      <c r="AS69" s="110"/>
      <c r="AT69" s="110"/>
      <c r="AU69" s="110"/>
      <c r="AV69" s="110"/>
      <c r="AW69" s="110"/>
      <c r="AX69" s="116"/>
      <c r="AY69" s="116"/>
      <c r="AZ69" s="116"/>
      <c r="BA69" s="110"/>
      <c r="BB69" s="110"/>
      <c r="BC69" s="110"/>
      <c r="BD69" s="116"/>
      <c r="BE69" s="110"/>
      <c r="BF69" s="110"/>
      <c r="BG69" s="108">
        <f t="shared" si="58"/>
        <v>0</v>
      </c>
      <c r="BH69" s="110"/>
      <c r="BI69" s="116"/>
      <c r="BJ69" s="116"/>
      <c r="BK69" s="110"/>
      <c r="BL69" s="111" t="s">
        <v>142</v>
      </c>
      <c r="BM69" s="18"/>
      <c r="BN69" s="20" t="s">
        <v>341</v>
      </c>
      <c r="BO69" s="3">
        <v>2025</v>
      </c>
      <c r="BP69" s="94"/>
      <c r="BQ69" s="18"/>
      <c r="BR69" s="18"/>
      <c r="BS69" s="18"/>
      <c r="BT69" s="18"/>
      <c r="BU69" s="23" t="s">
        <v>341</v>
      </c>
      <c r="BV69" s="25"/>
      <c r="BW69" s="167"/>
      <c r="BX69" s="167"/>
      <c r="BY69" s="93"/>
      <c r="CA69" s="26">
        <f>VLOOKUP(B69,'[1]KH2025 IN'!$B$4:$X$243,23,0)</f>
        <v>1</v>
      </c>
      <c r="CB69" s="26">
        <v>1</v>
      </c>
      <c r="CC69" s="26">
        <f>VLOOKUP(B69,'[2]10QH'!$B$15:$BZ$665,77,0)</f>
        <v>1</v>
      </c>
      <c r="CJ69" s="26">
        <v>1</v>
      </c>
      <c r="CK69" s="26">
        <f>VLOOKUP(B69,'[3]KH2025 IN'!$B$8:$X$241,23,0)</f>
        <v>1</v>
      </c>
    </row>
    <row r="70" spans="1:89" s="92" customFormat="1" ht="75" hidden="1" customHeight="1" x14ac:dyDescent="0.3">
      <c r="A70" s="111" t="e">
        <f t="shared" si="60"/>
        <v>#VALUE!</v>
      </c>
      <c r="B70" s="112" t="s">
        <v>470</v>
      </c>
      <c r="C70" s="113">
        <f t="shared" si="2"/>
        <v>1.4</v>
      </c>
      <c r="D70" s="114">
        <v>1.4</v>
      </c>
      <c r="E70" s="108">
        <f t="shared" si="53"/>
        <v>0</v>
      </c>
      <c r="F70" s="108">
        <f t="shared" si="54"/>
        <v>0</v>
      </c>
      <c r="G70" s="108">
        <f t="shared" si="55"/>
        <v>0</v>
      </c>
      <c r="H70" s="116"/>
      <c r="I70" s="116"/>
      <c r="J70" s="116"/>
      <c r="K70" s="116"/>
      <c r="L70" s="116"/>
      <c r="M70" s="108">
        <f t="shared" si="56"/>
        <v>0</v>
      </c>
      <c r="N70" s="116"/>
      <c r="O70" s="116"/>
      <c r="P70" s="116"/>
      <c r="Q70" s="116"/>
      <c r="R70" s="116"/>
      <c r="S70" s="116"/>
      <c r="T70" s="116"/>
      <c r="U70" s="109">
        <f t="shared" si="4"/>
        <v>0</v>
      </c>
      <c r="V70" s="116"/>
      <c r="W70" s="116"/>
      <c r="X70" s="116"/>
      <c r="Y70" s="116"/>
      <c r="Z70" s="116"/>
      <c r="AA70" s="116"/>
      <c r="AB70" s="116"/>
      <c r="AC70" s="116"/>
      <c r="AD70" s="108">
        <f t="shared" si="59"/>
        <v>0</v>
      </c>
      <c r="AE70" s="116"/>
      <c r="AF70" s="116"/>
      <c r="AG70" s="116"/>
      <c r="AH70" s="116"/>
      <c r="AI70" s="116"/>
      <c r="AJ70" s="116"/>
      <c r="AK70" s="116"/>
      <c r="AL70" s="116"/>
      <c r="AM70" s="116"/>
      <c r="AN70" s="116"/>
      <c r="AO70" s="110"/>
      <c r="AP70" s="116"/>
      <c r="AQ70" s="116"/>
      <c r="AR70" s="110"/>
      <c r="AS70" s="110"/>
      <c r="AT70" s="110"/>
      <c r="AU70" s="110"/>
      <c r="AV70" s="110"/>
      <c r="AW70" s="110"/>
      <c r="AX70" s="116"/>
      <c r="AY70" s="116"/>
      <c r="AZ70" s="116"/>
      <c r="BA70" s="110"/>
      <c r="BB70" s="110"/>
      <c r="BC70" s="110"/>
      <c r="BD70" s="116"/>
      <c r="BE70" s="110"/>
      <c r="BF70" s="110"/>
      <c r="BG70" s="108">
        <f t="shared" si="58"/>
        <v>0</v>
      </c>
      <c r="BH70" s="110"/>
      <c r="BI70" s="116"/>
      <c r="BJ70" s="116"/>
      <c r="BK70" s="110"/>
      <c r="BL70" s="111" t="s">
        <v>142</v>
      </c>
      <c r="BM70" s="18"/>
      <c r="BN70" s="20" t="s">
        <v>341</v>
      </c>
      <c r="BO70" s="3">
        <v>2025</v>
      </c>
      <c r="BP70" s="94"/>
      <c r="BQ70" s="18"/>
      <c r="BR70" s="18"/>
      <c r="BS70" s="18"/>
      <c r="BT70" s="18"/>
      <c r="BU70" s="23" t="s">
        <v>341</v>
      </c>
      <c r="BV70" s="25"/>
      <c r="BW70" s="168"/>
      <c r="BX70" s="168"/>
      <c r="BY70" s="93"/>
      <c r="CA70" s="26">
        <f>VLOOKUP(B70,'[1]KH2025 IN'!$B$4:$X$243,23,0)</f>
        <v>1</v>
      </c>
      <c r="CB70" s="26">
        <v>1</v>
      </c>
      <c r="CC70" s="26">
        <f>VLOOKUP(B70,'[2]10QH'!$B$15:$BZ$665,77,0)</f>
        <v>1</v>
      </c>
      <c r="CJ70" s="26">
        <v>1</v>
      </c>
      <c r="CK70" s="26">
        <f>VLOOKUP(B70,'[3]KH2025 IN'!$B$8:$X$241,23,0)</f>
        <v>1</v>
      </c>
    </row>
    <row r="71" spans="1:89" s="92" customFormat="1" ht="37.5" hidden="1" customHeight="1" x14ac:dyDescent="0.3">
      <c r="A71" s="111" t="e">
        <f t="shared" si="60"/>
        <v>#VALUE!</v>
      </c>
      <c r="B71" s="112" t="s">
        <v>472</v>
      </c>
      <c r="C71" s="113">
        <f t="shared" si="2"/>
        <v>1.1000000000000001</v>
      </c>
      <c r="D71" s="114">
        <v>1.1000000000000001</v>
      </c>
      <c r="E71" s="108">
        <f t="shared" si="53"/>
        <v>0</v>
      </c>
      <c r="F71" s="108">
        <f t="shared" si="54"/>
        <v>0</v>
      </c>
      <c r="G71" s="108">
        <f t="shared" si="55"/>
        <v>0</v>
      </c>
      <c r="H71" s="116"/>
      <c r="I71" s="116"/>
      <c r="J71" s="116"/>
      <c r="K71" s="116"/>
      <c r="L71" s="116"/>
      <c r="M71" s="108">
        <f t="shared" si="56"/>
        <v>0</v>
      </c>
      <c r="N71" s="116"/>
      <c r="O71" s="116"/>
      <c r="P71" s="116"/>
      <c r="Q71" s="116"/>
      <c r="R71" s="116"/>
      <c r="S71" s="116"/>
      <c r="T71" s="116"/>
      <c r="U71" s="109">
        <f t="shared" si="4"/>
        <v>0</v>
      </c>
      <c r="V71" s="116"/>
      <c r="W71" s="116"/>
      <c r="X71" s="116"/>
      <c r="Y71" s="116"/>
      <c r="Z71" s="116"/>
      <c r="AA71" s="116"/>
      <c r="AB71" s="116"/>
      <c r="AC71" s="116"/>
      <c r="AD71" s="108">
        <f t="shared" si="59"/>
        <v>0</v>
      </c>
      <c r="AE71" s="116"/>
      <c r="AF71" s="116"/>
      <c r="AG71" s="116"/>
      <c r="AH71" s="116"/>
      <c r="AI71" s="116"/>
      <c r="AJ71" s="116"/>
      <c r="AK71" s="116"/>
      <c r="AL71" s="116"/>
      <c r="AM71" s="116"/>
      <c r="AN71" s="116"/>
      <c r="AO71" s="110"/>
      <c r="AP71" s="116"/>
      <c r="AQ71" s="116"/>
      <c r="AR71" s="110"/>
      <c r="AS71" s="110"/>
      <c r="AT71" s="110"/>
      <c r="AU71" s="110"/>
      <c r="AV71" s="110"/>
      <c r="AW71" s="110"/>
      <c r="AX71" s="116"/>
      <c r="AY71" s="116"/>
      <c r="AZ71" s="116"/>
      <c r="BA71" s="110"/>
      <c r="BB71" s="110"/>
      <c r="BC71" s="110"/>
      <c r="BD71" s="116"/>
      <c r="BE71" s="110"/>
      <c r="BF71" s="110"/>
      <c r="BG71" s="108">
        <f t="shared" si="58"/>
        <v>0</v>
      </c>
      <c r="BH71" s="110"/>
      <c r="BI71" s="116"/>
      <c r="BJ71" s="116"/>
      <c r="BK71" s="110"/>
      <c r="BL71" s="111" t="s">
        <v>105</v>
      </c>
      <c r="BM71" s="18"/>
      <c r="BN71" s="20" t="s">
        <v>341</v>
      </c>
      <c r="BO71" s="3">
        <v>2025</v>
      </c>
      <c r="BP71" s="94"/>
      <c r="BQ71" s="18"/>
      <c r="BR71" s="18"/>
      <c r="BS71" s="18"/>
      <c r="BT71" s="18"/>
      <c r="BU71" s="23" t="s">
        <v>341</v>
      </c>
      <c r="BV71" s="25"/>
      <c r="BW71" s="25"/>
      <c r="BX71" s="25"/>
      <c r="BY71" s="93"/>
      <c r="CA71" s="26">
        <f>VLOOKUP(B71,'[1]KH2025 IN'!$B$4:$X$243,23,0)</f>
        <v>1</v>
      </c>
      <c r="CB71" s="26">
        <v>1</v>
      </c>
      <c r="CC71" s="26">
        <f>VLOOKUP(B71,'[2]10QH'!$B$15:$BZ$665,77,0)</f>
        <v>1</v>
      </c>
      <c r="CJ71" s="26">
        <v>1</v>
      </c>
      <c r="CK71" s="26">
        <f>VLOOKUP(B71,'[3]KH2025 IN'!$B$8:$X$241,23,0)</f>
        <v>1</v>
      </c>
    </row>
    <row r="72" spans="1:89" s="92" customFormat="1" ht="37.5" hidden="1" customHeight="1" x14ac:dyDescent="0.3">
      <c r="A72" s="111" t="e">
        <f t="shared" si="60"/>
        <v>#VALUE!</v>
      </c>
      <c r="B72" s="112" t="s">
        <v>474</v>
      </c>
      <c r="C72" s="113">
        <f t="shared" si="2"/>
        <v>1.2</v>
      </c>
      <c r="D72" s="114">
        <v>1.2</v>
      </c>
      <c r="E72" s="108">
        <f t="shared" si="53"/>
        <v>0</v>
      </c>
      <c r="F72" s="108">
        <f t="shared" si="54"/>
        <v>0</v>
      </c>
      <c r="G72" s="108">
        <f t="shared" si="55"/>
        <v>0</v>
      </c>
      <c r="H72" s="116"/>
      <c r="I72" s="116"/>
      <c r="J72" s="116"/>
      <c r="K72" s="116"/>
      <c r="L72" s="116"/>
      <c r="M72" s="108">
        <f t="shared" si="56"/>
        <v>0</v>
      </c>
      <c r="N72" s="116"/>
      <c r="O72" s="116"/>
      <c r="P72" s="116"/>
      <c r="Q72" s="116"/>
      <c r="R72" s="116"/>
      <c r="S72" s="116"/>
      <c r="T72" s="116"/>
      <c r="U72" s="109">
        <f t="shared" si="4"/>
        <v>0</v>
      </c>
      <c r="V72" s="116"/>
      <c r="W72" s="116"/>
      <c r="X72" s="116"/>
      <c r="Y72" s="116"/>
      <c r="Z72" s="116"/>
      <c r="AA72" s="116"/>
      <c r="AB72" s="116"/>
      <c r="AC72" s="116"/>
      <c r="AD72" s="108">
        <f t="shared" si="59"/>
        <v>0</v>
      </c>
      <c r="AE72" s="116"/>
      <c r="AF72" s="116"/>
      <c r="AG72" s="116"/>
      <c r="AH72" s="116"/>
      <c r="AI72" s="116"/>
      <c r="AJ72" s="116"/>
      <c r="AK72" s="116"/>
      <c r="AL72" s="116"/>
      <c r="AM72" s="116"/>
      <c r="AN72" s="116"/>
      <c r="AO72" s="110"/>
      <c r="AP72" s="116"/>
      <c r="AQ72" s="116"/>
      <c r="AR72" s="110"/>
      <c r="AS72" s="110"/>
      <c r="AT72" s="110"/>
      <c r="AU72" s="110"/>
      <c r="AV72" s="110"/>
      <c r="AW72" s="110"/>
      <c r="AX72" s="116"/>
      <c r="AY72" s="116"/>
      <c r="AZ72" s="116"/>
      <c r="BA72" s="110"/>
      <c r="BB72" s="110"/>
      <c r="BC72" s="110"/>
      <c r="BD72" s="116"/>
      <c r="BE72" s="110"/>
      <c r="BF72" s="110"/>
      <c r="BG72" s="108">
        <f t="shared" si="58"/>
        <v>0</v>
      </c>
      <c r="BH72" s="110"/>
      <c r="BI72" s="116"/>
      <c r="BJ72" s="116"/>
      <c r="BK72" s="110"/>
      <c r="BL72" s="111" t="s">
        <v>105</v>
      </c>
      <c r="BM72" s="18"/>
      <c r="BN72" s="20" t="s">
        <v>341</v>
      </c>
      <c r="BO72" s="3">
        <v>2025</v>
      </c>
      <c r="BP72" s="94"/>
      <c r="BQ72" s="18"/>
      <c r="BR72" s="18"/>
      <c r="BS72" s="18"/>
      <c r="BT72" s="18"/>
      <c r="BU72" s="23" t="s">
        <v>341</v>
      </c>
      <c r="BV72" s="25"/>
      <c r="BW72" s="25"/>
      <c r="BX72" s="25"/>
      <c r="BY72" s="93"/>
      <c r="CA72" s="26">
        <f>VLOOKUP(B72,'[1]KH2025 IN'!$B$4:$X$243,23,0)</f>
        <v>1</v>
      </c>
      <c r="CB72" s="26">
        <v>1</v>
      </c>
      <c r="CC72" s="26">
        <f>VLOOKUP(B72,'[2]10QH'!$B$15:$BZ$665,77,0)</f>
        <v>1</v>
      </c>
      <c r="CJ72" s="26">
        <v>1</v>
      </c>
      <c r="CK72" s="26">
        <f>VLOOKUP(B72,'[3]KH2025 IN'!$B$8:$X$241,23,0)</f>
        <v>1</v>
      </c>
    </row>
    <row r="73" spans="1:89" s="92" customFormat="1" ht="56.25" hidden="1" customHeight="1" x14ac:dyDescent="0.3">
      <c r="A73" s="111" t="e">
        <f t="shared" si="60"/>
        <v>#VALUE!</v>
      </c>
      <c r="B73" s="112" t="s">
        <v>475</v>
      </c>
      <c r="C73" s="113">
        <f t="shared" si="2"/>
        <v>2</v>
      </c>
      <c r="D73" s="114">
        <v>2</v>
      </c>
      <c r="E73" s="108">
        <f t="shared" si="53"/>
        <v>0</v>
      </c>
      <c r="F73" s="108">
        <f t="shared" si="54"/>
        <v>0</v>
      </c>
      <c r="G73" s="108">
        <f t="shared" si="55"/>
        <v>0</v>
      </c>
      <c r="H73" s="116"/>
      <c r="I73" s="116"/>
      <c r="J73" s="116"/>
      <c r="K73" s="116"/>
      <c r="L73" s="116"/>
      <c r="M73" s="108">
        <f t="shared" si="56"/>
        <v>0</v>
      </c>
      <c r="N73" s="116"/>
      <c r="O73" s="116"/>
      <c r="P73" s="116"/>
      <c r="Q73" s="116"/>
      <c r="R73" s="116"/>
      <c r="S73" s="116"/>
      <c r="T73" s="116"/>
      <c r="U73" s="109">
        <f t="shared" si="4"/>
        <v>0</v>
      </c>
      <c r="V73" s="116"/>
      <c r="W73" s="116"/>
      <c r="X73" s="116"/>
      <c r="Y73" s="116"/>
      <c r="Z73" s="116"/>
      <c r="AA73" s="116"/>
      <c r="AB73" s="116"/>
      <c r="AC73" s="116"/>
      <c r="AD73" s="108">
        <f t="shared" si="59"/>
        <v>0</v>
      </c>
      <c r="AE73" s="116"/>
      <c r="AF73" s="116"/>
      <c r="AG73" s="116"/>
      <c r="AH73" s="116"/>
      <c r="AI73" s="116"/>
      <c r="AJ73" s="116"/>
      <c r="AK73" s="116"/>
      <c r="AL73" s="116"/>
      <c r="AM73" s="116"/>
      <c r="AN73" s="116"/>
      <c r="AO73" s="110"/>
      <c r="AP73" s="116"/>
      <c r="AQ73" s="116"/>
      <c r="AR73" s="110"/>
      <c r="AS73" s="110"/>
      <c r="AT73" s="110"/>
      <c r="AU73" s="110"/>
      <c r="AV73" s="110"/>
      <c r="AW73" s="110"/>
      <c r="AX73" s="116"/>
      <c r="AY73" s="116"/>
      <c r="AZ73" s="116"/>
      <c r="BA73" s="110"/>
      <c r="BB73" s="110"/>
      <c r="BC73" s="110"/>
      <c r="BD73" s="116"/>
      <c r="BE73" s="110"/>
      <c r="BF73" s="110"/>
      <c r="BG73" s="108">
        <f t="shared" si="58"/>
        <v>0</v>
      </c>
      <c r="BH73" s="110"/>
      <c r="BI73" s="116"/>
      <c r="BJ73" s="116"/>
      <c r="BK73" s="110"/>
      <c r="BL73" s="111" t="s">
        <v>105</v>
      </c>
      <c r="BM73" s="18"/>
      <c r="BN73" s="20" t="s">
        <v>341</v>
      </c>
      <c r="BO73" s="3">
        <v>2025</v>
      </c>
      <c r="BP73" s="94"/>
      <c r="BQ73" s="18"/>
      <c r="BR73" s="18"/>
      <c r="BS73" s="18"/>
      <c r="BT73" s="18"/>
      <c r="BU73" s="23" t="s">
        <v>341</v>
      </c>
      <c r="BV73" s="25"/>
      <c r="BW73" s="25"/>
      <c r="BX73" s="25"/>
      <c r="BY73" s="93"/>
      <c r="CA73" s="26">
        <f>VLOOKUP(B73,'[1]KH2025 IN'!$B$4:$X$243,23,0)</f>
        <v>1</v>
      </c>
      <c r="CB73" s="26">
        <v>1</v>
      </c>
      <c r="CC73" s="26">
        <f>VLOOKUP(B73,'[2]10QH'!$B$15:$BZ$665,77,0)</f>
        <v>1</v>
      </c>
      <c r="CJ73" s="26">
        <v>1</v>
      </c>
      <c r="CK73" s="26">
        <f>VLOOKUP(B73,'[3]KH2025 IN'!$B$8:$X$241,23,0)</f>
        <v>1</v>
      </c>
    </row>
    <row r="74" spans="1:89" s="92" customFormat="1" ht="75" hidden="1" customHeight="1" x14ac:dyDescent="0.3">
      <c r="A74" s="111" t="e">
        <f t="shared" si="60"/>
        <v>#VALUE!</v>
      </c>
      <c r="B74" s="112" t="s">
        <v>476</v>
      </c>
      <c r="C74" s="113">
        <f t="shared" ref="C74:C137" si="61">D74+E74</f>
        <v>2.5</v>
      </c>
      <c r="D74" s="114">
        <v>2.5</v>
      </c>
      <c r="E74" s="108">
        <f t="shared" si="53"/>
        <v>0</v>
      </c>
      <c r="F74" s="108">
        <f t="shared" si="54"/>
        <v>0</v>
      </c>
      <c r="G74" s="108">
        <f t="shared" si="55"/>
        <v>0</v>
      </c>
      <c r="H74" s="116"/>
      <c r="I74" s="116"/>
      <c r="J74" s="116"/>
      <c r="K74" s="116"/>
      <c r="L74" s="116"/>
      <c r="M74" s="108">
        <f t="shared" si="56"/>
        <v>0</v>
      </c>
      <c r="N74" s="116"/>
      <c r="O74" s="116"/>
      <c r="P74" s="116"/>
      <c r="Q74" s="116"/>
      <c r="R74" s="116"/>
      <c r="S74" s="116"/>
      <c r="T74" s="116"/>
      <c r="U74" s="109">
        <f t="shared" ref="U74:U94" si="62">V74+W74+X74+Y74+Z74+AA74+AB74+AC74+AD74+AU74+AV74+AW74+AX74+AY74+AZ74+BA74+BB74+BC74+BD74+BE74+BF74</f>
        <v>0</v>
      </c>
      <c r="V74" s="116"/>
      <c r="W74" s="116"/>
      <c r="X74" s="116"/>
      <c r="Y74" s="116"/>
      <c r="Z74" s="116"/>
      <c r="AA74" s="116"/>
      <c r="AB74" s="116"/>
      <c r="AC74" s="116"/>
      <c r="AD74" s="108">
        <f t="shared" si="59"/>
        <v>0</v>
      </c>
      <c r="AE74" s="116"/>
      <c r="AF74" s="116"/>
      <c r="AG74" s="116"/>
      <c r="AH74" s="116"/>
      <c r="AI74" s="116"/>
      <c r="AJ74" s="116"/>
      <c r="AK74" s="116"/>
      <c r="AL74" s="116"/>
      <c r="AM74" s="116"/>
      <c r="AN74" s="116"/>
      <c r="AO74" s="110"/>
      <c r="AP74" s="116"/>
      <c r="AQ74" s="116"/>
      <c r="AR74" s="110"/>
      <c r="AS74" s="110"/>
      <c r="AT74" s="110"/>
      <c r="AU74" s="110"/>
      <c r="AV74" s="110"/>
      <c r="AW74" s="110"/>
      <c r="AX74" s="116"/>
      <c r="AY74" s="116"/>
      <c r="AZ74" s="116"/>
      <c r="BA74" s="110"/>
      <c r="BB74" s="110"/>
      <c r="BC74" s="110"/>
      <c r="BD74" s="116"/>
      <c r="BE74" s="110"/>
      <c r="BF74" s="110"/>
      <c r="BG74" s="108">
        <f t="shared" si="58"/>
        <v>0</v>
      </c>
      <c r="BH74" s="110"/>
      <c r="BI74" s="116"/>
      <c r="BJ74" s="116"/>
      <c r="BK74" s="110"/>
      <c r="BL74" s="111" t="s">
        <v>105</v>
      </c>
      <c r="BM74" s="18"/>
      <c r="BN74" s="20" t="s">
        <v>341</v>
      </c>
      <c r="BO74" s="3">
        <v>2025</v>
      </c>
      <c r="BP74" s="20" t="s">
        <v>468</v>
      </c>
      <c r="BQ74" s="18"/>
      <c r="BR74" s="18"/>
      <c r="BS74" s="18"/>
      <c r="BT74" s="18"/>
      <c r="BU74" s="23" t="s">
        <v>341</v>
      </c>
      <c r="BV74" s="25"/>
      <c r="BW74" s="25"/>
      <c r="BX74" s="25"/>
      <c r="BY74" s="93"/>
      <c r="CA74" s="26">
        <f>VLOOKUP(B74,'[1]KH2025 IN'!$B$4:$X$243,23,0)</f>
        <v>1</v>
      </c>
      <c r="CB74" s="26">
        <v>1</v>
      </c>
      <c r="CC74" s="26">
        <f>VLOOKUP(B74,'[2]10QH'!$B$15:$BZ$665,77,0)</f>
        <v>1</v>
      </c>
      <c r="CJ74" s="26">
        <v>1</v>
      </c>
      <c r="CK74" s="26">
        <f>VLOOKUP(B74,'[3]KH2025 IN'!$B$8:$X$241,23,0)</f>
        <v>1</v>
      </c>
    </row>
    <row r="75" spans="1:89" s="92" customFormat="1" ht="56.25" hidden="1" customHeight="1" x14ac:dyDescent="0.3">
      <c r="A75" s="111" t="e">
        <f t="shared" si="60"/>
        <v>#VALUE!</v>
      </c>
      <c r="B75" s="112" t="s">
        <v>477</v>
      </c>
      <c r="C75" s="113">
        <f t="shared" si="61"/>
        <v>0.9</v>
      </c>
      <c r="D75" s="114">
        <v>0.9</v>
      </c>
      <c r="E75" s="108">
        <f t="shared" si="53"/>
        <v>0</v>
      </c>
      <c r="F75" s="108">
        <f t="shared" si="54"/>
        <v>0</v>
      </c>
      <c r="G75" s="108">
        <f t="shared" si="55"/>
        <v>0</v>
      </c>
      <c r="H75" s="116"/>
      <c r="I75" s="116"/>
      <c r="J75" s="116"/>
      <c r="K75" s="116"/>
      <c r="L75" s="116"/>
      <c r="M75" s="108">
        <f t="shared" si="56"/>
        <v>0</v>
      </c>
      <c r="N75" s="116"/>
      <c r="O75" s="116"/>
      <c r="P75" s="116"/>
      <c r="Q75" s="116"/>
      <c r="R75" s="116"/>
      <c r="S75" s="116"/>
      <c r="T75" s="116"/>
      <c r="U75" s="109">
        <f t="shared" si="62"/>
        <v>0</v>
      </c>
      <c r="V75" s="116"/>
      <c r="W75" s="116"/>
      <c r="X75" s="116"/>
      <c r="Y75" s="116"/>
      <c r="Z75" s="116"/>
      <c r="AA75" s="116"/>
      <c r="AB75" s="116"/>
      <c r="AC75" s="116"/>
      <c r="AD75" s="108">
        <f t="shared" si="59"/>
        <v>0</v>
      </c>
      <c r="AE75" s="116"/>
      <c r="AF75" s="116"/>
      <c r="AG75" s="116"/>
      <c r="AH75" s="116"/>
      <c r="AI75" s="116"/>
      <c r="AJ75" s="116"/>
      <c r="AK75" s="116"/>
      <c r="AL75" s="116"/>
      <c r="AM75" s="116"/>
      <c r="AN75" s="116"/>
      <c r="AO75" s="110"/>
      <c r="AP75" s="116"/>
      <c r="AQ75" s="116"/>
      <c r="AR75" s="110"/>
      <c r="AS75" s="110"/>
      <c r="AT75" s="110"/>
      <c r="AU75" s="110"/>
      <c r="AV75" s="110"/>
      <c r="AW75" s="110"/>
      <c r="AX75" s="116"/>
      <c r="AY75" s="116"/>
      <c r="AZ75" s="116"/>
      <c r="BA75" s="110"/>
      <c r="BB75" s="110"/>
      <c r="BC75" s="110"/>
      <c r="BD75" s="116"/>
      <c r="BE75" s="110"/>
      <c r="BF75" s="110"/>
      <c r="BG75" s="108">
        <f t="shared" si="58"/>
        <v>0</v>
      </c>
      <c r="BH75" s="110"/>
      <c r="BI75" s="116"/>
      <c r="BJ75" s="116"/>
      <c r="BK75" s="110"/>
      <c r="BL75" s="111" t="s">
        <v>105</v>
      </c>
      <c r="BM75" s="18"/>
      <c r="BN75" s="20" t="s">
        <v>341</v>
      </c>
      <c r="BO75" s="3">
        <v>2025</v>
      </c>
      <c r="BP75" s="20" t="s">
        <v>478</v>
      </c>
      <c r="BQ75" s="18"/>
      <c r="BR75" s="18"/>
      <c r="BS75" s="18"/>
      <c r="BT75" s="18"/>
      <c r="BU75" s="23" t="s">
        <v>341</v>
      </c>
      <c r="BV75" s="25">
        <v>2023.2023999999999</v>
      </c>
      <c r="BW75" s="25"/>
      <c r="BX75" s="25"/>
      <c r="BY75" s="93"/>
      <c r="CA75" s="26">
        <f>VLOOKUP(B75,'[1]KH2025 IN'!$B$4:$X$243,23,0)</f>
        <v>1</v>
      </c>
      <c r="CB75" s="26">
        <v>1</v>
      </c>
      <c r="CC75" s="26">
        <f>VLOOKUP(B75,'[2]10QH'!$B$15:$BZ$665,77,0)</f>
        <v>1</v>
      </c>
      <c r="CJ75" s="26">
        <v>1</v>
      </c>
      <c r="CK75" s="26">
        <f>VLOOKUP(B75,'[3]KH2025 IN'!$B$8:$X$241,23,0)</f>
        <v>1</v>
      </c>
    </row>
    <row r="76" spans="1:89" s="92" customFormat="1" ht="56.25" hidden="1" customHeight="1" x14ac:dyDescent="0.3">
      <c r="A76" s="111" t="e">
        <f t="shared" si="60"/>
        <v>#VALUE!</v>
      </c>
      <c r="B76" s="112" t="s">
        <v>479</v>
      </c>
      <c r="C76" s="113">
        <f t="shared" si="61"/>
        <v>0.6</v>
      </c>
      <c r="D76" s="114">
        <v>0.6</v>
      </c>
      <c r="E76" s="108">
        <f t="shared" si="53"/>
        <v>0</v>
      </c>
      <c r="F76" s="108">
        <f t="shared" si="54"/>
        <v>0</v>
      </c>
      <c r="G76" s="108">
        <f t="shared" si="55"/>
        <v>0</v>
      </c>
      <c r="H76" s="116"/>
      <c r="I76" s="116"/>
      <c r="J76" s="116"/>
      <c r="K76" s="116"/>
      <c r="L76" s="116"/>
      <c r="M76" s="108">
        <f t="shared" si="56"/>
        <v>0</v>
      </c>
      <c r="N76" s="116"/>
      <c r="O76" s="116"/>
      <c r="P76" s="116"/>
      <c r="Q76" s="116"/>
      <c r="R76" s="116"/>
      <c r="S76" s="116"/>
      <c r="T76" s="116"/>
      <c r="U76" s="109">
        <f t="shared" si="62"/>
        <v>0</v>
      </c>
      <c r="V76" s="116"/>
      <c r="W76" s="116"/>
      <c r="X76" s="116"/>
      <c r="Y76" s="116"/>
      <c r="Z76" s="116"/>
      <c r="AA76" s="116"/>
      <c r="AB76" s="116"/>
      <c r="AC76" s="116"/>
      <c r="AD76" s="108">
        <f t="shared" si="59"/>
        <v>0</v>
      </c>
      <c r="AE76" s="116"/>
      <c r="AF76" s="116"/>
      <c r="AG76" s="116"/>
      <c r="AH76" s="116"/>
      <c r="AI76" s="116"/>
      <c r="AJ76" s="116"/>
      <c r="AK76" s="116"/>
      <c r="AL76" s="116"/>
      <c r="AM76" s="116"/>
      <c r="AN76" s="116"/>
      <c r="AO76" s="110"/>
      <c r="AP76" s="116"/>
      <c r="AQ76" s="116"/>
      <c r="AR76" s="110"/>
      <c r="AS76" s="110"/>
      <c r="AT76" s="110"/>
      <c r="AU76" s="110"/>
      <c r="AV76" s="110"/>
      <c r="AW76" s="110"/>
      <c r="AX76" s="116"/>
      <c r="AY76" s="116"/>
      <c r="AZ76" s="116"/>
      <c r="BA76" s="110"/>
      <c r="BB76" s="110"/>
      <c r="BC76" s="110"/>
      <c r="BD76" s="116"/>
      <c r="BE76" s="110"/>
      <c r="BF76" s="110"/>
      <c r="BG76" s="108">
        <f t="shared" si="58"/>
        <v>0</v>
      </c>
      <c r="BH76" s="110"/>
      <c r="BI76" s="116"/>
      <c r="BJ76" s="116"/>
      <c r="BK76" s="110"/>
      <c r="BL76" s="111" t="s">
        <v>123</v>
      </c>
      <c r="BM76" s="18"/>
      <c r="BN76" s="20" t="s">
        <v>341</v>
      </c>
      <c r="BO76" s="3">
        <v>2025</v>
      </c>
      <c r="BP76" s="20"/>
      <c r="BQ76" s="18"/>
      <c r="BR76" s="18"/>
      <c r="BS76" s="18"/>
      <c r="BT76" s="18"/>
      <c r="BU76" s="23" t="s">
        <v>341</v>
      </c>
      <c r="BV76" s="25"/>
      <c r="BW76" s="25"/>
      <c r="BX76" s="25"/>
      <c r="BY76" s="93"/>
      <c r="CA76" s="26">
        <f>VLOOKUP(B76,'[1]KH2025 IN'!$B$4:$X$243,23,0)</f>
        <v>1</v>
      </c>
      <c r="CB76" s="26">
        <v>1</v>
      </c>
      <c r="CC76" s="26">
        <f>VLOOKUP(B76,'[2]10QH'!$B$15:$BZ$665,77,0)</f>
        <v>1</v>
      </c>
      <c r="CJ76" s="26">
        <v>1</v>
      </c>
      <c r="CK76" s="26">
        <f>VLOOKUP(B76,'[3]KH2025 IN'!$B$8:$X$241,23,0)</f>
        <v>1</v>
      </c>
    </row>
    <row r="77" spans="1:89" s="92" customFormat="1" ht="75" hidden="1" customHeight="1" x14ac:dyDescent="0.3">
      <c r="A77" s="111" t="e">
        <f t="shared" si="60"/>
        <v>#VALUE!</v>
      </c>
      <c r="B77" s="112" t="s">
        <v>480</v>
      </c>
      <c r="C77" s="113">
        <f t="shared" si="61"/>
        <v>0.4</v>
      </c>
      <c r="D77" s="114">
        <v>0.4</v>
      </c>
      <c r="E77" s="108">
        <f t="shared" si="53"/>
        <v>0</v>
      </c>
      <c r="F77" s="108">
        <f t="shared" si="54"/>
        <v>0</v>
      </c>
      <c r="G77" s="108">
        <f t="shared" si="55"/>
        <v>0</v>
      </c>
      <c r="H77" s="116"/>
      <c r="I77" s="116"/>
      <c r="J77" s="116"/>
      <c r="K77" s="116"/>
      <c r="L77" s="116"/>
      <c r="M77" s="108">
        <f t="shared" si="56"/>
        <v>0</v>
      </c>
      <c r="N77" s="116"/>
      <c r="O77" s="116"/>
      <c r="P77" s="116"/>
      <c r="Q77" s="116"/>
      <c r="R77" s="116"/>
      <c r="S77" s="116"/>
      <c r="T77" s="116"/>
      <c r="U77" s="109">
        <f t="shared" si="62"/>
        <v>0</v>
      </c>
      <c r="V77" s="116"/>
      <c r="W77" s="116"/>
      <c r="X77" s="116"/>
      <c r="Y77" s="116"/>
      <c r="Z77" s="116"/>
      <c r="AA77" s="116"/>
      <c r="AB77" s="116"/>
      <c r="AC77" s="116"/>
      <c r="AD77" s="108">
        <f t="shared" si="59"/>
        <v>0</v>
      </c>
      <c r="AE77" s="116"/>
      <c r="AF77" s="116"/>
      <c r="AG77" s="116"/>
      <c r="AH77" s="116"/>
      <c r="AI77" s="116"/>
      <c r="AJ77" s="116"/>
      <c r="AK77" s="116"/>
      <c r="AL77" s="116"/>
      <c r="AM77" s="116"/>
      <c r="AN77" s="116"/>
      <c r="AO77" s="110"/>
      <c r="AP77" s="116"/>
      <c r="AQ77" s="116"/>
      <c r="AR77" s="110"/>
      <c r="AS77" s="110"/>
      <c r="AT77" s="110"/>
      <c r="AU77" s="110"/>
      <c r="AV77" s="110"/>
      <c r="AW77" s="110"/>
      <c r="AX77" s="116"/>
      <c r="AY77" s="116"/>
      <c r="AZ77" s="116"/>
      <c r="BA77" s="110"/>
      <c r="BB77" s="110"/>
      <c r="BC77" s="110"/>
      <c r="BD77" s="116"/>
      <c r="BE77" s="110"/>
      <c r="BF77" s="110"/>
      <c r="BG77" s="108">
        <f t="shared" si="58"/>
        <v>0</v>
      </c>
      <c r="BH77" s="110"/>
      <c r="BI77" s="116"/>
      <c r="BJ77" s="116"/>
      <c r="BK77" s="110"/>
      <c r="BL77" s="111" t="s">
        <v>87</v>
      </c>
      <c r="BM77" s="18"/>
      <c r="BN77" s="20" t="s">
        <v>341</v>
      </c>
      <c r="BO77" s="3">
        <v>2025</v>
      </c>
      <c r="BP77" s="20" t="s">
        <v>468</v>
      </c>
      <c r="BQ77" s="18"/>
      <c r="BR77" s="18"/>
      <c r="BS77" s="18"/>
      <c r="BT77" s="18"/>
      <c r="BU77" s="23" t="s">
        <v>341</v>
      </c>
      <c r="BV77" s="25"/>
      <c r="BW77" s="25"/>
      <c r="BX77" s="25"/>
      <c r="BY77" s="93"/>
      <c r="CA77" s="26">
        <f>VLOOKUP(B77,'[1]KH2025 IN'!$B$4:$X$243,23,0)</f>
        <v>1</v>
      </c>
      <c r="CB77" s="26">
        <v>1</v>
      </c>
      <c r="CC77" s="26">
        <f>VLOOKUP(B77,'[2]10QH'!$B$15:$BZ$665,77,0)</f>
        <v>1</v>
      </c>
      <c r="CJ77" s="26">
        <v>1</v>
      </c>
      <c r="CK77" s="26">
        <f>VLOOKUP(B77,'[3]KH2025 IN'!$B$8:$X$241,23,0)</f>
        <v>1</v>
      </c>
    </row>
    <row r="78" spans="1:89" s="26" customFormat="1" ht="37.5" hidden="1" customHeight="1" x14ac:dyDescent="0.3">
      <c r="A78" s="111" t="s">
        <v>339</v>
      </c>
      <c r="B78" s="112" t="s">
        <v>1041</v>
      </c>
      <c r="C78" s="113">
        <f t="shared" si="61"/>
        <v>1.21</v>
      </c>
      <c r="D78" s="114"/>
      <c r="E78" s="108">
        <f t="shared" si="53"/>
        <v>1.21</v>
      </c>
      <c r="F78" s="108">
        <f t="shared" si="54"/>
        <v>1.21</v>
      </c>
      <c r="G78" s="108">
        <f t="shared" si="55"/>
        <v>0</v>
      </c>
      <c r="H78" s="115"/>
      <c r="I78" s="115"/>
      <c r="J78" s="115"/>
      <c r="K78" s="115">
        <v>0.5</v>
      </c>
      <c r="L78" s="115">
        <v>0.71</v>
      </c>
      <c r="M78" s="108">
        <f t="shared" si="56"/>
        <v>0</v>
      </c>
      <c r="N78" s="115"/>
      <c r="O78" s="115"/>
      <c r="P78" s="115"/>
      <c r="Q78" s="115"/>
      <c r="R78" s="115"/>
      <c r="S78" s="115"/>
      <c r="T78" s="115"/>
      <c r="U78" s="109">
        <f t="shared" si="62"/>
        <v>0</v>
      </c>
      <c r="V78" s="115"/>
      <c r="W78" s="115"/>
      <c r="X78" s="115"/>
      <c r="Y78" s="115"/>
      <c r="Z78" s="115"/>
      <c r="AA78" s="115"/>
      <c r="AB78" s="115"/>
      <c r="AC78" s="115"/>
      <c r="AD78" s="108">
        <f t="shared" si="59"/>
        <v>0</v>
      </c>
      <c r="AE78" s="115"/>
      <c r="AF78" s="115"/>
      <c r="AG78" s="116"/>
      <c r="AH78" s="116"/>
      <c r="AI78" s="115"/>
      <c r="AJ78" s="111"/>
      <c r="AK78" s="115"/>
      <c r="AL78" s="111"/>
      <c r="AM78" s="111"/>
      <c r="AN78" s="111"/>
      <c r="AO78" s="117"/>
      <c r="AP78" s="111"/>
      <c r="AQ78" s="115"/>
      <c r="AR78" s="117"/>
      <c r="AS78" s="117"/>
      <c r="AT78" s="117"/>
      <c r="AU78" s="117"/>
      <c r="AV78" s="117"/>
      <c r="AW78" s="117"/>
      <c r="AX78" s="115"/>
      <c r="AY78" s="115"/>
      <c r="AZ78" s="115"/>
      <c r="BA78" s="117"/>
      <c r="BB78" s="117"/>
      <c r="BC78" s="117"/>
      <c r="BD78" s="115"/>
      <c r="BE78" s="117"/>
      <c r="BF78" s="117"/>
      <c r="BG78" s="108">
        <f t="shared" si="58"/>
        <v>0</v>
      </c>
      <c r="BH78" s="117"/>
      <c r="BI78" s="115"/>
      <c r="BJ78" s="115"/>
      <c r="BK78" s="117"/>
      <c r="BL78" s="111" t="s">
        <v>99</v>
      </c>
      <c r="BM78" s="3"/>
      <c r="BN78" s="20" t="s">
        <v>341</v>
      </c>
      <c r="BO78" s="3">
        <v>2025</v>
      </c>
      <c r="BP78" s="151" t="s">
        <v>100</v>
      </c>
      <c r="BQ78" s="3"/>
      <c r="BR78" s="3"/>
      <c r="BS78" s="3"/>
      <c r="BT78" s="3"/>
      <c r="BU78" s="23" t="s">
        <v>1114</v>
      </c>
      <c r="BV78" s="20"/>
      <c r="BW78" s="25"/>
      <c r="BX78" s="25"/>
      <c r="BY78" s="94" t="s">
        <v>1174</v>
      </c>
    </row>
    <row r="79" spans="1:89" s="26" customFormat="1" hidden="1" x14ac:dyDescent="0.3">
      <c r="A79" s="111" t="s">
        <v>339</v>
      </c>
      <c r="B79" s="112" t="s">
        <v>1042</v>
      </c>
      <c r="C79" s="113">
        <f t="shared" si="61"/>
        <v>0.4</v>
      </c>
      <c r="D79" s="114"/>
      <c r="E79" s="108">
        <f t="shared" si="53"/>
        <v>0.4</v>
      </c>
      <c r="F79" s="108">
        <f t="shared" si="54"/>
        <v>0.4</v>
      </c>
      <c r="G79" s="108">
        <f t="shared" si="55"/>
        <v>0</v>
      </c>
      <c r="H79" s="115"/>
      <c r="I79" s="115"/>
      <c r="J79" s="115"/>
      <c r="K79" s="115">
        <v>0.2</v>
      </c>
      <c r="L79" s="115">
        <v>0.2</v>
      </c>
      <c r="M79" s="108">
        <f t="shared" si="56"/>
        <v>0</v>
      </c>
      <c r="N79" s="115"/>
      <c r="O79" s="115"/>
      <c r="P79" s="115"/>
      <c r="Q79" s="115"/>
      <c r="R79" s="115"/>
      <c r="S79" s="115"/>
      <c r="T79" s="115"/>
      <c r="U79" s="109">
        <f t="shared" si="62"/>
        <v>0</v>
      </c>
      <c r="V79" s="115"/>
      <c r="W79" s="115"/>
      <c r="X79" s="115"/>
      <c r="Y79" s="115"/>
      <c r="Z79" s="115"/>
      <c r="AA79" s="115"/>
      <c r="AB79" s="115"/>
      <c r="AC79" s="115"/>
      <c r="AD79" s="108">
        <f t="shared" si="59"/>
        <v>0</v>
      </c>
      <c r="AE79" s="115"/>
      <c r="AF79" s="115"/>
      <c r="AG79" s="116"/>
      <c r="AH79" s="116"/>
      <c r="AI79" s="115"/>
      <c r="AJ79" s="111"/>
      <c r="AK79" s="115"/>
      <c r="AL79" s="111"/>
      <c r="AM79" s="111"/>
      <c r="AN79" s="111"/>
      <c r="AO79" s="117"/>
      <c r="AP79" s="111"/>
      <c r="AQ79" s="115"/>
      <c r="AR79" s="117"/>
      <c r="AS79" s="117"/>
      <c r="AT79" s="117"/>
      <c r="AU79" s="117"/>
      <c r="AV79" s="117"/>
      <c r="AW79" s="117"/>
      <c r="AX79" s="115"/>
      <c r="AY79" s="115"/>
      <c r="AZ79" s="115"/>
      <c r="BA79" s="117"/>
      <c r="BB79" s="117"/>
      <c r="BC79" s="117"/>
      <c r="BD79" s="115"/>
      <c r="BE79" s="117"/>
      <c r="BF79" s="117"/>
      <c r="BG79" s="108">
        <f t="shared" si="58"/>
        <v>0</v>
      </c>
      <c r="BH79" s="117"/>
      <c r="BI79" s="115"/>
      <c r="BJ79" s="115"/>
      <c r="BK79" s="117"/>
      <c r="BL79" s="111" t="s">
        <v>99</v>
      </c>
      <c r="BM79" s="3"/>
      <c r="BN79" s="20" t="s">
        <v>341</v>
      </c>
      <c r="BO79" s="3">
        <v>2025</v>
      </c>
      <c r="BP79" s="155"/>
      <c r="BQ79" s="3"/>
      <c r="BR79" s="3"/>
      <c r="BS79" s="3"/>
      <c r="BT79" s="3"/>
      <c r="BU79" s="23"/>
      <c r="BV79" s="20"/>
      <c r="BW79" s="25"/>
      <c r="BX79" s="25"/>
      <c r="BY79" s="97"/>
    </row>
    <row r="80" spans="1:89" s="92" customFormat="1" ht="37.5" hidden="1" customHeight="1" x14ac:dyDescent="0.3">
      <c r="A80" s="111" t="s">
        <v>339</v>
      </c>
      <c r="B80" s="169" t="s">
        <v>501</v>
      </c>
      <c r="C80" s="113">
        <f t="shared" si="61"/>
        <v>0.57999999999999996</v>
      </c>
      <c r="D80" s="114"/>
      <c r="E80" s="108">
        <f t="shared" si="53"/>
        <v>0.57999999999999996</v>
      </c>
      <c r="F80" s="108">
        <f t="shared" si="54"/>
        <v>0.38</v>
      </c>
      <c r="G80" s="108">
        <f t="shared" si="55"/>
        <v>0</v>
      </c>
      <c r="H80" s="116"/>
      <c r="I80" s="116"/>
      <c r="J80" s="116"/>
      <c r="K80" s="122">
        <v>0.03</v>
      </c>
      <c r="L80" s="122">
        <v>0.35</v>
      </c>
      <c r="M80" s="108">
        <f t="shared" si="56"/>
        <v>0</v>
      </c>
      <c r="N80" s="116"/>
      <c r="O80" s="116"/>
      <c r="P80" s="116"/>
      <c r="Q80" s="116"/>
      <c r="R80" s="116"/>
      <c r="S80" s="116"/>
      <c r="T80" s="116"/>
      <c r="U80" s="109">
        <f t="shared" si="62"/>
        <v>0.19999999999999998</v>
      </c>
      <c r="V80" s="116"/>
      <c r="W80" s="116"/>
      <c r="X80" s="116"/>
      <c r="Y80" s="116"/>
      <c r="Z80" s="116"/>
      <c r="AA80" s="116"/>
      <c r="AB80" s="116"/>
      <c r="AC80" s="116"/>
      <c r="AD80" s="108">
        <f t="shared" si="59"/>
        <v>0.08</v>
      </c>
      <c r="AE80" s="116"/>
      <c r="AF80" s="116"/>
      <c r="AG80" s="116"/>
      <c r="AH80" s="116"/>
      <c r="AI80" s="116"/>
      <c r="AJ80" s="116"/>
      <c r="AK80" s="116"/>
      <c r="AL80" s="116"/>
      <c r="AM80" s="116"/>
      <c r="AN80" s="116"/>
      <c r="AO80" s="110"/>
      <c r="AP80" s="116"/>
      <c r="AQ80" s="116">
        <v>0.08</v>
      </c>
      <c r="AR80" s="110"/>
      <c r="AS80" s="110"/>
      <c r="AT80" s="110"/>
      <c r="AU80" s="110"/>
      <c r="AV80" s="110"/>
      <c r="AW80" s="110"/>
      <c r="AX80" s="116"/>
      <c r="AY80" s="116">
        <v>0.1</v>
      </c>
      <c r="AZ80" s="116"/>
      <c r="BA80" s="110"/>
      <c r="BB80" s="110"/>
      <c r="BC80" s="110"/>
      <c r="BD80" s="116">
        <v>0.02</v>
      </c>
      <c r="BE80" s="110"/>
      <c r="BF80" s="110"/>
      <c r="BG80" s="108">
        <f t="shared" si="58"/>
        <v>0</v>
      </c>
      <c r="BH80" s="110"/>
      <c r="BI80" s="116"/>
      <c r="BJ80" s="116"/>
      <c r="BK80" s="110"/>
      <c r="BL80" s="111" t="s">
        <v>198</v>
      </c>
      <c r="BM80" s="18"/>
      <c r="BN80" s="20" t="s">
        <v>341</v>
      </c>
      <c r="BO80" s="3">
        <v>2025</v>
      </c>
      <c r="BP80" s="151" t="s">
        <v>100</v>
      </c>
      <c r="BQ80" s="18"/>
      <c r="BR80" s="18"/>
      <c r="BS80" s="18"/>
      <c r="BT80" s="18"/>
      <c r="BU80" s="23" t="s">
        <v>222</v>
      </c>
      <c r="BV80" s="25"/>
      <c r="BW80" s="25"/>
      <c r="BX80" s="25"/>
      <c r="BY80" s="93"/>
      <c r="CA80" s="26">
        <f>VLOOKUP(B80,'[1]KH2025 IN'!$B$4:$X$243,23,0)</f>
        <v>1</v>
      </c>
      <c r="CB80" s="26">
        <v>1</v>
      </c>
      <c r="CC80" s="26">
        <f>VLOOKUP(B80,'[2]10QH'!$B$15:$BZ$665,77,0)</f>
        <v>1</v>
      </c>
      <c r="CJ80" s="26">
        <v>1</v>
      </c>
      <c r="CK80" s="26">
        <f>VLOOKUP(B80,'[3]KH2025 IN'!$B$8:$X$241,23,0)</f>
        <v>1</v>
      </c>
    </row>
    <row r="81" spans="1:89" s="92" customFormat="1" ht="37.5" hidden="1" customHeight="1" x14ac:dyDescent="0.3">
      <c r="A81" s="135"/>
      <c r="B81" s="176"/>
      <c r="C81" s="113">
        <f t="shared" si="61"/>
        <v>0.7</v>
      </c>
      <c r="D81" s="114"/>
      <c r="E81" s="108">
        <f t="shared" si="53"/>
        <v>0.7</v>
      </c>
      <c r="F81" s="108">
        <f t="shared" si="54"/>
        <v>0.5</v>
      </c>
      <c r="G81" s="108">
        <f t="shared" si="55"/>
        <v>0</v>
      </c>
      <c r="H81" s="116"/>
      <c r="I81" s="116"/>
      <c r="J81" s="116"/>
      <c r="K81" s="109">
        <v>0.5</v>
      </c>
      <c r="L81" s="109">
        <v>0</v>
      </c>
      <c r="M81" s="108">
        <f t="shared" si="56"/>
        <v>0</v>
      </c>
      <c r="N81" s="116"/>
      <c r="O81" s="116"/>
      <c r="P81" s="116"/>
      <c r="Q81" s="116"/>
      <c r="R81" s="116"/>
      <c r="S81" s="116"/>
      <c r="T81" s="116"/>
      <c r="U81" s="109">
        <f t="shared" si="62"/>
        <v>0.2</v>
      </c>
      <c r="V81" s="116"/>
      <c r="W81" s="116"/>
      <c r="X81" s="116"/>
      <c r="Y81" s="116"/>
      <c r="Z81" s="116"/>
      <c r="AA81" s="116"/>
      <c r="AB81" s="116"/>
      <c r="AC81" s="116"/>
      <c r="AD81" s="108">
        <f t="shared" si="59"/>
        <v>0</v>
      </c>
      <c r="AE81" s="116"/>
      <c r="AF81" s="116"/>
      <c r="AG81" s="116"/>
      <c r="AH81" s="116"/>
      <c r="AI81" s="116"/>
      <c r="AJ81" s="116"/>
      <c r="AK81" s="116"/>
      <c r="AL81" s="116"/>
      <c r="AM81" s="116"/>
      <c r="AN81" s="116"/>
      <c r="AO81" s="110"/>
      <c r="AP81" s="116"/>
      <c r="AQ81" s="116"/>
      <c r="AR81" s="110"/>
      <c r="AS81" s="110"/>
      <c r="AT81" s="110"/>
      <c r="AU81" s="110"/>
      <c r="AV81" s="110"/>
      <c r="AW81" s="110"/>
      <c r="AX81" s="116"/>
      <c r="AY81" s="116">
        <v>0.2</v>
      </c>
      <c r="AZ81" s="116"/>
      <c r="BA81" s="110"/>
      <c r="BB81" s="110"/>
      <c r="BC81" s="110"/>
      <c r="BD81" s="116"/>
      <c r="BE81" s="110"/>
      <c r="BF81" s="110"/>
      <c r="BG81" s="108">
        <f t="shared" si="58"/>
        <v>0</v>
      </c>
      <c r="BH81" s="110"/>
      <c r="BI81" s="116"/>
      <c r="BJ81" s="116"/>
      <c r="BK81" s="110"/>
      <c r="BL81" s="111" t="s">
        <v>142</v>
      </c>
      <c r="BM81" s="18"/>
      <c r="BN81" s="20" t="s">
        <v>341</v>
      </c>
      <c r="BO81" s="18"/>
      <c r="BP81" s="152"/>
      <c r="BQ81" s="18"/>
      <c r="BR81" s="18"/>
      <c r="BS81" s="18"/>
      <c r="BT81" s="18"/>
      <c r="BU81" s="23" t="s">
        <v>222</v>
      </c>
      <c r="BV81" s="25"/>
      <c r="BW81" s="25"/>
      <c r="BX81" s="25"/>
      <c r="BY81" s="93"/>
      <c r="BZ81" s="177"/>
      <c r="CA81" s="26">
        <f>VLOOKUP(B81,'[1]KH2025 IN'!$B$4:$X$243,23,0)</f>
        <v>1</v>
      </c>
      <c r="CB81" s="26">
        <v>1</v>
      </c>
      <c r="CC81" s="26" t="e">
        <f>VLOOKUP(B81,'[2]10QH'!$B$15:$BZ$665,77,0)</f>
        <v>#N/A</v>
      </c>
      <c r="CJ81" s="26">
        <v>1</v>
      </c>
      <c r="CK81" s="26" t="e">
        <f>VLOOKUP(B81,'[3]KH2025 IN'!$B$8:$X$241,23,0)</f>
        <v>#N/A</v>
      </c>
    </row>
    <row r="82" spans="1:89" s="92" customFormat="1" ht="37.5" hidden="1" x14ac:dyDescent="0.3">
      <c r="A82" s="111" t="s">
        <v>339</v>
      </c>
      <c r="B82" s="170"/>
      <c r="C82" s="113">
        <f t="shared" si="61"/>
        <v>2.1</v>
      </c>
      <c r="D82" s="114"/>
      <c r="E82" s="108">
        <f t="shared" si="53"/>
        <v>2.1</v>
      </c>
      <c r="F82" s="108">
        <f t="shared" si="54"/>
        <v>2</v>
      </c>
      <c r="G82" s="108">
        <f t="shared" si="55"/>
        <v>0</v>
      </c>
      <c r="H82" s="116"/>
      <c r="I82" s="116"/>
      <c r="J82" s="116"/>
      <c r="K82" s="109">
        <v>1</v>
      </c>
      <c r="L82" s="109">
        <v>0.5</v>
      </c>
      <c r="M82" s="108">
        <f t="shared" si="56"/>
        <v>0.5</v>
      </c>
      <c r="N82" s="116"/>
      <c r="O82" s="116"/>
      <c r="P82" s="116">
        <v>0.5</v>
      </c>
      <c r="Q82" s="116"/>
      <c r="R82" s="116"/>
      <c r="S82" s="116"/>
      <c r="T82" s="116"/>
      <c r="U82" s="109">
        <f t="shared" si="62"/>
        <v>0.1</v>
      </c>
      <c r="V82" s="116"/>
      <c r="W82" s="116"/>
      <c r="X82" s="116"/>
      <c r="Y82" s="116"/>
      <c r="Z82" s="116"/>
      <c r="AA82" s="116"/>
      <c r="AB82" s="116"/>
      <c r="AC82" s="116"/>
      <c r="AD82" s="108">
        <f t="shared" si="59"/>
        <v>0</v>
      </c>
      <c r="AE82" s="116"/>
      <c r="AF82" s="116"/>
      <c r="AG82" s="116"/>
      <c r="AH82" s="116"/>
      <c r="AI82" s="116"/>
      <c r="AJ82" s="116"/>
      <c r="AK82" s="116"/>
      <c r="AL82" s="116"/>
      <c r="AM82" s="116"/>
      <c r="AN82" s="116"/>
      <c r="AO82" s="110"/>
      <c r="AP82" s="116"/>
      <c r="AQ82" s="116"/>
      <c r="AR82" s="110"/>
      <c r="AS82" s="110"/>
      <c r="AT82" s="110"/>
      <c r="AU82" s="110"/>
      <c r="AV82" s="110"/>
      <c r="AW82" s="110"/>
      <c r="AX82" s="116"/>
      <c r="AY82" s="116">
        <v>0.1</v>
      </c>
      <c r="AZ82" s="116"/>
      <c r="BA82" s="110"/>
      <c r="BB82" s="110"/>
      <c r="BC82" s="110"/>
      <c r="BD82" s="116"/>
      <c r="BE82" s="110"/>
      <c r="BF82" s="110"/>
      <c r="BG82" s="108">
        <f t="shared" si="58"/>
        <v>0</v>
      </c>
      <c r="BH82" s="110"/>
      <c r="BI82" s="116"/>
      <c r="BJ82" s="116"/>
      <c r="BK82" s="110"/>
      <c r="BL82" s="111" t="s">
        <v>105</v>
      </c>
      <c r="BM82" s="18"/>
      <c r="BN82" s="20" t="s">
        <v>341</v>
      </c>
      <c r="BO82" s="18"/>
      <c r="BP82" s="155"/>
      <c r="BQ82" s="18"/>
      <c r="BR82" s="18"/>
      <c r="BS82" s="18"/>
      <c r="BT82" s="18"/>
      <c r="BU82" s="23" t="s">
        <v>222</v>
      </c>
      <c r="BV82" s="25"/>
      <c r="BW82" s="25"/>
      <c r="BX82" s="25"/>
      <c r="BY82" s="93"/>
      <c r="BZ82" s="177"/>
      <c r="CA82" s="26">
        <f>VLOOKUP(B82,'[1]KH2025 IN'!$B$4:$X$243,23,0)</f>
        <v>1</v>
      </c>
      <c r="CB82" s="26">
        <v>1</v>
      </c>
      <c r="CC82" s="26" t="e">
        <f>VLOOKUP(B82,'[2]10QH'!$B$15:$BZ$665,77,0)</f>
        <v>#N/A</v>
      </c>
      <c r="CJ82" s="26">
        <v>1</v>
      </c>
      <c r="CK82" s="26" t="e">
        <f>VLOOKUP(B82,'[3]KH2025 IN'!$B$8:$X$241,23,0)</f>
        <v>#N/A</v>
      </c>
    </row>
    <row r="83" spans="1:89" s="19" customFormat="1" ht="37.5" hidden="1" customHeight="1" x14ac:dyDescent="0.3">
      <c r="A83" s="10" t="s">
        <v>152</v>
      </c>
      <c r="B83" s="15" t="s">
        <v>153</v>
      </c>
      <c r="C83" s="16">
        <f t="shared" si="61"/>
        <v>0</v>
      </c>
      <c r="D83" s="10"/>
      <c r="E83" s="17">
        <f t="shared" si="53"/>
        <v>0</v>
      </c>
      <c r="F83" s="17">
        <f t="shared" si="54"/>
        <v>0</v>
      </c>
      <c r="G83" s="17">
        <f t="shared" si="55"/>
        <v>0</v>
      </c>
      <c r="H83" s="10"/>
      <c r="I83" s="10"/>
      <c r="J83" s="10"/>
      <c r="K83" s="10"/>
      <c r="L83" s="10"/>
      <c r="M83" s="17">
        <f t="shared" si="56"/>
        <v>0</v>
      </c>
      <c r="N83" s="10"/>
      <c r="O83" s="10"/>
      <c r="P83" s="10"/>
      <c r="Q83" s="10"/>
      <c r="R83" s="25"/>
      <c r="S83" s="10"/>
      <c r="T83" s="10"/>
      <c r="U83" s="7">
        <f t="shared" si="62"/>
        <v>0</v>
      </c>
      <c r="V83" s="10"/>
      <c r="W83" s="10"/>
      <c r="X83" s="10"/>
      <c r="Y83" s="10"/>
      <c r="Z83" s="10"/>
      <c r="AA83" s="10"/>
      <c r="AB83" s="10"/>
      <c r="AC83" s="10"/>
      <c r="AD83" s="17">
        <f t="shared" si="59"/>
        <v>0</v>
      </c>
      <c r="AE83" s="10"/>
      <c r="AF83" s="10"/>
      <c r="AG83" s="10"/>
      <c r="AH83" s="10"/>
      <c r="AI83" s="10"/>
      <c r="AJ83" s="10"/>
      <c r="AK83" s="10"/>
      <c r="AL83" s="10"/>
      <c r="AM83" s="10"/>
      <c r="AN83" s="10"/>
      <c r="AO83" s="18"/>
      <c r="AP83" s="10"/>
      <c r="AQ83" s="10"/>
      <c r="AR83" s="18"/>
      <c r="AS83" s="18"/>
      <c r="AT83" s="18"/>
      <c r="AU83" s="18"/>
      <c r="AV83" s="18"/>
      <c r="AW83" s="18"/>
      <c r="AX83" s="10"/>
      <c r="AY83" s="10"/>
      <c r="AZ83" s="10"/>
      <c r="BA83" s="18"/>
      <c r="BB83" s="18"/>
      <c r="BC83" s="18"/>
      <c r="BD83" s="10"/>
      <c r="BE83" s="18"/>
      <c r="BF83" s="18"/>
      <c r="BG83" s="17">
        <f t="shared" si="58"/>
        <v>0</v>
      </c>
      <c r="BH83" s="18"/>
      <c r="BI83" s="10"/>
      <c r="BJ83" s="10"/>
      <c r="BK83" s="18"/>
      <c r="BL83" s="10"/>
      <c r="BM83" s="18"/>
      <c r="BN83" s="10"/>
      <c r="BO83" s="3"/>
      <c r="BP83" s="10"/>
      <c r="BQ83" s="18"/>
      <c r="BR83" s="18"/>
      <c r="BS83" s="18"/>
      <c r="BT83" s="18"/>
      <c r="BU83" s="10"/>
      <c r="BV83" s="10"/>
      <c r="BW83" s="10"/>
      <c r="BX83" s="10"/>
      <c r="BY83" s="18"/>
      <c r="BZ83" s="177"/>
      <c r="CA83" s="26">
        <f>VLOOKUP(B83,'[1]KH2025 IN'!$B$4:$X$243,23,0)</f>
        <v>1</v>
      </c>
      <c r="CB83" s="26">
        <v>1</v>
      </c>
      <c r="CC83" s="26" t="e">
        <f>VLOOKUP(B83,'[2]10QH'!$B$15:$BZ$665,77,0)</f>
        <v>#REF!</v>
      </c>
    </row>
    <row r="84" spans="1:89" s="11" customFormat="1" ht="19.5" hidden="1" customHeight="1" x14ac:dyDescent="0.3">
      <c r="A84" s="102" t="s">
        <v>339</v>
      </c>
      <c r="B84" s="103" t="s">
        <v>64</v>
      </c>
      <c r="C84" s="104">
        <f t="shared" si="61"/>
        <v>31.240000000000002</v>
      </c>
      <c r="D84" s="104">
        <f t="shared" ref="D84:T84" si="63">SUM(D85:D94)</f>
        <v>0.02</v>
      </c>
      <c r="E84" s="104">
        <f t="shared" si="63"/>
        <v>31.220000000000002</v>
      </c>
      <c r="F84" s="104">
        <f t="shared" si="63"/>
        <v>30.240000000000002</v>
      </c>
      <c r="G84" s="104">
        <f t="shared" si="63"/>
        <v>0.33</v>
      </c>
      <c r="H84" s="118">
        <f t="shared" si="63"/>
        <v>0.06</v>
      </c>
      <c r="I84" s="118">
        <f t="shared" si="63"/>
        <v>0.27</v>
      </c>
      <c r="J84" s="118">
        <f t="shared" si="63"/>
        <v>0</v>
      </c>
      <c r="K84" s="119">
        <f t="shared" si="63"/>
        <v>22.75</v>
      </c>
      <c r="L84" s="104">
        <f t="shared" si="63"/>
        <v>7.1599999999999993</v>
      </c>
      <c r="M84" s="118">
        <f t="shared" si="63"/>
        <v>0</v>
      </c>
      <c r="N84" s="104">
        <f t="shared" si="63"/>
        <v>0</v>
      </c>
      <c r="O84" s="104">
        <f t="shared" si="63"/>
        <v>0</v>
      </c>
      <c r="P84" s="104">
        <f t="shared" si="63"/>
        <v>0</v>
      </c>
      <c r="Q84" s="118">
        <f t="shared" si="63"/>
        <v>0</v>
      </c>
      <c r="R84" s="118">
        <f t="shared" si="63"/>
        <v>0</v>
      </c>
      <c r="S84" s="118">
        <f t="shared" si="63"/>
        <v>0</v>
      </c>
      <c r="T84" s="118">
        <f t="shared" si="63"/>
        <v>0</v>
      </c>
      <c r="U84" s="104">
        <f t="shared" si="62"/>
        <v>0.98000000000000009</v>
      </c>
      <c r="V84" s="118">
        <f t="shared" ref="V84:BJ84" si="64">SUM(V85:V94)</f>
        <v>0</v>
      </c>
      <c r="W84" s="118">
        <f t="shared" si="64"/>
        <v>0</v>
      </c>
      <c r="X84" s="118">
        <f t="shared" si="64"/>
        <v>0</v>
      </c>
      <c r="Y84" s="118">
        <f t="shared" si="64"/>
        <v>0</v>
      </c>
      <c r="Z84" s="118">
        <f t="shared" si="64"/>
        <v>0</v>
      </c>
      <c r="AA84" s="118">
        <f t="shared" si="64"/>
        <v>0</v>
      </c>
      <c r="AB84" s="118">
        <f t="shared" si="64"/>
        <v>0</v>
      </c>
      <c r="AC84" s="118">
        <f t="shared" si="64"/>
        <v>0</v>
      </c>
      <c r="AD84" s="118">
        <f t="shared" si="64"/>
        <v>0.55000000000000004</v>
      </c>
      <c r="AE84" s="118">
        <f t="shared" si="64"/>
        <v>0.55000000000000004</v>
      </c>
      <c r="AF84" s="118">
        <f t="shared" si="64"/>
        <v>0</v>
      </c>
      <c r="AG84" s="118">
        <f t="shared" si="64"/>
        <v>0</v>
      </c>
      <c r="AH84" s="118">
        <f t="shared" si="64"/>
        <v>0</v>
      </c>
      <c r="AI84" s="118">
        <f t="shared" si="64"/>
        <v>0</v>
      </c>
      <c r="AJ84" s="118">
        <f t="shared" si="64"/>
        <v>0</v>
      </c>
      <c r="AK84" s="118">
        <f t="shared" si="64"/>
        <v>0</v>
      </c>
      <c r="AL84" s="118">
        <f t="shared" si="64"/>
        <v>0</v>
      </c>
      <c r="AM84" s="118">
        <f t="shared" si="64"/>
        <v>0</v>
      </c>
      <c r="AN84" s="118">
        <f t="shared" si="64"/>
        <v>0</v>
      </c>
      <c r="AO84" s="118">
        <f t="shared" si="64"/>
        <v>0</v>
      </c>
      <c r="AP84" s="118">
        <f t="shared" si="64"/>
        <v>0</v>
      </c>
      <c r="AQ84" s="118">
        <f t="shared" si="64"/>
        <v>0</v>
      </c>
      <c r="AR84" s="118">
        <f t="shared" si="64"/>
        <v>0</v>
      </c>
      <c r="AS84" s="118">
        <f t="shared" si="64"/>
        <v>0</v>
      </c>
      <c r="AT84" s="118">
        <f t="shared" si="64"/>
        <v>0</v>
      </c>
      <c r="AU84" s="118">
        <f t="shared" si="64"/>
        <v>0</v>
      </c>
      <c r="AV84" s="118">
        <f t="shared" si="64"/>
        <v>0</v>
      </c>
      <c r="AW84" s="118">
        <f t="shared" si="64"/>
        <v>0</v>
      </c>
      <c r="AX84" s="118">
        <f t="shared" si="64"/>
        <v>7.0000000000000007E-2</v>
      </c>
      <c r="AY84" s="118">
        <f t="shared" si="64"/>
        <v>0</v>
      </c>
      <c r="AZ84" s="118">
        <f t="shared" si="64"/>
        <v>0</v>
      </c>
      <c r="BA84" s="118">
        <f t="shared" si="64"/>
        <v>0</v>
      </c>
      <c r="BB84" s="118">
        <f t="shared" si="64"/>
        <v>0</v>
      </c>
      <c r="BC84" s="118">
        <f t="shared" si="64"/>
        <v>0</v>
      </c>
      <c r="BD84" s="118">
        <f t="shared" si="64"/>
        <v>0.36</v>
      </c>
      <c r="BE84" s="118">
        <f t="shared" si="64"/>
        <v>0</v>
      </c>
      <c r="BF84" s="118">
        <f t="shared" si="64"/>
        <v>0</v>
      </c>
      <c r="BG84" s="104">
        <f t="shared" si="64"/>
        <v>0</v>
      </c>
      <c r="BH84" s="118">
        <f t="shared" si="64"/>
        <v>0</v>
      </c>
      <c r="BI84" s="118">
        <f t="shared" si="64"/>
        <v>0</v>
      </c>
      <c r="BJ84" s="118">
        <f t="shared" si="64"/>
        <v>0</v>
      </c>
      <c r="BK84" s="120"/>
      <c r="BL84" s="120"/>
      <c r="BM84" s="62"/>
      <c r="BN84" s="4"/>
      <c r="BO84" s="4"/>
      <c r="BP84" s="10"/>
      <c r="BQ84" s="10"/>
      <c r="BR84" s="10"/>
      <c r="BS84" s="10"/>
      <c r="BT84" s="10"/>
      <c r="BU84" s="10"/>
      <c r="BV84" s="10"/>
      <c r="BW84" s="10"/>
      <c r="BX84" s="10"/>
      <c r="BY84" s="10"/>
      <c r="BZ84" s="177"/>
      <c r="CA84" s="26" t="e">
        <f>VLOOKUP(B84,'[1]KH2025 IN'!$B$4:$X$243,23,0)</f>
        <v>#N/A</v>
      </c>
      <c r="CB84" s="26">
        <v>1</v>
      </c>
      <c r="CC84" s="26" t="e">
        <f>VLOOKUP(B84,'[2]10QH'!$B$15:$BZ$665,77,0)</f>
        <v>#REF!</v>
      </c>
    </row>
    <row r="85" spans="1:89" s="19" customFormat="1" ht="18.75" hidden="1" customHeight="1" x14ac:dyDescent="0.3">
      <c r="A85" s="105" t="s">
        <v>84</v>
      </c>
      <c r="B85" s="106" t="s">
        <v>85</v>
      </c>
      <c r="C85" s="107">
        <f t="shared" si="61"/>
        <v>0</v>
      </c>
      <c r="D85" s="105"/>
      <c r="E85" s="108">
        <f t="shared" ref="E85:E94" si="65">F85+U85+BG85</f>
        <v>0</v>
      </c>
      <c r="F85" s="108">
        <f t="shared" ref="F85:F94" si="66">G85+K85+L85+M85+R85+S85+T85</f>
        <v>0</v>
      </c>
      <c r="G85" s="108">
        <f t="shared" ref="G85:G94" si="67">H85+I85+J85</f>
        <v>0</v>
      </c>
      <c r="H85" s="105"/>
      <c r="I85" s="105"/>
      <c r="J85" s="105"/>
      <c r="K85" s="105"/>
      <c r="L85" s="105"/>
      <c r="M85" s="108">
        <f t="shared" ref="M85:M94" si="68">+N85+O85+P85</f>
        <v>0</v>
      </c>
      <c r="N85" s="105"/>
      <c r="O85" s="105"/>
      <c r="P85" s="105"/>
      <c r="Q85" s="105"/>
      <c r="R85" s="116"/>
      <c r="S85" s="105"/>
      <c r="T85" s="105"/>
      <c r="U85" s="109">
        <f t="shared" si="62"/>
        <v>0</v>
      </c>
      <c r="V85" s="105"/>
      <c r="W85" s="105"/>
      <c r="X85" s="105"/>
      <c r="Y85" s="105"/>
      <c r="Z85" s="105"/>
      <c r="AA85" s="105"/>
      <c r="AB85" s="105"/>
      <c r="AC85" s="105"/>
      <c r="AD85" s="108">
        <f t="shared" ref="AD85:AD94" si="69">SUM(AE85:AT85)</f>
        <v>0</v>
      </c>
      <c r="AE85" s="105"/>
      <c r="AF85" s="105"/>
      <c r="AG85" s="105"/>
      <c r="AH85" s="105"/>
      <c r="AI85" s="105"/>
      <c r="AJ85" s="105"/>
      <c r="AK85" s="105"/>
      <c r="AL85" s="105"/>
      <c r="AM85" s="105"/>
      <c r="AN85" s="105"/>
      <c r="AO85" s="110"/>
      <c r="AP85" s="105"/>
      <c r="AQ85" s="105"/>
      <c r="AR85" s="110"/>
      <c r="AS85" s="110"/>
      <c r="AT85" s="110"/>
      <c r="AU85" s="110"/>
      <c r="AV85" s="110"/>
      <c r="AW85" s="110"/>
      <c r="AX85" s="105"/>
      <c r="AY85" s="105"/>
      <c r="AZ85" s="105"/>
      <c r="BA85" s="110"/>
      <c r="BB85" s="110"/>
      <c r="BC85" s="110"/>
      <c r="BD85" s="105"/>
      <c r="BE85" s="110"/>
      <c r="BF85" s="110"/>
      <c r="BG85" s="108">
        <f t="shared" ref="BG85:BG94" si="70">BH85+BI85+BJ85</f>
        <v>0</v>
      </c>
      <c r="BH85" s="110"/>
      <c r="BI85" s="105"/>
      <c r="BJ85" s="105"/>
      <c r="BK85" s="110"/>
      <c r="BL85" s="105"/>
      <c r="BM85" s="18"/>
      <c r="BN85" s="10"/>
      <c r="BO85" s="3"/>
      <c r="BP85" s="10"/>
      <c r="BQ85" s="18"/>
      <c r="BR85" s="18"/>
      <c r="BS85" s="18"/>
      <c r="BT85" s="18"/>
      <c r="BU85" s="10"/>
      <c r="BV85" s="10"/>
      <c r="BW85" s="10"/>
      <c r="BX85" s="10"/>
      <c r="BY85" s="18"/>
      <c r="BZ85" s="177"/>
      <c r="CA85" s="26">
        <f>VLOOKUP(B85,'[1]KH2025 IN'!$B$4:$X$243,23,0)</f>
        <v>1</v>
      </c>
      <c r="CB85" s="26">
        <v>1</v>
      </c>
      <c r="CC85" s="26" t="e">
        <f>VLOOKUP(B85,'[2]10QH'!$B$15:$BZ$665,77,0)</f>
        <v>#REF!</v>
      </c>
    </row>
    <row r="86" spans="1:89" s="92" customFormat="1" ht="206.25" hidden="1" customHeight="1" x14ac:dyDescent="0.3">
      <c r="A86" s="111" t="s">
        <v>339</v>
      </c>
      <c r="B86" s="112" t="s">
        <v>530</v>
      </c>
      <c r="C86" s="113">
        <f t="shared" si="61"/>
        <v>13.58</v>
      </c>
      <c r="D86" s="114"/>
      <c r="E86" s="108">
        <f t="shared" si="65"/>
        <v>13.58</v>
      </c>
      <c r="F86" s="108">
        <f t="shared" si="66"/>
        <v>13.58</v>
      </c>
      <c r="G86" s="108">
        <f t="shared" si="67"/>
        <v>0.06</v>
      </c>
      <c r="H86" s="115">
        <v>0.06</v>
      </c>
      <c r="I86" s="115"/>
      <c r="J86" s="115"/>
      <c r="K86" s="115">
        <f>2.81+6.35</f>
        <v>9.16</v>
      </c>
      <c r="L86" s="115">
        <f>2.08+2.28</f>
        <v>4.3599999999999994</v>
      </c>
      <c r="M86" s="108">
        <f t="shared" si="68"/>
        <v>0</v>
      </c>
      <c r="N86" s="115"/>
      <c r="O86" s="115"/>
      <c r="P86" s="115"/>
      <c r="Q86" s="115"/>
      <c r="R86" s="115"/>
      <c r="S86" s="115"/>
      <c r="T86" s="115"/>
      <c r="U86" s="109">
        <f t="shared" si="62"/>
        <v>0</v>
      </c>
      <c r="V86" s="115"/>
      <c r="W86" s="115"/>
      <c r="X86" s="115"/>
      <c r="Y86" s="115"/>
      <c r="Z86" s="115"/>
      <c r="AA86" s="115"/>
      <c r="AB86" s="115"/>
      <c r="AC86" s="115"/>
      <c r="AD86" s="108">
        <f t="shared" si="69"/>
        <v>0</v>
      </c>
      <c r="AE86" s="115"/>
      <c r="AF86" s="115"/>
      <c r="AG86" s="116"/>
      <c r="AH86" s="116"/>
      <c r="AI86" s="115"/>
      <c r="AJ86" s="111"/>
      <c r="AK86" s="115"/>
      <c r="AL86" s="111"/>
      <c r="AM86" s="111"/>
      <c r="AN86" s="111"/>
      <c r="AO86" s="110"/>
      <c r="AP86" s="111"/>
      <c r="AQ86" s="115"/>
      <c r="AR86" s="110"/>
      <c r="AS86" s="110"/>
      <c r="AT86" s="110"/>
      <c r="AU86" s="110"/>
      <c r="AV86" s="110"/>
      <c r="AW86" s="110"/>
      <c r="AX86" s="115"/>
      <c r="AY86" s="115"/>
      <c r="AZ86" s="115"/>
      <c r="BA86" s="110"/>
      <c r="BB86" s="110"/>
      <c r="BC86" s="110"/>
      <c r="BD86" s="115"/>
      <c r="BE86" s="110"/>
      <c r="BF86" s="110"/>
      <c r="BG86" s="108">
        <f t="shared" si="70"/>
        <v>0</v>
      </c>
      <c r="BH86" s="110"/>
      <c r="BI86" s="115"/>
      <c r="BJ86" s="115"/>
      <c r="BK86" s="110"/>
      <c r="BL86" s="111" t="s">
        <v>142</v>
      </c>
      <c r="BM86" s="18"/>
      <c r="BN86" s="20" t="s">
        <v>370</v>
      </c>
      <c r="BO86" s="3">
        <v>2025</v>
      </c>
      <c r="BP86" s="20" t="s">
        <v>531</v>
      </c>
      <c r="BQ86" s="18"/>
      <c r="BR86" s="18"/>
      <c r="BS86" s="18"/>
      <c r="BT86" s="18"/>
      <c r="BU86" s="23" t="s">
        <v>521</v>
      </c>
      <c r="BV86" s="20" t="s">
        <v>96</v>
      </c>
      <c r="BW86" s="25" t="s">
        <v>189</v>
      </c>
      <c r="BX86" s="25" t="s">
        <v>532</v>
      </c>
      <c r="BY86" s="93" t="s">
        <v>533</v>
      </c>
      <c r="CA86" s="26">
        <f>VLOOKUP(B86,'[1]KH2025 IN'!$B$4:$X$243,23,0)</f>
        <v>1</v>
      </c>
      <c r="CB86" s="26">
        <v>1</v>
      </c>
      <c r="CC86" s="26">
        <f>VLOOKUP(B86,'[2]10QH'!$B$15:$BZ$665,77,0)</f>
        <v>1</v>
      </c>
      <c r="CJ86" s="26">
        <v>1</v>
      </c>
      <c r="CK86" s="26">
        <f>VLOOKUP(B86,'[3]KH2025 IN'!$B$8:$X$241,23,0)</f>
        <v>1</v>
      </c>
    </row>
    <row r="87" spans="1:89" s="26" customFormat="1" ht="225" hidden="1" customHeight="1" x14ac:dyDescent="0.3">
      <c r="A87" s="111" t="s">
        <v>339</v>
      </c>
      <c r="B87" s="169" t="s">
        <v>1035</v>
      </c>
      <c r="C87" s="107">
        <f>D87+E87</f>
        <v>10.48</v>
      </c>
      <c r="D87" s="114"/>
      <c r="E87" s="109">
        <f>F87+U87+BG87</f>
        <v>10.48</v>
      </c>
      <c r="F87" s="109">
        <f>G87+K87+L87+M87+R87+S87+T87</f>
        <v>9.5299999999999994</v>
      </c>
      <c r="G87" s="109">
        <f>H87+I87+J87</f>
        <v>0.27</v>
      </c>
      <c r="H87" s="109"/>
      <c r="I87" s="109">
        <v>0.27</v>
      </c>
      <c r="J87" s="109"/>
      <c r="K87" s="109">
        <v>6.76</v>
      </c>
      <c r="L87" s="109">
        <v>2.5</v>
      </c>
      <c r="M87" s="109">
        <f>+N87+O87+P87</f>
        <v>0</v>
      </c>
      <c r="N87" s="109"/>
      <c r="O87" s="109"/>
      <c r="P87" s="109"/>
      <c r="Q87" s="109"/>
      <c r="R87" s="109"/>
      <c r="S87" s="109"/>
      <c r="T87" s="109"/>
      <c r="U87" s="109">
        <f>V87+W87+X87+Y87+Z87+AA87+AB87+AC87+AD87+AU87+AV87+AW87+AX87+AY87+AZ87+BA87+BB87+BC87+BD87+BE87+BF87</f>
        <v>0.95000000000000018</v>
      </c>
      <c r="V87" s="109"/>
      <c r="W87" s="109"/>
      <c r="X87" s="109"/>
      <c r="Y87" s="109"/>
      <c r="Z87" s="109"/>
      <c r="AA87" s="109"/>
      <c r="AB87" s="109"/>
      <c r="AC87" s="109"/>
      <c r="AD87" s="109">
        <f>SUM(AE87:AT87)</f>
        <v>0.55000000000000004</v>
      </c>
      <c r="AE87" s="109">
        <v>0.55000000000000004</v>
      </c>
      <c r="AF87" s="109"/>
      <c r="AG87" s="109"/>
      <c r="AH87" s="109"/>
      <c r="AI87" s="109"/>
      <c r="AJ87" s="109"/>
      <c r="AK87" s="109"/>
      <c r="AL87" s="109"/>
      <c r="AM87" s="109"/>
      <c r="AN87" s="109"/>
      <c r="AO87" s="109"/>
      <c r="AP87" s="109"/>
      <c r="AQ87" s="109"/>
      <c r="AR87" s="109"/>
      <c r="AS87" s="109"/>
      <c r="AT87" s="109"/>
      <c r="AU87" s="109"/>
      <c r="AV87" s="109"/>
      <c r="AW87" s="109"/>
      <c r="AX87" s="109">
        <v>7.0000000000000007E-2</v>
      </c>
      <c r="AY87" s="109"/>
      <c r="AZ87" s="109"/>
      <c r="BA87" s="109"/>
      <c r="BB87" s="109"/>
      <c r="BC87" s="109"/>
      <c r="BD87" s="109">
        <v>0.33</v>
      </c>
      <c r="BE87" s="109"/>
      <c r="BF87" s="109"/>
      <c r="BG87" s="109">
        <f>BH87+BI87+BJ87</f>
        <v>0</v>
      </c>
      <c r="BH87" s="109"/>
      <c r="BI87" s="109"/>
      <c r="BJ87" s="109"/>
      <c r="BK87" s="121" t="s">
        <v>171</v>
      </c>
      <c r="BL87" s="111" t="s">
        <v>172</v>
      </c>
      <c r="BM87" s="3"/>
      <c r="BN87" s="20" t="s">
        <v>566</v>
      </c>
      <c r="BO87" s="3">
        <v>2025</v>
      </c>
      <c r="BP87" s="20" t="s">
        <v>1165</v>
      </c>
      <c r="BQ87" s="3"/>
      <c r="BR87" s="3"/>
      <c r="BS87" s="3"/>
      <c r="BT87" s="3"/>
      <c r="BU87" s="23" t="s">
        <v>503</v>
      </c>
      <c r="BV87" s="20"/>
      <c r="BW87" s="25"/>
      <c r="BX87" s="25"/>
      <c r="BY87" s="94" t="s">
        <v>1172</v>
      </c>
      <c r="CA87" s="26">
        <f>VLOOKUP(B86,'[1]KH2025 IN'!$B$4:$X$243,23,0)</f>
        <v>1</v>
      </c>
    </row>
    <row r="88" spans="1:89" s="26" customFormat="1" ht="225" hidden="1" customHeight="1" x14ac:dyDescent="0.3">
      <c r="A88" s="111" t="s">
        <v>339</v>
      </c>
      <c r="B88" s="170"/>
      <c r="C88" s="107">
        <f>D88+E88</f>
        <v>2.0299999999999998</v>
      </c>
      <c r="D88" s="114">
        <v>0.02</v>
      </c>
      <c r="E88" s="109">
        <f>F88+U88+BG88</f>
        <v>2.0099999999999998</v>
      </c>
      <c r="F88" s="109">
        <f>G88+K88+L88+M88+R88+S88+T88</f>
        <v>1.98</v>
      </c>
      <c r="G88" s="109">
        <f>H88+I88+J88</f>
        <v>0</v>
      </c>
      <c r="H88" s="109"/>
      <c r="I88" s="109"/>
      <c r="J88" s="109"/>
      <c r="K88" s="109">
        <v>1.78</v>
      </c>
      <c r="L88" s="109">
        <v>0.2</v>
      </c>
      <c r="M88" s="109">
        <f>+N88+O88+P88</f>
        <v>0</v>
      </c>
      <c r="N88" s="109"/>
      <c r="O88" s="109"/>
      <c r="P88" s="109"/>
      <c r="Q88" s="109"/>
      <c r="R88" s="109"/>
      <c r="S88" s="109"/>
      <c r="T88" s="109"/>
      <c r="U88" s="109">
        <f>V88+W88+X88+Y88+Z88+AA88+AB88+AC88+AD88+AU88+AV88+AW88+AX88+AY88+AZ88+BA88+BB88+BC88+BD88+BE88+BF88</f>
        <v>0.03</v>
      </c>
      <c r="V88" s="109"/>
      <c r="W88" s="109"/>
      <c r="X88" s="109"/>
      <c r="Y88" s="109"/>
      <c r="Z88" s="109"/>
      <c r="AA88" s="109"/>
      <c r="AB88" s="109"/>
      <c r="AC88" s="109"/>
      <c r="AD88" s="109">
        <f>SUM(AE88:AT88)</f>
        <v>0</v>
      </c>
      <c r="AE88" s="109"/>
      <c r="AF88" s="109"/>
      <c r="AG88" s="109"/>
      <c r="AH88" s="109"/>
      <c r="AI88" s="109"/>
      <c r="AJ88" s="109"/>
      <c r="AK88" s="109"/>
      <c r="AL88" s="109"/>
      <c r="AM88" s="109"/>
      <c r="AN88" s="109"/>
      <c r="AO88" s="109"/>
      <c r="AP88" s="109"/>
      <c r="AQ88" s="109"/>
      <c r="AR88" s="109"/>
      <c r="AS88" s="109"/>
      <c r="AT88" s="109"/>
      <c r="AU88" s="109"/>
      <c r="AV88" s="109"/>
      <c r="AW88" s="109"/>
      <c r="AX88" s="109"/>
      <c r="AY88" s="109"/>
      <c r="AZ88" s="109"/>
      <c r="BA88" s="109"/>
      <c r="BB88" s="109"/>
      <c r="BC88" s="109"/>
      <c r="BD88" s="109">
        <v>0.03</v>
      </c>
      <c r="BE88" s="109"/>
      <c r="BF88" s="109"/>
      <c r="BG88" s="109">
        <f>BH88+BI88+BJ88</f>
        <v>0</v>
      </c>
      <c r="BH88" s="109"/>
      <c r="BI88" s="109"/>
      <c r="BJ88" s="109"/>
      <c r="BK88" s="121" t="s">
        <v>171</v>
      </c>
      <c r="BL88" s="111" t="s">
        <v>779</v>
      </c>
      <c r="BM88" s="3"/>
      <c r="BN88" s="20" t="s">
        <v>566</v>
      </c>
      <c r="BO88" s="3">
        <v>2025</v>
      </c>
      <c r="BP88" s="20" t="s">
        <v>1165</v>
      </c>
      <c r="BQ88" s="3"/>
      <c r="BR88" s="3"/>
      <c r="BS88" s="3"/>
      <c r="BT88" s="3"/>
      <c r="BU88" s="23" t="s">
        <v>503</v>
      </c>
      <c r="BV88" s="20"/>
      <c r="BW88" s="25"/>
      <c r="BX88" s="25"/>
      <c r="BY88" s="94" t="s">
        <v>1172</v>
      </c>
      <c r="CA88" s="26">
        <f>VLOOKUP(B87,'[1]KH2025 IN'!$B$4:$X$243,23,0)</f>
        <v>1</v>
      </c>
      <c r="CB88" s="26">
        <v>1</v>
      </c>
      <c r="CC88" s="26" t="e">
        <f>VLOOKUP(B87,'[2]10QH'!$B$15:$BZ$665,77,0)</f>
        <v>#N/A</v>
      </c>
      <c r="CJ88" s="26">
        <v>1</v>
      </c>
      <c r="CK88" s="26">
        <f>VLOOKUP(B87,'[3]KH2025 IN'!$B$8:$X$241,23,0)</f>
        <v>1</v>
      </c>
    </row>
    <row r="89" spans="1:89" s="19" customFormat="1" ht="18.75" hidden="1" customHeight="1" x14ac:dyDescent="0.3">
      <c r="A89" s="105" t="s">
        <v>147</v>
      </c>
      <c r="B89" s="106" t="s">
        <v>148</v>
      </c>
      <c r="C89" s="107">
        <f t="shared" si="61"/>
        <v>0</v>
      </c>
      <c r="D89" s="115"/>
      <c r="E89" s="108">
        <f t="shared" si="65"/>
        <v>0</v>
      </c>
      <c r="F89" s="108">
        <f t="shared" si="66"/>
        <v>0</v>
      </c>
      <c r="G89" s="108">
        <f t="shared" si="67"/>
        <v>0</v>
      </c>
      <c r="H89" s="105"/>
      <c r="I89" s="105"/>
      <c r="J89" s="105"/>
      <c r="K89" s="105"/>
      <c r="L89" s="105"/>
      <c r="M89" s="108">
        <f t="shared" si="68"/>
        <v>0</v>
      </c>
      <c r="N89" s="105"/>
      <c r="O89" s="105"/>
      <c r="P89" s="105"/>
      <c r="Q89" s="105"/>
      <c r="R89" s="115"/>
      <c r="S89" s="105"/>
      <c r="T89" s="105"/>
      <c r="U89" s="109">
        <f t="shared" si="62"/>
        <v>0</v>
      </c>
      <c r="V89" s="105"/>
      <c r="W89" s="105"/>
      <c r="X89" s="105"/>
      <c r="Y89" s="105"/>
      <c r="Z89" s="105"/>
      <c r="AA89" s="105"/>
      <c r="AB89" s="105"/>
      <c r="AC89" s="105"/>
      <c r="AD89" s="108">
        <f t="shared" si="69"/>
        <v>0</v>
      </c>
      <c r="AE89" s="105"/>
      <c r="AF89" s="105"/>
      <c r="AG89" s="105"/>
      <c r="AH89" s="105"/>
      <c r="AI89" s="105"/>
      <c r="AJ89" s="105"/>
      <c r="AK89" s="105"/>
      <c r="AL89" s="105"/>
      <c r="AM89" s="105"/>
      <c r="AN89" s="105"/>
      <c r="AO89" s="110"/>
      <c r="AP89" s="105"/>
      <c r="AQ89" s="105"/>
      <c r="AR89" s="110"/>
      <c r="AS89" s="110"/>
      <c r="AT89" s="110"/>
      <c r="AU89" s="110"/>
      <c r="AV89" s="110"/>
      <c r="AW89" s="110"/>
      <c r="AX89" s="105"/>
      <c r="AY89" s="105"/>
      <c r="AZ89" s="105"/>
      <c r="BA89" s="110"/>
      <c r="BB89" s="110"/>
      <c r="BC89" s="110"/>
      <c r="BD89" s="105"/>
      <c r="BE89" s="110"/>
      <c r="BF89" s="110"/>
      <c r="BG89" s="108">
        <f t="shared" si="70"/>
        <v>0</v>
      </c>
      <c r="BH89" s="110"/>
      <c r="BI89" s="105"/>
      <c r="BJ89" s="105"/>
      <c r="BK89" s="110"/>
      <c r="BL89" s="105"/>
      <c r="BM89" s="18"/>
      <c r="BN89" s="25"/>
      <c r="BO89" s="18"/>
      <c r="BP89" s="10"/>
      <c r="BQ89" s="18"/>
      <c r="BR89" s="18"/>
      <c r="BS89" s="18"/>
      <c r="BT89" s="18"/>
      <c r="BU89" s="24"/>
      <c r="BV89" s="10"/>
      <c r="BW89" s="10"/>
      <c r="BX89" s="10"/>
      <c r="BY89" s="18"/>
      <c r="CA89" s="26" t="e">
        <f>VLOOKUP(B89,'[1]KH2025 IN'!$B$4:$X$243,23,0)</f>
        <v>#N/A</v>
      </c>
      <c r="CB89" s="26">
        <v>1</v>
      </c>
      <c r="CC89" s="26" t="e">
        <f>VLOOKUP(B89,'[2]10QH'!$B$15:$BZ$665,77,0)</f>
        <v>#REF!</v>
      </c>
    </row>
    <row r="90" spans="1:89" s="92" customFormat="1" ht="75" hidden="1" customHeight="1" x14ac:dyDescent="0.3">
      <c r="A90" s="111" t="e">
        <f>A87+1</f>
        <v>#VALUE!</v>
      </c>
      <c r="B90" s="112" t="s">
        <v>548</v>
      </c>
      <c r="C90" s="113">
        <f t="shared" si="61"/>
        <v>5</v>
      </c>
      <c r="D90" s="114"/>
      <c r="E90" s="108">
        <f t="shared" si="65"/>
        <v>5</v>
      </c>
      <c r="F90" s="108">
        <f t="shared" si="66"/>
        <v>5</v>
      </c>
      <c r="G90" s="108">
        <f t="shared" si="67"/>
        <v>0</v>
      </c>
      <c r="H90" s="116"/>
      <c r="I90" s="116"/>
      <c r="J90" s="116"/>
      <c r="K90" s="116">
        <v>5</v>
      </c>
      <c r="L90" s="116"/>
      <c r="M90" s="108">
        <f t="shared" si="68"/>
        <v>0</v>
      </c>
      <c r="N90" s="116"/>
      <c r="O90" s="116"/>
      <c r="P90" s="116"/>
      <c r="Q90" s="116"/>
      <c r="R90" s="116"/>
      <c r="S90" s="116"/>
      <c r="T90" s="116"/>
      <c r="U90" s="109">
        <f t="shared" si="62"/>
        <v>0</v>
      </c>
      <c r="V90" s="116"/>
      <c r="W90" s="116"/>
      <c r="X90" s="116"/>
      <c r="Y90" s="116"/>
      <c r="Z90" s="116"/>
      <c r="AA90" s="116"/>
      <c r="AB90" s="116"/>
      <c r="AC90" s="116"/>
      <c r="AD90" s="108">
        <f t="shared" si="69"/>
        <v>0</v>
      </c>
      <c r="AE90" s="116"/>
      <c r="AF90" s="116"/>
      <c r="AG90" s="116"/>
      <c r="AH90" s="116"/>
      <c r="AI90" s="116"/>
      <c r="AJ90" s="116"/>
      <c r="AK90" s="116"/>
      <c r="AL90" s="116"/>
      <c r="AM90" s="116"/>
      <c r="AN90" s="116"/>
      <c r="AO90" s="110"/>
      <c r="AP90" s="116"/>
      <c r="AQ90" s="116"/>
      <c r="AR90" s="110"/>
      <c r="AS90" s="110"/>
      <c r="AT90" s="110"/>
      <c r="AU90" s="110"/>
      <c r="AV90" s="110"/>
      <c r="AW90" s="110"/>
      <c r="AX90" s="116"/>
      <c r="AY90" s="116"/>
      <c r="AZ90" s="116"/>
      <c r="BA90" s="110"/>
      <c r="BB90" s="110"/>
      <c r="BC90" s="110"/>
      <c r="BD90" s="116"/>
      <c r="BE90" s="110"/>
      <c r="BF90" s="110"/>
      <c r="BG90" s="108">
        <f t="shared" si="70"/>
        <v>0</v>
      </c>
      <c r="BH90" s="110"/>
      <c r="BI90" s="116"/>
      <c r="BJ90" s="116"/>
      <c r="BK90" s="110"/>
      <c r="BL90" s="111" t="s">
        <v>87</v>
      </c>
      <c r="BM90" s="18"/>
      <c r="BN90" s="20" t="s">
        <v>370</v>
      </c>
      <c r="BO90" s="3">
        <v>2025</v>
      </c>
      <c r="BP90" s="20" t="s">
        <v>478</v>
      </c>
      <c r="BQ90" s="18"/>
      <c r="BR90" s="18"/>
      <c r="BS90" s="18"/>
      <c r="BT90" s="18"/>
      <c r="BU90" s="23" t="s">
        <v>222</v>
      </c>
      <c r="BV90" s="25">
        <v>2023.2023999999999</v>
      </c>
      <c r="BW90" s="25"/>
      <c r="BX90" s="25"/>
      <c r="BY90" s="93" t="s">
        <v>549</v>
      </c>
      <c r="CA90" s="26">
        <f>VLOOKUP(B90,'[1]KH2025 IN'!$B$4:$X$243,23,0)</f>
        <v>1</v>
      </c>
      <c r="CB90" s="26">
        <v>1</v>
      </c>
      <c r="CC90" s="26">
        <f>VLOOKUP(B90,'[2]10QH'!$B$15:$BZ$665,77,0)</f>
        <v>1</v>
      </c>
      <c r="CJ90" s="26">
        <v>1</v>
      </c>
      <c r="CK90" s="26">
        <f>VLOOKUP(B90,'[3]KH2025 IN'!$B$8:$X$241,23,0)</f>
        <v>1</v>
      </c>
    </row>
    <row r="91" spans="1:89" s="26" customFormat="1" ht="56.25" hidden="1" customHeight="1" x14ac:dyDescent="0.3">
      <c r="A91" s="111" t="e">
        <f>A90+1</f>
        <v>#VALUE!</v>
      </c>
      <c r="B91" s="112" t="s">
        <v>1043</v>
      </c>
      <c r="C91" s="113">
        <f t="shared" si="61"/>
        <v>0.05</v>
      </c>
      <c r="D91" s="114"/>
      <c r="E91" s="108">
        <f t="shared" si="65"/>
        <v>0.05</v>
      </c>
      <c r="F91" s="108">
        <f t="shared" si="66"/>
        <v>0.05</v>
      </c>
      <c r="G91" s="108">
        <f t="shared" si="67"/>
        <v>0</v>
      </c>
      <c r="H91" s="115"/>
      <c r="I91" s="115"/>
      <c r="J91" s="115"/>
      <c r="K91" s="115">
        <v>0.05</v>
      </c>
      <c r="L91" s="115"/>
      <c r="M91" s="108">
        <f t="shared" si="68"/>
        <v>0</v>
      </c>
      <c r="N91" s="115"/>
      <c r="O91" s="115"/>
      <c r="P91" s="115"/>
      <c r="Q91" s="115"/>
      <c r="R91" s="115"/>
      <c r="S91" s="115"/>
      <c r="T91" s="115"/>
      <c r="U91" s="109">
        <f t="shared" si="62"/>
        <v>0</v>
      </c>
      <c r="V91" s="115"/>
      <c r="W91" s="115"/>
      <c r="X91" s="115"/>
      <c r="Y91" s="115"/>
      <c r="Z91" s="115"/>
      <c r="AA91" s="115"/>
      <c r="AB91" s="115"/>
      <c r="AC91" s="115"/>
      <c r="AD91" s="108">
        <f t="shared" ref="AD91:AD93" si="71">SUM(AE91:AT91)</f>
        <v>0</v>
      </c>
      <c r="AE91" s="115"/>
      <c r="AF91" s="115"/>
      <c r="AG91" s="116"/>
      <c r="AH91" s="116"/>
      <c r="AI91" s="115"/>
      <c r="AJ91" s="111"/>
      <c r="AK91" s="115"/>
      <c r="AL91" s="111"/>
      <c r="AM91" s="111"/>
      <c r="AN91" s="111"/>
      <c r="AO91" s="117"/>
      <c r="AP91" s="111"/>
      <c r="AQ91" s="115"/>
      <c r="AR91" s="117"/>
      <c r="AS91" s="117"/>
      <c r="AT91" s="117"/>
      <c r="AU91" s="117"/>
      <c r="AV91" s="117"/>
      <c r="AW91" s="117"/>
      <c r="AX91" s="115"/>
      <c r="AY91" s="115"/>
      <c r="AZ91" s="115"/>
      <c r="BA91" s="117"/>
      <c r="BB91" s="117"/>
      <c r="BC91" s="117"/>
      <c r="BD91" s="115"/>
      <c r="BE91" s="117"/>
      <c r="BF91" s="117"/>
      <c r="BG91" s="108">
        <f t="shared" si="70"/>
        <v>0</v>
      </c>
      <c r="BH91" s="117"/>
      <c r="BI91" s="115"/>
      <c r="BJ91" s="115"/>
      <c r="BK91" s="117"/>
      <c r="BL91" s="111" t="s">
        <v>99</v>
      </c>
      <c r="BM91" s="3"/>
      <c r="BN91" s="20" t="s">
        <v>370</v>
      </c>
      <c r="BO91" s="3">
        <v>2025</v>
      </c>
      <c r="BP91" s="151" t="s">
        <v>100</v>
      </c>
      <c r="BQ91" s="3"/>
      <c r="BR91" s="3"/>
      <c r="BS91" s="3"/>
      <c r="BT91" s="3"/>
      <c r="BU91" s="23"/>
      <c r="BV91" s="20"/>
      <c r="BW91" s="25"/>
      <c r="BX91" s="25"/>
      <c r="BY91" s="97"/>
    </row>
    <row r="92" spans="1:89" s="26" customFormat="1" ht="37.5" hidden="1" customHeight="1" x14ac:dyDescent="0.3">
      <c r="A92" s="111" t="e">
        <f t="shared" ref="A92:A93" si="72">A91+1</f>
        <v>#VALUE!</v>
      </c>
      <c r="B92" s="112" t="s">
        <v>1044</v>
      </c>
      <c r="C92" s="113">
        <f t="shared" si="61"/>
        <v>0.05</v>
      </c>
      <c r="D92" s="114"/>
      <c r="E92" s="108">
        <f t="shared" si="65"/>
        <v>0.05</v>
      </c>
      <c r="F92" s="108">
        <f t="shared" si="66"/>
        <v>0.05</v>
      </c>
      <c r="G92" s="108">
        <f t="shared" si="67"/>
        <v>0</v>
      </c>
      <c r="H92" s="115"/>
      <c r="I92" s="115"/>
      <c r="J92" s="115"/>
      <c r="K92" s="115"/>
      <c r="L92" s="115">
        <v>0.05</v>
      </c>
      <c r="M92" s="108">
        <f t="shared" si="68"/>
        <v>0</v>
      </c>
      <c r="N92" s="115"/>
      <c r="O92" s="115"/>
      <c r="P92" s="115"/>
      <c r="Q92" s="115"/>
      <c r="R92" s="115"/>
      <c r="S92" s="115"/>
      <c r="T92" s="115"/>
      <c r="U92" s="109">
        <f t="shared" si="62"/>
        <v>0</v>
      </c>
      <c r="V92" s="115"/>
      <c r="W92" s="115"/>
      <c r="X92" s="115"/>
      <c r="Y92" s="115"/>
      <c r="Z92" s="115"/>
      <c r="AA92" s="115"/>
      <c r="AB92" s="115"/>
      <c r="AC92" s="115"/>
      <c r="AD92" s="108">
        <f t="shared" si="71"/>
        <v>0</v>
      </c>
      <c r="AE92" s="115"/>
      <c r="AF92" s="115"/>
      <c r="AG92" s="116"/>
      <c r="AH92" s="116"/>
      <c r="AI92" s="115"/>
      <c r="AJ92" s="111"/>
      <c r="AK92" s="115"/>
      <c r="AL92" s="111"/>
      <c r="AM92" s="111"/>
      <c r="AN92" s="111"/>
      <c r="AO92" s="117"/>
      <c r="AP92" s="111"/>
      <c r="AQ92" s="115"/>
      <c r="AR92" s="117"/>
      <c r="AS92" s="117"/>
      <c r="AT92" s="117"/>
      <c r="AU92" s="117"/>
      <c r="AV92" s="117"/>
      <c r="AW92" s="117"/>
      <c r="AX92" s="115"/>
      <c r="AY92" s="115"/>
      <c r="AZ92" s="115"/>
      <c r="BA92" s="117"/>
      <c r="BB92" s="117"/>
      <c r="BC92" s="117"/>
      <c r="BD92" s="115"/>
      <c r="BE92" s="117"/>
      <c r="BF92" s="117"/>
      <c r="BG92" s="108">
        <f t="shared" si="70"/>
        <v>0</v>
      </c>
      <c r="BH92" s="117"/>
      <c r="BI92" s="115"/>
      <c r="BJ92" s="115"/>
      <c r="BK92" s="117"/>
      <c r="BL92" s="111" t="s">
        <v>99</v>
      </c>
      <c r="BM92" s="3"/>
      <c r="BN92" s="20" t="s">
        <v>370</v>
      </c>
      <c r="BO92" s="3">
        <v>2025</v>
      </c>
      <c r="BP92" s="152"/>
      <c r="BQ92" s="3"/>
      <c r="BR92" s="3"/>
      <c r="BS92" s="3"/>
      <c r="BT92" s="3"/>
      <c r="BU92" s="23"/>
      <c r="BV92" s="20"/>
      <c r="BW92" s="25"/>
      <c r="BX92" s="25"/>
      <c r="BY92" s="97"/>
    </row>
    <row r="93" spans="1:89" s="26" customFormat="1" ht="37.5" hidden="1" customHeight="1" x14ac:dyDescent="0.3">
      <c r="A93" s="111" t="e">
        <f t="shared" si="72"/>
        <v>#VALUE!</v>
      </c>
      <c r="B93" s="112" t="s">
        <v>1045</v>
      </c>
      <c r="C93" s="113">
        <f t="shared" si="61"/>
        <v>0.05</v>
      </c>
      <c r="D93" s="114"/>
      <c r="E93" s="108">
        <f t="shared" si="65"/>
        <v>0.05</v>
      </c>
      <c r="F93" s="108">
        <f t="shared" si="66"/>
        <v>0.05</v>
      </c>
      <c r="G93" s="108">
        <f t="shared" si="67"/>
        <v>0</v>
      </c>
      <c r="H93" s="115"/>
      <c r="I93" s="115"/>
      <c r="J93" s="115"/>
      <c r="K93" s="115"/>
      <c r="L93" s="115">
        <v>0.05</v>
      </c>
      <c r="M93" s="108">
        <f t="shared" si="68"/>
        <v>0</v>
      </c>
      <c r="N93" s="115"/>
      <c r="O93" s="115"/>
      <c r="P93" s="115"/>
      <c r="Q93" s="115"/>
      <c r="R93" s="115"/>
      <c r="S93" s="115"/>
      <c r="T93" s="115"/>
      <c r="U93" s="109">
        <f t="shared" si="62"/>
        <v>0</v>
      </c>
      <c r="V93" s="115"/>
      <c r="W93" s="115"/>
      <c r="X93" s="115"/>
      <c r="Y93" s="115"/>
      <c r="Z93" s="115"/>
      <c r="AA93" s="115"/>
      <c r="AB93" s="115"/>
      <c r="AC93" s="115"/>
      <c r="AD93" s="108">
        <f t="shared" si="71"/>
        <v>0</v>
      </c>
      <c r="AE93" s="115"/>
      <c r="AF93" s="115"/>
      <c r="AG93" s="116"/>
      <c r="AH93" s="116"/>
      <c r="AI93" s="115"/>
      <c r="AJ93" s="111"/>
      <c r="AK93" s="115"/>
      <c r="AL93" s="111"/>
      <c r="AM93" s="111"/>
      <c r="AN93" s="111"/>
      <c r="AO93" s="117"/>
      <c r="AP93" s="111"/>
      <c r="AQ93" s="115"/>
      <c r="AR93" s="117"/>
      <c r="AS93" s="117"/>
      <c r="AT93" s="117"/>
      <c r="AU93" s="117"/>
      <c r="AV93" s="117"/>
      <c r="AW93" s="117"/>
      <c r="AX93" s="115"/>
      <c r="AY93" s="115"/>
      <c r="AZ93" s="115"/>
      <c r="BA93" s="117"/>
      <c r="BB93" s="117"/>
      <c r="BC93" s="117"/>
      <c r="BD93" s="115"/>
      <c r="BE93" s="117"/>
      <c r="BF93" s="117"/>
      <c r="BG93" s="108">
        <f t="shared" si="70"/>
        <v>0</v>
      </c>
      <c r="BH93" s="117"/>
      <c r="BI93" s="115"/>
      <c r="BJ93" s="115"/>
      <c r="BK93" s="117"/>
      <c r="BL93" s="111" t="s">
        <v>99</v>
      </c>
      <c r="BM93" s="3"/>
      <c r="BN93" s="20" t="s">
        <v>370</v>
      </c>
      <c r="BO93" s="3">
        <v>2025</v>
      </c>
      <c r="BP93" s="155"/>
      <c r="BQ93" s="3"/>
      <c r="BR93" s="3"/>
      <c r="BS93" s="3"/>
      <c r="BT93" s="3"/>
      <c r="BU93" s="23"/>
      <c r="BV93" s="20"/>
      <c r="BW93" s="25"/>
      <c r="BX93" s="25"/>
      <c r="BY93" s="97"/>
    </row>
    <row r="94" spans="1:89" s="19" customFormat="1" ht="37.5" hidden="1" customHeight="1" x14ac:dyDescent="0.3">
      <c r="A94" s="10" t="s">
        <v>152</v>
      </c>
      <c r="B94" s="15" t="s">
        <v>153</v>
      </c>
      <c r="C94" s="16">
        <f t="shared" si="61"/>
        <v>0</v>
      </c>
      <c r="D94" s="24"/>
      <c r="E94" s="17">
        <f t="shared" si="65"/>
        <v>0</v>
      </c>
      <c r="F94" s="17">
        <f t="shared" si="66"/>
        <v>0</v>
      </c>
      <c r="G94" s="17">
        <f t="shared" si="67"/>
        <v>0</v>
      </c>
      <c r="H94" s="10"/>
      <c r="I94" s="10"/>
      <c r="J94" s="10"/>
      <c r="K94" s="10"/>
      <c r="L94" s="10"/>
      <c r="M94" s="17">
        <f t="shared" si="68"/>
        <v>0</v>
      </c>
      <c r="N94" s="10"/>
      <c r="O94" s="10"/>
      <c r="P94" s="10"/>
      <c r="Q94" s="10"/>
      <c r="R94" s="25"/>
      <c r="S94" s="10"/>
      <c r="T94" s="10"/>
      <c r="U94" s="7">
        <f t="shared" si="62"/>
        <v>0</v>
      </c>
      <c r="V94" s="10"/>
      <c r="W94" s="10"/>
      <c r="X94" s="10"/>
      <c r="Y94" s="10"/>
      <c r="Z94" s="10"/>
      <c r="AA94" s="10"/>
      <c r="AB94" s="10"/>
      <c r="AC94" s="10"/>
      <c r="AD94" s="17">
        <f t="shared" si="69"/>
        <v>0</v>
      </c>
      <c r="AE94" s="10"/>
      <c r="AF94" s="10"/>
      <c r="AG94" s="173"/>
      <c r="AH94" s="173"/>
      <c r="AI94" s="10"/>
      <c r="AJ94" s="10"/>
      <c r="AK94" s="10"/>
      <c r="AL94" s="10"/>
      <c r="AM94" s="10"/>
      <c r="AN94" s="10"/>
      <c r="AO94" s="18"/>
      <c r="AP94" s="10"/>
      <c r="AQ94" s="10"/>
      <c r="AR94" s="18"/>
      <c r="AS94" s="18"/>
      <c r="AT94" s="18"/>
      <c r="AU94" s="18"/>
      <c r="AV94" s="18"/>
      <c r="AW94" s="18"/>
      <c r="AX94" s="10"/>
      <c r="AY94" s="10"/>
      <c r="AZ94" s="10"/>
      <c r="BA94" s="18"/>
      <c r="BB94" s="18"/>
      <c r="BC94" s="18"/>
      <c r="BD94" s="10"/>
      <c r="BE94" s="18"/>
      <c r="BF94" s="18"/>
      <c r="BG94" s="17">
        <f t="shared" si="70"/>
        <v>0</v>
      </c>
      <c r="BH94" s="18"/>
      <c r="BI94" s="10"/>
      <c r="BJ94" s="10"/>
      <c r="BK94" s="18"/>
      <c r="BL94" s="10"/>
      <c r="BM94" s="18"/>
      <c r="BN94" s="25"/>
      <c r="BO94" s="3"/>
      <c r="BP94" s="10"/>
      <c r="BQ94" s="18"/>
      <c r="BR94" s="18"/>
      <c r="BS94" s="18"/>
      <c r="BT94" s="18"/>
      <c r="BU94" s="24"/>
      <c r="BV94" s="10"/>
      <c r="BW94" s="173"/>
      <c r="BX94" s="173"/>
      <c r="BY94" s="18"/>
      <c r="CA94" s="26">
        <f>VLOOKUP(B94,'[1]KH2025 IN'!$B$4:$X$243,23,0)</f>
        <v>1</v>
      </c>
      <c r="CB94" s="26">
        <v>1</v>
      </c>
      <c r="CC94" s="26" t="e">
        <f>VLOOKUP(B94,'[2]10QH'!$B$15:$BZ$665,77,0)</f>
        <v>#REF!</v>
      </c>
    </row>
    <row r="95" spans="1:89" s="11" customFormat="1" ht="18.75" hidden="1" customHeight="1" x14ac:dyDescent="0.3">
      <c r="A95" s="62" t="s">
        <v>339</v>
      </c>
      <c r="B95" s="79" t="s">
        <v>65</v>
      </c>
      <c r="C95" s="6">
        <f t="shared" si="61"/>
        <v>0</v>
      </c>
      <c r="D95" s="6">
        <f t="shared" ref="D95:BJ95" si="73">SUM(D96:D98)</f>
        <v>0</v>
      </c>
      <c r="E95" s="84">
        <f t="shared" si="73"/>
        <v>0</v>
      </c>
      <c r="F95" s="84">
        <f t="shared" si="73"/>
        <v>0</v>
      </c>
      <c r="G95" s="83">
        <f t="shared" si="73"/>
        <v>0</v>
      </c>
      <c r="H95" s="83">
        <f t="shared" si="73"/>
        <v>0</v>
      </c>
      <c r="I95" s="83">
        <f t="shared" si="73"/>
        <v>0</v>
      </c>
      <c r="J95" s="83">
        <f t="shared" si="73"/>
        <v>0</v>
      </c>
      <c r="K95" s="83">
        <f t="shared" si="73"/>
        <v>0</v>
      </c>
      <c r="L95" s="83">
        <f t="shared" si="73"/>
        <v>0</v>
      </c>
      <c r="M95" s="83">
        <f t="shared" si="73"/>
        <v>0</v>
      </c>
      <c r="N95" s="83">
        <f t="shared" si="73"/>
        <v>0</v>
      </c>
      <c r="O95" s="83">
        <f t="shared" si="73"/>
        <v>0</v>
      </c>
      <c r="P95" s="83">
        <f t="shared" si="73"/>
        <v>0</v>
      </c>
      <c r="Q95" s="83">
        <f t="shared" si="73"/>
        <v>0</v>
      </c>
      <c r="R95" s="83">
        <f t="shared" si="73"/>
        <v>0</v>
      </c>
      <c r="S95" s="83">
        <f t="shared" si="73"/>
        <v>0</v>
      </c>
      <c r="T95" s="83">
        <f t="shared" si="73"/>
        <v>0</v>
      </c>
      <c r="U95" s="84">
        <f t="shared" si="73"/>
        <v>0</v>
      </c>
      <c r="V95" s="83">
        <f t="shared" si="73"/>
        <v>0</v>
      </c>
      <c r="W95" s="83">
        <f t="shared" si="73"/>
        <v>0</v>
      </c>
      <c r="X95" s="83">
        <f t="shared" si="73"/>
        <v>0</v>
      </c>
      <c r="Y95" s="83">
        <f t="shared" si="73"/>
        <v>0</v>
      </c>
      <c r="Z95" s="83">
        <f t="shared" si="73"/>
        <v>0</v>
      </c>
      <c r="AA95" s="83">
        <f t="shared" si="73"/>
        <v>0</v>
      </c>
      <c r="AB95" s="83">
        <f t="shared" si="73"/>
        <v>0</v>
      </c>
      <c r="AC95" s="83">
        <f t="shared" si="73"/>
        <v>0</v>
      </c>
      <c r="AD95" s="83">
        <f t="shared" si="73"/>
        <v>0</v>
      </c>
      <c r="AE95" s="83">
        <f t="shared" si="73"/>
        <v>0</v>
      </c>
      <c r="AF95" s="83">
        <f t="shared" si="73"/>
        <v>0</v>
      </c>
      <c r="AG95" s="175">
        <f t="shared" si="73"/>
        <v>0</v>
      </c>
      <c r="AH95" s="175">
        <f t="shared" si="73"/>
        <v>0</v>
      </c>
      <c r="AI95" s="83">
        <f t="shared" si="73"/>
        <v>0</v>
      </c>
      <c r="AJ95" s="83">
        <f t="shared" si="73"/>
        <v>0</v>
      </c>
      <c r="AK95" s="83">
        <f t="shared" si="73"/>
        <v>0</v>
      </c>
      <c r="AL95" s="83">
        <f t="shared" si="73"/>
        <v>0</v>
      </c>
      <c r="AM95" s="83">
        <f t="shared" si="73"/>
        <v>0</v>
      </c>
      <c r="AN95" s="83">
        <f t="shared" si="73"/>
        <v>0</v>
      </c>
      <c r="AO95" s="83">
        <f t="shared" si="73"/>
        <v>0</v>
      </c>
      <c r="AP95" s="83">
        <f t="shared" si="73"/>
        <v>0</v>
      </c>
      <c r="AQ95" s="83">
        <f t="shared" si="73"/>
        <v>0</v>
      </c>
      <c r="AR95" s="83">
        <f t="shared" si="73"/>
        <v>0</v>
      </c>
      <c r="AS95" s="83">
        <f t="shared" si="73"/>
        <v>0</v>
      </c>
      <c r="AT95" s="83">
        <f t="shared" si="73"/>
        <v>0</v>
      </c>
      <c r="AU95" s="83">
        <f t="shared" si="73"/>
        <v>0</v>
      </c>
      <c r="AV95" s="83">
        <f t="shared" si="73"/>
        <v>0</v>
      </c>
      <c r="AW95" s="83">
        <f t="shared" si="73"/>
        <v>0</v>
      </c>
      <c r="AX95" s="83">
        <f t="shared" si="73"/>
        <v>0</v>
      </c>
      <c r="AY95" s="83">
        <f t="shared" si="73"/>
        <v>0</v>
      </c>
      <c r="AZ95" s="83">
        <f t="shared" si="73"/>
        <v>0</v>
      </c>
      <c r="BA95" s="83">
        <f t="shared" si="73"/>
        <v>0</v>
      </c>
      <c r="BB95" s="83">
        <f t="shared" si="73"/>
        <v>0</v>
      </c>
      <c r="BC95" s="83">
        <f t="shared" si="73"/>
        <v>0</v>
      </c>
      <c r="BD95" s="83">
        <f t="shared" si="73"/>
        <v>0</v>
      </c>
      <c r="BE95" s="83">
        <f t="shared" si="73"/>
        <v>0</v>
      </c>
      <c r="BF95" s="83">
        <f t="shared" si="73"/>
        <v>0</v>
      </c>
      <c r="BG95" s="84">
        <f t="shared" si="73"/>
        <v>0</v>
      </c>
      <c r="BH95" s="83">
        <f t="shared" si="73"/>
        <v>0</v>
      </c>
      <c r="BI95" s="83">
        <f t="shared" si="73"/>
        <v>0</v>
      </c>
      <c r="BJ95" s="83">
        <f t="shared" si="73"/>
        <v>0</v>
      </c>
      <c r="BK95" s="4"/>
      <c r="BL95" s="4"/>
      <c r="BM95" s="62"/>
      <c r="BN95" s="4"/>
      <c r="BO95" s="4"/>
      <c r="BP95" s="10"/>
      <c r="BQ95" s="10"/>
      <c r="BR95" s="10"/>
      <c r="BS95" s="10"/>
      <c r="BT95" s="10"/>
      <c r="BU95" s="10"/>
      <c r="BV95" s="10"/>
      <c r="BW95" s="175"/>
      <c r="BX95" s="175"/>
      <c r="BY95" s="10"/>
      <c r="CA95" s="26" t="e">
        <f>VLOOKUP(B95,'[1]KH2025 IN'!$B$4:$X$243,23,0)</f>
        <v>#N/A</v>
      </c>
      <c r="CB95" s="26">
        <v>1</v>
      </c>
      <c r="CC95" s="26" t="e">
        <f>VLOOKUP(B95,'[2]10QH'!$B$15:$BZ$665,77,0)</f>
        <v>#REF!</v>
      </c>
    </row>
    <row r="96" spans="1:89" s="19" customFormat="1" ht="18.75" hidden="1" customHeight="1" x14ac:dyDescent="0.3">
      <c r="A96" s="10" t="s">
        <v>84</v>
      </c>
      <c r="B96" s="15" t="s">
        <v>85</v>
      </c>
      <c r="C96" s="16">
        <f t="shared" si="61"/>
        <v>0</v>
      </c>
      <c r="D96" s="10"/>
      <c r="E96" s="17">
        <f>F96+U96+BG96</f>
        <v>0</v>
      </c>
      <c r="F96" s="17">
        <f>G96+K96+L96+M96+R96+S96+T96</f>
        <v>0</v>
      </c>
      <c r="G96" s="17">
        <f>H96+I96+J96</f>
        <v>0</v>
      </c>
      <c r="H96" s="10"/>
      <c r="I96" s="10"/>
      <c r="J96" s="10"/>
      <c r="K96" s="10"/>
      <c r="L96" s="10"/>
      <c r="M96" s="17">
        <f>+N96+O96+P96</f>
        <v>0</v>
      </c>
      <c r="N96" s="10"/>
      <c r="O96" s="10"/>
      <c r="P96" s="10"/>
      <c r="Q96" s="10"/>
      <c r="R96" s="10"/>
      <c r="S96" s="10"/>
      <c r="T96" s="10"/>
      <c r="U96" s="7">
        <f>V96+W96+X96+Y96+Z96+AA96+AB96+AC96+AD96+AU96+AV96+AW96+AX96+AY96+AZ96+BA96+BB96+BC96+BD96+BE96+BF96</f>
        <v>0</v>
      </c>
      <c r="V96" s="10"/>
      <c r="W96" s="10"/>
      <c r="X96" s="10"/>
      <c r="Y96" s="10"/>
      <c r="Z96" s="10"/>
      <c r="AA96" s="10"/>
      <c r="AB96" s="10"/>
      <c r="AC96" s="10"/>
      <c r="AD96" s="17">
        <f>SUM(AE96:AT96)</f>
        <v>0</v>
      </c>
      <c r="AE96" s="10"/>
      <c r="AF96" s="10"/>
      <c r="AG96" s="10"/>
      <c r="AH96" s="10"/>
      <c r="AI96" s="10"/>
      <c r="AJ96" s="10"/>
      <c r="AK96" s="10"/>
      <c r="AL96" s="10"/>
      <c r="AM96" s="10"/>
      <c r="AN96" s="10"/>
      <c r="AO96" s="18"/>
      <c r="AP96" s="10"/>
      <c r="AQ96" s="10"/>
      <c r="AR96" s="18"/>
      <c r="AS96" s="18"/>
      <c r="AT96" s="18"/>
      <c r="AU96" s="18"/>
      <c r="AV96" s="18"/>
      <c r="AW96" s="18"/>
      <c r="AX96" s="10"/>
      <c r="AY96" s="10"/>
      <c r="AZ96" s="10"/>
      <c r="BA96" s="18"/>
      <c r="BB96" s="18"/>
      <c r="BC96" s="18"/>
      <c r="BD96" s="10"/>
      <c r="BE96" s="18"/>
      <c r="BF96" s="18"/>
      <c r="BG96" s="17">
        <f>BH96+BI96+BJ96</f>
        <v>0</v>
      </c>
      <c r="BH96" s="18"/>
      <c r="BI96" s="10"/>
      <c r="BJ96" s="10"/>
      <c r="BK96" s="18"/>
      <c r="BL96" s="10"/>
      <c r="BM96" s="18"/>
      <c r="BN96" s="10"/>
      <c r="BO96" s="3"/>
      <c r="BP96" s="10"/>
      <c r="BQ96" s="18"/>
      <c r="BR96" s="18"/>
      <c r="BS96" s="18"/>
      <c r="BT96" s="18"/>
      <c r="BU96" s="10"/>
      <c r="BV96" s="10"/>
      <c r="BW96" s="10"/>
      <c r="BX96" s="10"/>
      <c r="BY96" s="18"/>
      <c r="CA96" s="26">
        <f>VLOOKUP(B96,'[1]KH2025 IN'!$B$4:$X$243,23,0)</f>
        <v>1</v>
      </c>
      <c r="CB96" s="26">
        <v>1</v>
      </c>
      <c r="CC96" s="26" t="e">
        <f>VLOOKUP(B96,'[2]10QH'!$B$15:$BZ$665,77,0)</f>
        <v>#REF!</v>
      </c>
    </row>
    <row r="97" spans="1:89" s="19" customFormat="1" ht="18.75" hidden="1" customHeight="1" x14ac:dyDescent="0.3">
      <c r="A97" s="10" t="s">
        <v>147</v>
      </c>
      <c r="B97" s="15" t="s">
        <v>148</v>
      </c>
      <c r="C97" s="16">
        <f t="shared" si="61"/>
        <v>0</v>
      </c>
      <c r="D97" s="24"/>
      <c r="E97" s="17">
        <f>F97+U97+BG97</f>
        <v>0</v>
      </c>
      <c r="F97" s="17">
        <f>G97+K97+L97+M97+R97+S97+T97</f>
        <v>0</v>
      </c>
      <c r="G97" s="17">
        <f>H97+I97+J97</f>
        <v>0</v>
      </c>
      <c r="H97" s="10"/>
      <c r="I97" s="10"/>
      <c r="J97" s="10"/>
      <c r="K97" s="10"/>
      <c r="L97" s="10"/>
      <c r="M97" s="17">
        <f>+N97+O97+P97</f>
        <v>0</v>
      </c>
      <c r="N97" s="10"/>
      <c r="O97" s="10"/>
      <c r="P97" s="10"/>
      <c r="Q97" s="10"/>
      <c r="R97" s="10"/>
      <c r="S97" s="10"/>
      <c r="T97" s="10"/>
      <c r="U97" s="7">
        <f>V97+W97+X97+Y97+Z97+AA97+AB97+AC97+AD97+AU97+AV97+AW97+AX97+AY97+AZ97+BA97+BB97+BC97+BD97+BE97+BF97</f>
        <v>0</v>
      </c>
      <c r="V97" s="10"/>
      <c r="W97" s="10"/>
      <c r="X97" s="10"/>
      <c r="Y97" s="10"/>
      <c r="Z97" s="10"/>
      <c r="AA97" s="10"/>
      <c r="AB97" s="10"/>
      <c r="AC97" s="10"/>
      <c r="AD97" s="17">
        <f>SUM(AE97:AT97)</f>
        <v>0</v>
      </c>
      <c r="AE97" s="10"/>
      <c r="AF97" s="10"/>
      <c r="AG97" s="10"/>
      <c r="AH97" s="10"/>
      <c r="AI97" s="10"/>
      <c r="AJ97" s="10"/>
      <c r="AK97" s="10"/>
      <c r="AL97" s="10"/>
      <c r="AM97" s="10"/>
      <c r="AN97" s="10"/>
      <c r="AO97" s="18"/>
      <c r="AP97" s="10"/>
      <c r="AQ97" s="10"/>
      <c r="AR97" s="18"/>
      <c r="AS97" s="18"/>
      <c r="AT97" s="18"/>
      <c r="AU97" s="18"/>
      <c r="AV97" s="18"/>
      <c r="AW97" s="18"/>
      <c r="AX97" s="10"/>
      <c r="AY97" s="10"/>
      <c r="AZ97" s="10"/>
      <c r="BA97" s="18"/>
      <c r="BB97" s="18"/>
      <c r="BC97" s="18"/>
      <c r="BD97" s="10"/>
      <c r="BE97" s="18"/>
      <c r="BF97" s="18"/>
      <c r="BG97" s="17">
        <f>BH97+BI97+BJ97</f>
        <v>0</v>
      </c>
      <c r="BH97" s="18"/>
      <c r="BI97" s="10"/>
      <c r="BJ97" s="10"/>
      <c r="BK97" s="18"/>
      <c r="BL97" s="10"/>
      <c r="BM97" s="18"/>
      <c r="BN97" s="25"/>
      <c r="BO97" s="18"/>
      <c r="BP97" s="10"/>
      <c r="BQ97" s="18"/>
      <c r="BR97" s="18"/>
      <c r="BS97" s="18"/>
      <c r="BT97" s="18"/>
      <c r="BU97" s="24"/>
      <c r="BV97" s="10"/>
      <c r="BW97" s="10"/>
      <c r="BX97" s="10"/>
      <c r="BY97" s="18"/>
      <c r="CA97" s="26" t="e">
        <f>VLOOKUP(B97,'[1]KH2025 IN'!$B$4:$X$243,23,0)</f>
        <v>#N/A</v>
      </c>
      <c r="CB97" s="26">
        <v>1</v>
      </c>
      <c r="CC97" s="26" t="e">
        <f>VLOOKUP(B97,'[2]10QH'!$B$15:$BZ$665,77,0)</f>
        <v>#REF!</v>
      </c>
    </row>
    <row r="98" spans="1:89" s="19" customFormat="1" ht="37.5" hidden="1" customHeight="1" x14ac:dyDescent="0.3">
      <c r="A98" s="10" t="s">
        <v>152</v>
      </c>
      <c r="B98" s="15" t="s">
        <v>153</v>
      </c>
      <c r="C98" s="16">
        <f t="shared" si="61"/>
        <v>0</v>
      </c>
      <c r="D98" s="10"/>
      <c r="E98" s="17">
        <f>F98+U98+BG98</f>
        <v>0</v>
      </c>
      <c r="F98" s="17">
        <f>G98+K98+L98+M98+R98+S98+T98</f>
        <v>0</v>
      </c>
      <c r="G98" s="17">
        <f>H98+I98+J98</f>
        <v>0</v>
      </c>
      <c r="H98" s="10"/>
      <c r="I98" s="10"/>
      <c r="J98" s="10"/>
      <c r="K98" s="10"/>
      <c r="L98" s="10"/>
      <c r="M98" s="17">
        <f>+N98+O98+P98</f>
        <v>0</v>
      </c>
      <c r="N98" s="10"/>
      <c r="O98" s="10"/>
      <c r="P98" s="10"/>
      <c r="Q98" s="10"/>
      <c r="R98" s="24"/>
      <c r="S98" s="10"/>
      <c r="T98" s="10"/>
      <c r="U98" s="7">
        <f>V98+W98+X98+Y98+Z98+AA98+AB98+AC98+AD98+AU98+AV98+AW98+AX98+AY98+AZ98+BA98+BB98+BC98+BD98+BE98+BF98</f>
        <v>0</v>
      </c>
      <c r="V98" s="10"/>
      <c r="W98" s="10"/>
      <c r="X98" s="10"/>
      <c r="Y98" s="10"/>
      <c r="Z98" s="10"/>
      <c r="AA98" s="10"/>
      <c r="AB98" s="10"/>
      <c r="AC98" s="10"/>
      <c r="AD98" s="17">
        <f>SUM(AE98:AT98)</f>
        <v>0</v>
      </c>
      <c r="AE98" s="10"/>
      <c r="AF98" s="10"/>
      <c r="AG98" s="10"/>
      <c r="AH98" s="10"/>
      <c r="AI98" s="10"/>
      <c r="AJ98" s="10"/>
      <c r="AK98" s="10"/>
      <c r="AL98" s="10"/>
      <c r="AM98" s="10"/>
      <c r="AN98" s="10"/>
      <c r="AO98" s="18"/>
      <c r="AP98" s="10"/>
      <c r="AQ98" s="10"/>
      <c r="AR98" s="18"/>
      <c r="AS98" s="18"/>
      <c r="AT98" s="18"/>
      <c r="AU98" s="18"/>
      <c r="AV98" s="18"/>
      <c r="AW98" s="18"/>
      <c r="AX98" s="10"/>
      <c r="AY98" s="10"/>
      <c r="AZ98" s="10"/>
      <c r="BA98" s="18"/>
      <c r="BB98" s="18"/>
      <c r="BC98" s="18"/>
      <c r="BD98" s="10"/>
      <c r="BE98" s="18"/>
      <c r="BF98" s="18"/>
      <c r="BG98" s="17">
        <f>BH98+BI98+BJ98</f>
        <v>0</v>
      </c>
      <c r="BH98" s="18"/>
      <c r="BI98" s="10"/>
      <c r="BJ98" s="10"/>
      <c r="BK98" s="18"/>
      <c r="BL98" s="10"/>
      <c r="BM98" s="18"/>
      <c r="BN98" s="10"/>
      <c r="BO98" s="3"/>
      <c r="BP98" s="10"/>
      <c r="BQ98" s="18"/>
      <c r="BR98" s="18"/>
      <c r="BS98" s="18"/>
      <c r="BT98" s="18"/>
      <c r="BU98" s="10"/>
      <c r="BV98" s="10"/>
      <c r="BW98" s="10"/>
      <c r="BX98" s="10"/>
      <c r="BY98" s="18"/>
      <c r="CA98" s="26">
        <f>VLOOKUP(B98,'[1]KH2025 IN'!$B$4:$X$243,23,0)</f>
        <v>1</v>
      </c>
      <c r="CB98" s="26">
        <v>1</v>
      </c>
      <c r="CC98" s="26" t="e">
        <f>VLOOKUP(B98,'[2]10QH'!$B$15:$BZ$665,77,0)</f>
        <v>#REF!</v>
      </c>
    </row>
    <row r="99" spans="1:89" s="11" customFormat="1" ht="18.75" hidden="1" customHeight="1" x14ac:dyDescent="0.3">
      <c r="A99" s="62" t="s">
        <v>339</v>
      </c>
      <c r="B99" s="79" t="s">
        <v>66</v>
      </c>
      <c r="C99" s="6">
        <f t="shared" ref="C99:BJ99" si="74">SUM(C100:C102)</f>
        <v>0</v>
      </c>
      <c r="D99" s="6">
        <f t="shared" si="74"/>
        <v>0</v>
      </c>
      <c r="E99" s="6">
        <f t="shared" si="74"/>
        <v>0</v>
      </c>
      <c r="F99" s="6">
        <f t="shared" si="74"/>
        <v>0</v>
      </c>
      <c r="G99" s="6">
        <f t="shared" si="74"/>
        <v>0</v>
      </c>
      <c r="H99" s="6">
        <f t="shared" si="74"/>
        <v>0</v>
      </c>
      <c r="I99" s="6">
        <f t="shared" si="74"/>
        <v>0</v>
      </c>
      <c r="J99" s="6">
        <f t="shared" si="74"/>
        <v>0</v>
      </c>
      <c r="K99" s="6">
        <f t="shared" si="74"/>
        <v>0</v>
      </c>
      <c r="L99" s="6">
        <f t="shared" si="74"/>
        <v>0</v>
      </c>
      <c r="M99" s="6">
        <f t="shared" si="74"/>
        <v>0</v>
      </c>
      <c r="N99" s="6">
        <f t="shared" si="74"/>
        <v>0</v>
      </c>
      <c r="O99" s="6">
        <f t="shared" si="74"/>
        <v>0</v>
      </c>
      <c r="P99" s="6">
        <f t="shared" si="74"/>
        <v>0</v>
      </c>
      <c r="Q99" s="6">
        <f t="shared" si="74"/>
        <v>0</v>
      </c>
      <c r="R99" s="6">
        <f t="shared" si="74"/>
        <v>0</v>
      </c>
      <c r="S99" s="6">
        <f t="shared" si="74"/>
        <v>0</v>
      </c>
      <c r="T99" s="6">
        <f t="shared" si="74"/>
        <v>0</v>
      </c>
      <c r="U99" s="6">
        <f t="shared" si="74"/>
        <v>0</v>
      </c>
      <c r="V99" s="6">
        <f t="shared" si="74"/>
        <v>0</v>
      </c>
      <c r="W99" s="6">
        <f t="shared" si="74"/>
        <v>0</v>
      </c>
      <c r="X99" s="6">
        <f t="shared" si="74"/>
        <v>0</v>
      </c>
      <c r="Y99" s="6">
        <f t="shared" si="74"/>
        <v>0</v>
      </c>
      <c r="Z99" s="6">
        <f t="shared" si="74"/>
        <v>0</v>
      </c>
      <c r="AA99" s="6">
        <f t="shared" si="74"/>
        <v>0</v>
      </c>
      <c r="AB99" s="6">
        <f t="shared" si="74"/>
        <v>0</v>
      </c>
      <c r="AC99" s="6">
        <f t="shared" si="74"/>
        <v>0</v>
      </c>
      <c r="AD99" s="6">
        <f t="shared" si="74"/>
        <v>0</v>
      </c>
      <c r="AE99" s="6">
        <f t="shared" si="74"/>
        <v>0</v>
      </c>
      <c r="AF99" s="6">
        <f t="shared" si="74"/>
        <v>0</v>
      </c>
      <c r="AG99" s="6">
        <f t="shared" si="74"/>
        <v>0</v>
      </c>
      <c r="AH99" s="6">
        <f t="shared" si="74"/>
        <v>0</v>
      </c>
      <c r="AI99" s="6">
        <f t="shared" si="74"/>
        <v>0</v>
      </c>
      <c r="AJ99" s="6">
        <f t="shared" si="74"/>
        <v>0</v>
      </c>
      <c r="AK99" s="6">
        <f t="shared" si="74"/>
        <v>0</v>
      </c>
      <c r="AL99" s="6">
        <f t="shared" si="74"/>
        <v>0</v>
      </c>
      <c r="AM99" s="6">
        <f t="shared" si="74"/>
        <v>0</v>
      </c>
      <c r="AN99" s="6">
        <f t="shared" si="74"/>
        <v>0</v>
      </c>
      <c r="AO99" s="6">
        <f t="shared" si="74"/>
        <v>0</v>
      </c>
      <c r="AP99" s="6">
        <f t="shared" si="74"/>
        <v>0</v>
      </c>
      <c r="AQ99" s="6">
        <f t="shared" si="74"/>
        <v>0</v>
      </c>
      <c r="AR99" s="6">
        <f t="shared" si="74"/>
        <v>0</v>
      </c>
      <c r="AS99" s="6">
        <f t="shared" si="74"/>
        <v>0</v>
      </c>
      <c r="AT99" s="6">
        <f t="shared" si="74"/>
        <v>0</v>
      </c>
      <c r="AU99" s="6">
        <f t="shared" si="74"/>
        <v>0</v>
      </c>
      <c r="AV99" s="6">
        <f t="shared" si="74"/>
        <v>0</v>
      </c>
      <c r="AW99" s="6">
        <f t="shared" si="74"/>
        <v>0</v>
      </c>
      <c r="AX99" s="6">
        <f t="shared" si="74"/>
        <v>0</v>
      </c>
      <c r="AY99" s="6">
        <f t="shared" si="74"/>
        <v>0</v>
      </c>
      <c r="AZ99" s="6">
        <f t="shared" si="74"/>
        <v>0</v>
      </c>
      <c r="BA99" s="6">
        <f t="shared" si="74"/>
        <v>0</v>
      </c>
      <c r="BB99" s="6">
        <f t="shared" si="74"/>
        <v>0</v>
      </c>
      <c r="BC99" s="6">
        <f t="shared" si="74"/>
        <v>0</v>
      </c>
      <c r="BD99" s="6">
        <f t="shared" si="74"/>
        <v>0</v>
      </c>
      <c r="BE99" s="6">
        <f t="shared" si="74"/>
        <v>0</v>
      </c>
      <c r="BF99" s="6">
        <f t="shared" si="74"/>
        <v>0</v>
      </c>
      <c r="BG99" s="6">
        <f t="shared" si="74"/>
        <v>0</v>
      </c>
      <c r="BH99" s="6">
        <f t="shared" si="74"/>
        <v>0</v>
      </c>
      <c r="BI99" s="6">
        <f t="shared" si="74"/>
        <v>0</v>
      </c>
      <c r="BJ99" s="6">
        <f t="shared" si="74"/>
        <v>0</v>
      </c>
      <c r="BK99" s="4"/>
      <c r="BL99" s="4"/>
      <c r="BM99" s="62"/>
      <c r="BN99" s="4"/>
      <c r="BO99" s="4"/>
      <c r="BP99" s="10"/>
      <c r="BQ99" s="10"/>
      <c r="BR99" s="10"/>
      <c r="BS99" s="10"/>
      <c r="BT99" s="10"/>
      <c r="BU99" s="10"/>
      <c r="BV99" s="10"/>
      <c r="BW99" s="10"/>
      <c r="BX99" s="10"/>
      <c r="BY99" s="10"/>
      <c r="CA99" s="26" t="e">
        <f>VLOOKUP(B99,'[1]KH2025 IN'!$B$4:$X$243,23,0)</f>
        <v>#N/A</v>
      </c>
      <c r="CB99" s="26">
        <v>1</v>
      </c>
      <c r="CC99" s="26" t="e">
        <f>VLOOKUP(B99,'[2]10QH'!$B$15:$BZ$665,77,0)</f>
        <v>#REF!</v>
      </c>
    </row>
    <row r="100" spans="1:89" s="19" customFormat="1" ht="18.75" hidden="1" customHeight="1" x14ac:dyDescent="0.3">
      <c r="A100" s="10" t="s">
        <v>84</v>
      </c>
      <c r="B100" s="15" t="s">
        <v>85</v>
      </c>
      <c r="C100" s="16">
        <f t="shared" si="61"/>
        <v>0</v>
      </c>
      <c r="D100" s="10"/>
      <c r="E100" s="17">
        <f>F100+U100+BG100</f>
        <v>0</v>
      </c>
      <c r="F100" s="17">
        <f>G100+K100+L100+M100+R100+S100+T100</f>
        <v>0</v>
      </c>
      <c r="G100" s="17">
        <f>H100+I100+J100</f>
        <v>0</v>
      </c>
      <c r="H100" s="10"/>
      <c r="I100" s="10"/>
      <c r="J100" s="10"/>
      <c r="K100" s="10"/>
      <c r="L100" s="10"/>
      <c r="M100" s="17">
        <f>+N100+O100+P100</f>
        <v>0</v>
      </c>
      <c r="N100" s="10"/>
      <c r="O100" s="10"/>
      <c r="P100" s="10"/>
      <c r="Q100" s="10"/>
      <c r="R100" s="10"/>
      <c r="S100" s="10"/>
      <c r="T100" s="10"/>
      <c r="U100" s="7">
        <f t="shared" ref="U100:U120" si="75">V100+W100+X100+Y100+Z100+AA100+AB100+AC100+AD100+AU100+AV100+AW100+AX100+AY100+AZ100+BA100+BB100+BC100+BD100+BE100+BF100</f>
        <v>0</v>
      </c>
      <c r="V100" s="10"/>
      <c r="W100" s="10"/>
      <c r="X100" s="10"/>
      <c r="Y100" s="10"/>
      <c r="Z100" s="10"/>
      <c r="AA100" s="10"/>
      <c r="AB100" s="10"/>
      <c r="AC100" s="10"/>
      <c r="AD100" s="17">
        <f>SUM(AE100:AT100)</f>
        <v>0</v>
      </c>
      <c r="AE100" s="10"/>
      <c r="AF100" s="10"/>
      <c r="AG100" s="10"/>
      <c r="AH100" s="10"/>
      <c r="AI100" s="10"/>
      <c r="AJ100" s="10"/>
      <c r="AK100" s="10"/>
      <c r="AL100" s="10"/>
      <c r="AM100" s="10"/>
      <c r="AN100" s="10"/>
      <c r="AO100" s="18"/>
      <c r="AP100" s="10"/>
      <c r="AQ100" s="10"/>
      <c r="AR100" s="18"/>
      <c r="AS100" s="18"/>
      <c r="AT100" s="18"/>
      <c r="AU100" s="18"/>
      <c r="AV100" s="18"/>
      <c r="AW100" s="18"/>
      <c r="AX100" s="10"/>
      <c r="AY100" s="10"/>
      <c r="AZ100" s="10"/>
      <c r="BA100" s="18"/>
      <c r="BB100" s="18"/>
      <c r="BC100" s="18"/>
      <c r="BD100" s="10"/>
      <c r="BE100" s="18"/>
      <c r="BF100" s="18"/>
      <c r="BG100" s="17">
        <f>BH100+BI100+BJ100</f>
        <v>0</v>
      </c>
      <c r="BH100" s="18"/>
      <c r="BI100" s="10"/>
      <c r="BJ100" s="10"/>
      <c r="BK100" s="18"/>
      <c r="BL100" s="10"/>
      <c r="BM100" s="18"/>
      <c r="BN100" s="10"/>
      <c r="BO100" s="3"/>
      <c r="BP100" s="10"/>
      <c r="BQ100" s="18"/>
      <c r="BR100" s="18"/>
      <c r="BS100" s="18"/>
      <c r="BT100" s="18"/>
      <c r="BU100" s="10"/>
      <c r="BV100" s="10"/>
      <c r="BW100" s="10"/>
      <c r="BX100" s="10"/>
      <c r="BY100" s="18"/>
      <c r="CA100" s="26">
        <f>VLOOKUP(B100,'[1]KH2025 IN'!$B$4:$X$243,23,0)</f>
        <v>1</v>
      </c>
      <c r="CB100" s="26">
        <v>1</v>
      </c>
      <c r="CC100" s="26" t="e">
        <f>VLOOKUP(B100,'[2]10QH'!$B$15:$BZ$665,77,0)</f>
        <v>#REF!</v>
      </c>
    </row>
    <row r="101" spans="1:89" s="19" customFormat="1" ht="18.75" hidden="1" customHeight="1" x14ac:dyDescent="0.3">
      <c r="A101" s="10" t="s">
        <v>147</v>
      </c>
      <c r="B101" s="15" t="s">
        <v>148</v>
      </c>
      <c r="C101" s="16">
        <f t="shared" si="61"/>
        <v>0</v>
      </c>
      <c r="D101" s="10"/>
      <c r="E101" s="17">
        <f>F101+U101+BG101</f>
        <v>0</v>
      </c>
      <c r="F101" s="17">
        <f>G101+K101+L101+M101+R101+S101+T101</f>
        <v>0</v>
      </c>
      <c r="G101" s="17">
        <f>H101+I101+J101</f>
        <v>0</v>
      </c>
      <c r="H101" s="10"/>
      <c r="I101" s="10"/>
      <c r="J101" s="10"/>
      <c r="K101" s="10"/>
      <c r="L101" s="10"/>
      <c r="M101" s="17">
        <f>+N101+O101+P101</f>
        <v>0</v>
      </c>
      <c r="N101" s="10"/>
      <c r="O101" s="10"/>
      <c r="P101" s="10"/>
      <c r="Q101" s="10"/>
      <c r="R101" s="59"/>
      <c r="S101" s="10"/>
      <c r="T101" s="10"/>
      <c r="U101" s="7">
        <f t="shared" si="75"/>
        <v>0</v>
      </c>
      <c r="V101" s="10"/>
      <c r="W101" s="10"/>
      <c r="X101" s="10"/>
      <c r="Y101" s="10"/>
      <c r="Z101" s="10"/>
      <c r="AA101" s="10"/>
      <c r="AB101" s="10"/>
      <c r="AC101" s="10"/>
      <c r="AD101" s="17">
        <f>SUM(AE101:AT101)</f>
        <v>0</v>
      </c>
      <c r="AE101" s="10"/>
      <c r="AF101" s="10"/>
      <c r="AG101" s="10"/>
      <c r="AH101" s="10"/>
      <c r="AI101" s="10"/>
      <c r="AJ101" s="10"/>
      <c r="AK101" s="10"/>
      <c r="AL101" s="10"/>
      <c r="AM101" s="10"/>
      <c r="AN101" s="10"/>
      <c r="AO101" s="18"/>
      <c r="AP101" s="10"/>
      <c r="AQ101" s="10"/>
      <c r="AR101" s="18"/>
      <c r="AS101" s="18"/>
      <c r="AT101" s="18"/>
      <c r="AU101" s="18"/>
      <c r="AV101" s="18"/>
      <c r="AW101" s="18"/>
      <c r="AX101" s="10"/>
      <c r="AY101" s="10"/>
      <c r="AZ101" s="10"/>
      <c r="BA101" s="18"/>
      <c r="BB101" s="18"/>
      <c r="BC101" s="18"/>
      <c r="BD101" s="10"/>
      <c r="BE101" s="18"/>
      <c r="BF101" s="18"/>
      <c r="BG101" s="17">
        <f>BH101+BI101+BJ101</f>
        <v>0</v>
      </c>
      <c r="BH101" s="18"/>
      <c r="BI101" s="10"/>
      <c r="BJ101" s="10"/>
      <c r="BK101" s="18"/>
      <c r="BL101" s="10"/>
      <c r="BM101" s="18"/>
      <c r="BN101" s="10"/>
      <c r="BO101" s="18"/>
      <c r="BP101" s="10"/>
      <c r="BQ101" s="18"/>
      <c r="BR101" s="18"/>
      <c r="BS101" s="18"/>
      <c r="BT101" s="18"/>
      <c r="BU101" s="10"/>
      <c r="BV101" s="10"/>
      <c r="BW101" s="10"/>
      <c r="BX101" s="10"/>
      <c r="BY101" s="18"/>
      <c r="CA101" s="26" t="e">
        <f>VLOOKUP(B101,'[1]KH2025 IN'!$B$4:$X$243,23,0)</f>
        <v>#N/A</v>
      </c>
      <c r="CB101" s="26">
        <v>1</v>
      </c>
      <c r="CC101" s="26" t="e">
        <f>VLOOKUP(B101,'[2]10QH'!$B$15:$BZ$665,77,0)</f>
        <v>#REF!</v>
      </c>
    </row>
    <row r="102" spans="1:89" s="19" customFormat="1" ht="37.5" hidden="1" customHeight="1" x14ac:dyDescent="0.3">
      <c r="A102" s="10" t="s">
        <v>152</v>
      </c>
      <c r="B102" s="15" t="s">
        <v>153</v>
      </c>
      <c r="C102" s="16">
        <f t="shared" si="61"/>
        <v>0</v>
      </c>
      <c r="D102" s="10"/>
      <c r="E102" s="17">
        <f>F102+U102+BG102</f>
        <v>0</v>
      </c>
      <c r="F102" s="17">
        <f>G102+K102+L102+M102+R102+S102+T102</f>
        <v>0</v>
      </c>
      <c r="G102" s="17">
        <f>H102+I102+J102</f>
        <v>0</v>
      </c>
      <c r="H102" s="10"/>
      <c r="I102" s="10"/>
      <c r="J102" s="10"/>
      <c r="K102" s="10"/>
      <c r="L102" s="10"/>
      <c r="M102" s="17">
        <f>+N102+O102+P102</f>
        <v>0</v>
      </c>
      <c r="N102" s="10"/>
      <c r="O102" s="10"/>
      <c r="P102" s="10"/>
      <c r="Q102" s="10"/>
      <c r="R102" s="10"/>
      <c r="S102" s="10"/>
      <c r="T102" s="10"/>
      <c r="U102" s="7">
        <f t="shared" si="75"/>
        <v>0</v>
      </c>
      <c r="V102" s="10"/>
      <c r="W102" s="10"/>
      <c r="X102" s="10"/>
      <c r="Y102" s="10"/>
      <c r="Z102" s="10"/>
      <c r="AA102" s="10"/>
      <c r="AB102" s="10"/>
      <c r="AC102" s="10"/>
      <c r="AD102" s="17">
        <f>SUM(AE102:AT102)</f>
        <v>0</v>
      </c>
      <c r="AE102" s="10"/>
      <c r="AF102" s="10"/>
      <c r="AG102" s="10"/>
      <c r="AH102" s="10"/>
      <c r="AI102" s="10"/>
      <c r="AJ102" s="10"/>
      <c r="AK102" s="10"/>
      <c r="AL102" s="10"/>
      <c r="AM102" s="10"/>
      <c r="AN102" s="10"/>
      <c r="AO102" s="18"/>
      <c r="AP102" s="10"/>
      <c r="AQ102" s="10"/>
      <c r="AR102" s="18"/>
      <c r="AS102" s="18"/>
      <c r="AT102" s="18"/>
      <c r="AU102" s="18"/>
      <c r="AV102" s="18"/>
      <c r="AW102" s="18"/>
      <c r="AX102" s="10"/>
      <c r="AY102" s="10"/>
      <c r="AZ102" s="10"/>
      <c r="BA102" s="18"/>
      <c r="BB102" s="18"/>
      <c r="BC102" s="18"/>
      <c r="BD102" s="10"/>
      <c r="BE102" s="18"/>
      <c r="BF102" s="18"/>
      <c r="BG102" s="17">
        <f>BH102+BI102+BJ102</f>
        <v>0</v>
      </c>
      <c r="BH102" s="18"/>
      <c r="BI102" s="10"/>
      <c r="BJ102" s="10"/>
      <c r="BK102" s="18"/>
      <c r="BL102" s="10"/>
      <c r="BM102" s="18"/>
      <c r="BN102" s="10"/>
      <c r="BO102" s="3"/>
      <c r="BP102" s="10"/>
      <c r="BQ102" s="18"/>
      <c r="BR102" s="18"/>
      <c r="BS102" s="18"/>
      <c r="BT102" s="18"/>
      <c r="BU102" s="10"/>
      <c r="BV102" s="10"/>
      <c r="BW102" s="10"/>
      <c r="BX102" s="10"/>
      <c r="BY102" s="18"/>
      <c r="CA102" s="26">
        <f>VLOOKUP(B102,'[1]KH2025 IN'!$B$4:$X$243,23,0)</f>
        <v>1</v>
      </c>
      <c r="CB102" s="26">
        <v>1</v>
      </c>
      <c r="CC102" s="26" t="e">
        <f>VLOOKUP(B102,'[2]10QH'!$B$15:$BZ$665,77,0)</f>
        <v>#REF!</v>
      </c>
    </row>
    <row r="103" spans="1:89" s="11" customFormat="1" ht="19.5" hidden="1" customHeight="1" x14ac:dyDescent="0.3">
      <c r="A103" s="120" t="s">
        <v>339</v>
      </c>
      <c r="B103" s="103" t="s">
        <v>67</v>
      </c>
      <c r="C103" s="104">
        <f t="shared" si="61"/>
        <v>0.29000000000000004</v>
      </c>
      <c r="D103" s="104">
        <f t="shared" ref="D103:T103" si="76">SUM(D104:D110)</f>
        <v>0</v>
      </c>
      <c r="E103" s="104">
        <f t="shared" si="76"/>
        <v>0.29000000000000004</v>
      </c>
      <c r="F103" s="104">
        <f t="shared" si="76"/>
        <v>0.29000000000000004</v>
      </c>
      <c r="G103" s="104">
        <f t="shared" si="76"/>
        <v>0</v>
      </c>
      <c r="H103" s="118">
        <f t="shared" si="76"/>
        <v>0</v>
      </c>
      <c r="I103" s="118">
        <f t="shared" si="76"/>
        <v>0</v>
      </c>
      <c r="J103" s="118">
        <f t="shared" si="76"/>
        <v>0</v>
      </c>
      <c r="K103" s="119">
        <f t="shared" si="76"/>
        <v>0.2</v>
      </c>
      <c r="L103" s="104">
        <f t="shared" si="76"/>
        <v>0.09</v>
      </c>
      <c r="M103" s="118">
        <f t="shared" si="76"/>
        <v>0</v>
      </c>
      <c r="N103" s="104">
        <f t="shared" si="76"/>
        <v>0</v>
      </c>
      <c r="O103" s="104">
        <f t="shared" si="76"/>
        <v>0</v>
      </c>
      <c r="P103" s="104">
        <f t="shared" si="76"/>
        <v>0</v>
      </c>
      <c r="Q103" s="118">
        <f t="shared" si="76"/>
        <v>0</v>
      </c>
      <c r="R103" s="118">
        <f t="shared" si="76"/>
        <v>0</v>
      </c>
      <c r="S103" s="118">
        <f t="shared" si="76"/>
        <v>0</v>
      </c>
      <c r="T103" s="118">
        <f t="shared" si="76"/>
        <v>0</v>
      </c>
      <c r="U103" s="104">
        <f t="shared" si="75"/>
        <v>0</v>
      </c>
      <c r="V103" s="118">
        <f t="shared" ref="V103:BJ103" si="77">SUM(V104:V110)</f>
        <v>0</v>
      </c>
      <c r="W103" s="118">
        <f t="shared" si="77"/>
        <v>0</v>
      </c>
      <c r="X103" s="118">
        <f t="shared" si="77"/>
        <v>0</v>
      </c>
      <c r="Y103" s="118">
        <f t="shared" si="77"/>
        <v>0</v>
      </c>
      <c r="Z103" s="118">
        <f t="shared" si="77"/>
        <v>0</v>
      </c>
      <c r="AA103" s="118">
        <f t="shared" si="77"/>
        <v>0</v>
      </c>
      <c r="AB103" s="118">
        <f t="shared" si="77"/>
        <v>0</v>
      </c>
      <c r="AC103" s="118">
        <f t="shared" si="77"/>
        <v>0</v>
      </c>
      <c r="AD103" s="118">
        <f t="shared" si="77"/>
        <v>0</v>
      </c>
      <c r="AE103" s="118">
        <f t="shared" si="77"/>
        <v>0</v>
      </c>
      <c r="AF103" s="118">
        <f t="shared" si="77"/>
        <v>0</v>
      </c>
      <c r="AG103" s="118">
        <f t="shared" si="77"/>
        <v>0</v>
      </c>
      <c r="AH103" s="118">
        <f t="shared" si="77"/>
        <v>0</v>
      </c>
      <c r="AI103" s="118">
        <f t="shared" si="77"/>
        <v>0</v>
      </c>
      <c r="AJ103" s="118">
        <f t="shared" si="77"/>
        <v>0</v>
      </c>
      <c r="AK103" s="118">
        <f t="shared" si="77"/>
        <v>0</v>
      </c>
      <c r="AL103" s="118">
        <f t="shared" si="77"/>
        <v>0</v>
      </c>
      <c r="AM103" s="118">
        <f t="shared" si="77"/>
        <v>0</v>
      </c>
      <c r="AN103" s="118">
        <f t="shared" si="77"/>
        <v>0</v>
      </c>
      <c r="AO103" s="118">
        <f t="shared" si="77"/>
        <v>0</v>
      </c>
      <c r="AP103" s="118">
        <f t="shared" si="77"/>
        <v>0</v>
      </c>
      <c r="AQ103" s="118">
        <f t="shared" si="77"/>
        <v>0</v>
      </c>
      <c r="AR103" s="118">
        <f t="shared" si="77"/>
        <v>0</v>
      </c>
      <c r="AS103" s="118">
        <f t="shared" si="77"/>
        <v>0</v>
      </c>
      <c r="AT103" s="118">
        <f t="shared" si="77"/>
        <v>0</v>
      </c>
      <c r="AU103" s="118">
        <f t="shared" si="77"/>
        <v>0</v>
      </c>
      <c r="AV103" s="118">
        <f t="shared" si="77"/>
        <v>0</v>
      </c>
      <c r="AW103" s="118">
        <f t="shared" si="77"/>
        <v>0</v>
      </c>
      <c r="AX103" s="118">
        <f t="shared" si="77"/>
        <v>0</v>
      </c>
      <c r="AY103" s="118">
        <f t="shared" si="77"/>
        <v>0</v>
      </c>
      <c r="AZ103" s="118">
        <f t="shared" si="77"/>
        <v>0</v>
      </c>
      <c r="BA103" s="118">
        <f t="shared" si="77"/>
        <v>0</v>
      </c>
      <c r="BB103" s="118">
        <f t="shared" si="77"/>
        <v>0</v>
      </c>
      <c r="BC103" s="118">
        <f t="shared" si="77"/>
        <v>0</v>
      </c>
      <c r="BD103" s="118">
        <f t="shared" si="77"/>
        <v>0</v>
      </c>
      <c r="BE103" s="118">
        <f t="shared" si="77"/>
        <v>0</v>
      </c>
      <c r="BF103" s="118">
        <f t="shared" si="77"/>
        <v>0</v>
      </c>
      <c r="BG103" s="104">
        <f t="shared" si="77"/>
        <v>0</v>
      </c>
      <c r="BH103" s="118">
        <f t="shared" si="77"/>
        <v>0</v>
      </c>
      <c r="BI103" s="118">
        <f t="shared" si="77"/>
        <v>0</v>
      </c>
      <c r="BJ103" s="118">
        <f t="shared" si="77"/>
        <v>0</v>
      </c>
      <c r="BK103" s="120"/>
      <c r="BL103" s="120"/>
      <c r="BM103" s="62"/>
      <c r="BN103" s="4"/>
      <c r="BO103" s="4"/>
      <c r="BP103" s="10"/>
      <c r="BQ103" s="10"/>
      <c r="BR103" s="10"/>
      <c r="BS103" s="10"/>
      <c r="BT103" s="10"/>
      <c r="BU103" s="10"/>
      <c r="BV103" s="10"/>
      <c r="BW103" s="10"/>
      <c r="BX103" s="10"/>
      <c r="BY103" s="10"/>
      <c r="CA103" s="26" t="e">
        <f>VLOOKUP(B103,'[1]KH2025 IN'!$B$4:$X$243,23,0)</f>
        <v>#N/A</v>
      </c>
      <c r="CB103" s="26">
        <v>1</v>
      </c>
      <c r="CC103" s="26" t="e">
        <f>VLOOKUP(B103,'[2]10QH'!$B$15:$BZ$665,77,0)</f>
        <v>#REF!</v>
      </c>
    </row>
    <row r="104" spans="1:89" s="19" customFormat="1" ht="18.75" hidden="1" customHeight="1" x14ac:dyDescent="0.3">
      <c r="A104" s="105" t="s">
        <v>84</v>
      </c>
      <c r="B104" s="106" t="s">
        <v>85</v>
      </c>
      <c r="C104" s="107">
        <f t="shared" si="61"/>
        <v>0</v>
      </c>
      <c r="D104" s="105"/>
      <c r="E104" s="108">
        <f t="shared" ref="E104:E110" si="78">F104+U104+BG104</f>
        <v>0</v>
      </c>
      <c r="F104" s="108">
        <f t="shared" ref="F104:F110" si="79">G104+K104+L104+M104+R104+S104+T104</f>
        <v>0</v>
      </c>
      <c r="G104" s="108">
        <f t="shared" ref="G104:G110" si="80">H104+I104+J104</f>
        <v>0</v>
      </c>
      <c r="H104" s="105"/>
      <c r="I104" s="105"/>
      <c r="J104" s="105"/>
      <c r="K104" s="105"/>
      <c r="L104" s="105"/>
      <c r="M104" s="108">
        <f t="shared" ref="M104:M110" si="81">+N104+O104+P104</f>
        <v>0</v>
      </c>
      <c r="N104" s="105"/>
      <c r="O104" s="105"/>
      <c r="P104" s="105"/>
      <c r="Q104" s="105"/>
      <c r="R104" s="105"/>
      <c r="S104" s="105"/>
      <c r="T104" s="105"/>
      <c r="U104" s="109">
        <f t="shared" si="75"/>
        <v>0</v>
      </c>
      <c r="V104" s="105"/>
      <c r="W104" s="105"/>
      <c r="X104" s="105"/>
      <c r="Y104" s="105"/>
      <c r="Z104" s="105"/>
      <c r="AA104" s="105"/>
      <c r="AB104" s="105"/>
      <c r="AC104" s="105"/>
      <c r="AD104" s="108">
        <f t="shared" ref="AD104:AD110" si="82">SUM(AE104:AT104)</f>
        <v>0</v>
      </c>
      <c r="AE104" s="105"/>
      <c r="AF104" s="105"/>
      <c r="AG104" s="105"/>
      <c r="AH104" s="105"/>
      <c r="AI104" s="105"/>
      <c r="AJ104" s="105"/>
      <c r="AK104" s="105"/>
      <c r="AL104" s="105"/>
      <c r="AM104" s="105"/>
      <c r="AN104" s="105"/>
      <c r="AO104" s="110"/>
      <c r="AP104" s="105"/>
      <c r="AQ104" s="105"/>
      <c r="AR104" s="110"/>
      <c r="AS104" s="110"/>
      <c r="AT104" s="110"/>
      <c r="AU104" s="110"/>
      <c r="AV104" s="110"/>
      <c r="AW104" s="110"/>
      <c r="AX104" s="105"/>
      <c r="AY104" s="105"/>
      <c r="AZ104" s="105"/>
      <c r="BA104" s="110"/>
      <c r="BB104" s="110"/>
      <c r="BC104" s="110"/>
      <c r="BD104" s="105"/>
      <c r="BE104" s="110"/>
      <c r="BF104" s="110"/>
      <c r="BG104" s="108">
        <f t="shared" ref="BG104:BG110" si="83">BH104+BI104+BJ104</f>
        <v>0</v>
      </c>
      <c r="BH104" s="110"/>
      <c r="BI104" s="105"/>
      <c r="BJ104" s="105"/>
      <c r="BK104" s="110"/>
      <c r="BL104" s="105"/>
      <c r="BM104" s="18"/>
      <c r="BN104" s="10"/>
      <c r="BO104" s="3"/>
      <c r="BP104" s="10"/>
      <c r="BQ104" s="18"/>
      <c r="BR104" s="18"/>
      <c r="BS104" s="18"/>
      <c r="BT104" s="18"/>
      <c r="BU104" s="10"/>
      <c r="BV104" s="10"/>
      <c r="BW104" s="10"/>
      <c r="BX104" s="10"/>
      <c r="BY104" s="18"/>
      <c r="CA104" s="26">
        <f>VLOOKUP(B104,'[1]KH2025 IN'!$B$4:$X$243,23,0)</f>
        <v>1</v>
      </c>
      <c r="CB104" s="26">
        <v>1</v>
      </c>
      <c r="CC104" s="26" t="e">
        <f>VLOOKUP(B104,'[2]10QH'!$B$15:$BZ$665,77,0)</f>
        <v>#REF!</v>
      </c>
    </row>
    <row r="105" spans="1:89" s="92" customFormat="1" ht="56.25" hidden="1" customHeight="1" x14ac:dyDescent="0.3">
      <c r="A105" s="111" t="e">
        <f>A93+1</f>
        <v>#VALUE!</v>
      </c>
      <c r="B105" s="112" t="s">
        <v>600</v>
      </c>
      <c r="C105" s="113">
        <f t="shared" si="61"/>
        <v>0.03</v>
      </c>
      <c r="D105" s="114"/>
      <c r="E105" s="108">
        <f t="shared" si="78"/>
        <v>0.03</v>
      </c>
      <c r="F105" s="108">
        <f t="shared" si="79"/>
        <v>0.03</v>
      </c>
      <c r="G105" s="108">
        <f t="shared" si="80"/>
        <v>0</v>
      </c>
      <c r="H105" s="115"/>
      <c r="I105" s="115"/>
      <c r="J105" s="115"/>
      <c r="K105" s="115"/>
      <c r="L105" s="115">
        <v>0.03</v>
      </c>
      <c r="M105" s="108">
        <f t="shared" si="81"/>
        <v>0</v>
      </c>
      <c r="N105" s="115"/>
      <c r="O105" s="115"/>
      <c r="P105" s="115"/>
      <c r="Q105" s="115"/>
      <c r="R105" s="115"/>
      <c r="S105" s="115"/>
      <c r="T105" s="115"/>
      <c r="U105" s="109">
        <f t="shared" si="75"/>
        <v>0</v>
      </c>
      <c r="V105" s="115"/>
      <c r="W105" s="115"/>
      <c r="X105" s="115"/>
      <c r="Y105" s="115"/>
      <c r="Z105" s="115"/>
      <c r="AA105" s="115"/>
      <c r="AB105" s="115"/>
      <c r="AC105" s="115"/>
      <c r="AD105" s="108">
        <f t="shared" si="82"/>
        <v>0</v>
      </c>
      <c r="AE105" s="115"/>
      <c r="AF105" s="115"/>
      <c r="AG105" s="116"/>
      <c r="AH105" s="116"/>
      <c r="AI105" s="115"/>
      <c r="AJ105" s="111"/>
      <c r="AK105" s="115"/>
      <c r="AL105" s="111"/>
      <c r="AM105" s="111"/>
      <c r="AN105" s="111"/>
      <c r="AO105" s="110"/>
      <c r="AP105" s="111"/>
      <c r="AQ105" s="115"/>
      <c r="AR105" s="110"/>
      <c r="AS105" s="110"/>
      <c r="AT105" s="110"/>
      <c r="AU105" s="110"/>
      <c r="AV105" s="110"/>
      <c r="AW105" s="110"/>
      <c r="AX105" s="115"/>
      <c r="AY105" s="115"/>
      <c r="AZ105" s="115"/>
      <c r="BA105" s="110"/>
      <c r="BB105" s="110"/>
      <c r="BC105" s="110"/>
      <c r="BD105" s="115"/>
      <c r="BE105" s="110"/>
      <c r="BF105" s="110"/>
      <c r="BG105" s="108">
        <f t="shared" si="83"/>
        <v>0</v>
      </c>
      <c r="BH105" s="110"/>
      <c r="BI105" s="115"/>
      <c r="BJ105" s="115"/>
      <c r="BK105" s="110"/>
      <c r="BL105" s="111" t="s">
        <v>142</v>
      </c>
      <c r="BM105" s="18"/>
      <c r="BN105" s="20" t="s">
        <v>580</v>
      </c>
      <c r="BO105" s="3">
        <v>2025</v>
      </c>
      <c r="BP105" s="20" t="s">
        <v>478</v>
      </c>
      <c r="BQ105" s="18"/>
      <c r="BR105" s="18"/>
      <c r="BS105" s="18"/>
      <c r="BT105" s="18"/>
      <c r="BU105" s="23" t="s">
        <v>90</v>
      </c>
      <c r="BV105" s="20">
        <v>2023.2023999999999</v>
      </c>
      <c r="BW105" s="25" t="s">
        <v>601</v>
      </c>
      <c r="BX105" s="25" t="s">
        <v>602</v>
      </c>
      <c r="BY105" s="20" t="s">
        <v>603</v>
      </c>
      <c r="CA105" s="26">
        <f>VLOOKUP(B105,'[1]KH2025 IN'!$B$4:$X$243,23,0)</f>
        <v>1</v>
      </c>
      <c r="CB105" s="26">
        <v>1</v>
      </c>
      <c r="CC105" s="26">
        <f>VLOOKUP(B105,'[2]10QH'!$B$15:$BZ$665,77,0)</f>
        <v>1</v>
      </c>
      <c r="CJ105" s="26">
        <v>1</v>
      </c>
      <c r="CK105" s="26">
        <f>VLOOKUP(B105,'[3]KH2025 IN'!$B$8:$X$241,23,0)</f>
        <v>1</v>
      </c>
    </row>
    <row r="106" spans="1:89" s="26" customFormat="1" ht="56.25" hidden="1" customHeight="1" x14ac:dyDescent="0.3">
      <c r="A106" s="111" t="e">
        <f>A105+1</f>
        <v>#VALUE!</v>
      </c>
      <c r="B106" s="112" t="s">
        <v>1024</v>
      </c>
      <c r="C106" s="113">
        <f t="shared" si="61"/>
        <v>0.06</v>
      </c>
      <c r="D106" s="114"/>
      <c r="E106" s="108">
        <f t="shared" si="78"/>
        <v>0.06</v>
      </c>
      <c r="F106" s="108">
        <f t="shared" si="79"/>
        <v>0.06</v>
      </c>
      <c r="G106" s="108">
        <f t="shared" si="80"/>
        <v>0</v>
      </c>
      <c r="H106" s="115"/>
      <c r="I106" s="115"/>
      <c r="J106" s="115"/>
      <c r="K106" s="114"/>
      <c r="L106" s="114">
        <v>0.06</v>
      </c>
      <c r="M106" s="108">
        <f t="shared" si="81"/>
        <v>0</v>
      </c>
      <c r="N106" s="115"/>
      <c r="O106" s="115"/>
      <c r="P106" s="115"/>
      <c r="Q106" s="115"/>
      <c r="R106" s="105"/>
      <c r="S106" s="115"/>
      <c r="T106" s="115"/>
      <c r="U106" s="109">
        <f t="shared" si="75"/>
        <v>0</v>
      </c>
      <c r="V106" s="115"/>
      <c r="W106" s="115"/>
      <c r="X106" s="115"/>
      <c r="Y106" s="115"/>
      <c r="Z106" s="115"/>
      <c r="AA106" s="115"/>
      <c r="AB106" s="115"/>
      <c r="AC106" s="115"/>
      <c r="AD106" s="108">
        <f t="shared" si="82"/>
        <v>0</v>
      </c>
      <c r="AE106" s="115"/>
      <c r="AF106" s="115"/>
      <c r="AG106" s="116"/>
      <c r="AH106" s="116"/>
      <c r="AI106" s="115"/>
      <c r="AJ106" s="111"/>
      <c r="AK106" s="115"/>
      <c r="AL106" s="111"/>
      <c r="AM106" s="111"/>
      <c r="AN106" s="111"/>
      <c r="AO106" s="110"/>
      <c r="AP106" s="111"/>
      <c r="AQ106" s="115"/>
      <c r="AR106" s="117"/>
      <c r="AS106" s="117"/>
      <c r="AT106" s="117"/>
      <c r="AU106" s="117"/>
      <c r="AV106" s="117"/>
      <c r="AW106" s="117"/>
      <c r="AX106" s="115"/>
      <c r="AY106" s="115"/>
      <c r="AZ106" s="115"/>
      <c r="BA106" s="117"/>
      <c r="BB106" s="117"/>
      <c r="BC106" s="117"/>
      <c r="BD106" s="115"/>
      <c r="BE106" s="117"/>
      <c r="BF106" s="117"/>
      <c r="BG106" s="108">
        <f t="shared" si="83"/>
        <v>0</v>
      </c>
      <c r="BH106" s="117"/>
      <c r="BI106" s="115"/>
      <c r="BJ106" s="115"/>
      <c r="BK106" s="117"/>
      <c r="BL106" s="111" t="s">
        <v>112</v>
      </c>
      <c r="BM106" s="3"/>
      <c r="BN106" s="20" t="s">
        <v>580</v>
      </c>
      <c r="BO106" s="3">
        <v>2025</v>
      </c>
      <c r="BP106" s="20" t="s">
        <v>478</v>
      </c>
      <c r="BQ106" s="3"/>
      <c r="BR106" s="3"/>
      <c r="BS106" s="3"/>
      <c r="BT106" s="3"/>
      <c r="BU106" s="23" t="s">
        <v>90</v>
      </c>
      <c r="BV106" s="20"/>
      <c r="BW106" s="25"/>
      <c r="BX106" s="25"/>
      <c r="BY106" s="94" t="s">
        <v>596</v>
      </c>
      <c r="CA106" s="26">
        <f>VLOOKUP(B106,'[1]KH2025 IN'!$B$4:$X$243,23,0)</f>
        <v>1</v>
      </c>
      <c r="CB106" s="26">
        <v>1</v>
      </c>
      <c r="CC106" s="26" t="e">
        <f>VLOOKUP(B106,'[2]10QH'!$B$15:$BZ$665,77,0)</f>
        <v>#N/A</v>
      </c>
      <c r="CJ106" s="26">
        <v>1</v>
      </c>
      <c r="CK106" s="26">
        <f>VLOOKUP(B106,'[3]KH2025 IN'!$B$8:$X$241,23,0)</f>
        <v>1</v>
      </c>
    </row>
    <row r="107" spans="1:89" s="26" customFormat="1" ht="56.25" hidden="1" customHeight="1" x14ac:dyDescent="0.3">
      <c r="A107" s="111" t="e">
        <f t="shared" ref="A107:A108" si="84">A106+1</f>
        <v>#VALUE!</v>
      </c>
      <c r="B107" s="112" t="s">
        <v>1025</v>
      </c>
      <c r="C107" s="113">
        <f t="shared" si="61"/>
        <v>0.1</v>
      </c>
      <c r="D107" s="114"/>
      <c r="E107" s="108">
        <f t="shared" si="78"/>
        <v>0.1</v>
      </c>
      <c r="F107" s="108">
        <f t="shared" si="79"/>
        <v>0.1</v>
      </c>
      <c r="G107" s="108">
        <f t="shared" si="80"/>
        <v>0</v>
      </c>
      <c r="H107" s="115"/>
      <c r="I107" s="115"/>
      <c r="J107" s="115"/>
      <c r="K107" s="114">
        <v>0.1</v>
      </c>
      <c r="L107" s="115"/>
      <c r="M107" s="108">
        <f t="shared" si="81"/>
        <v>0</v>
      </c>
      <c r="N107" s="115"/>
      <c r="O107" s="115"/>
      <c r="P107" s="115"/>
      <c r="Q107" s="115"/>
      <c r="R107" s="115"/>
      <c r="S107" s="115"/>
      <c r="T107" s="115"/>
      <c r="U107" s="109">
        <f t="shared" si="75"/>
        <v>0</v>
      </c>
      <c r="V107" s="115"/>
      <c r="W107" s="115"/>
      <c r="X107" s="115"/>
      <c r="Y107" s="115"/>
      <c r="Z107" s="115"/>
      <c r="AA107" s="115"/>
      <c r="AB107" s="115"/>
      <c r="AC107" s="115"/>
      <c r="AD107" s="108">
        <f t="shared" si="82"/>
        <v>0</v>
      </c>
      <c r="AE107" s="115"/>
      <c r="AF107" s="115"/>
      <c r="AG107" s="116"/>
      <c r="AH107" s="116"/>
      <c r="AI107" s="115"/>
      <c r="AJ107" s="111"/>
      <c r="AK107" s="115"/>
      <c r="AL107" s="111"/>
      <c r="AM107" s="111"/>
      <c r="AN107" s="111"/>
      <c r="AO107" s="117"/>
      <c r="AP107" s="111"/>
      <c r="AQ107" s="115"/>
      <c r="AR107" s="117"/>
      <c r="AS107" s="117"/>
      <c r="AT107" s="117"/>
      <c r="AU107" s="117"/>
      <c r="AV107" s="117"/>
      <c r="AW107" s="117"/>
      <c r="AX107" s="115"/>
      <c r="AY107" s="115"/>
      <c r="AZ107" s="115"/>
      <c r="BA107" s="117"/>
      <c r="BB107" s="117"/>
      <c r="BC107" s="117"/>
      <c r="BD107" s="115"/>
      <c r="BE107" s="117"/>
      <c r="BF107" s="117"/>
      <c r="BG107" s="108">
        <f t="shared" si="83"/>
        <v>0</v>
      </c>
      <c r="BH107" s="117"/>
      <c r="BI107" s="115"/>
      <c r="BJ107" s="115"/>
      <c r="BK107" s="117"/>
      <c r="BL107" s="111" t="s">
        <v>142</v>
      </c>
      <c r="BM107" s="3"/>
      <c r="BN107" s="20" t="s">
        <v>580</v>
      </c>
      <c r="BO107" s="3">
        <v>2025</v>
      </c>
      <c r="BP107" s="20" t="s">
        <v>478</v>
      </c>
      <c r="BQ107" s="3"/>
      <c r="BR107" s="3"/>
      <c r="BS107" s="3"/>
      <c r="BT107" s="3"/>
      <c r="BU107" s="23" t="s">
        <v>95</v>
      </c>
      <c r="BV107" s="20"/>
      <c r="BW107" s="25"/>
      <c r="BX107" s="25"/>
      <c r="BY107" s="97"/>
      <c r="CA107" s="26">
        <f>VLOOKUP(B107,'[1]KH2025 IN'!$B$4:$X$243,23,0)</f>
        <v>1</v>
      </c>
      <c r="CB107" s="26">
        <v>1</v>
      </c>
      <c r="CC107" s="26" t="e">
        <f>VLOOKUP(B107,'[2]10QH'!$B$15:$BZ$665,77,0)</f>
        <v>#N/A</v>
      </c>
      <c r="CJ107" s="26">
        <v>1</v>
      </c>
      <c r="CK107" s="26">
        <f>VLOOKUP(B107,'[3]KH2025 IN'!$B$8:$X$241,23,0)</f>
        <v>1</v>
      </c>
    </row>
    <row r="108" spans="1:89" s="26" customFormat="1" ht="56.25" hidden="1" customHeight="1" x14ac:dyDescent="0.3">
      <c r="A108" s="111" t="e">
        <f t="shared" si="84"/>
        <v>#VALUE!</v>
      </c>
      <c r="B108" s="112" t="s">
        <v>1026</v>
      </c>
      <c r="C108" s="113">
        <f t="shared" si="61"/>
        <v>0.1</v>
      </c>
      <c r="D108" s="114"/>
      <c r="E108" s="108">
        <f t="shared" si="78"/>
        <v>0.1</v>
      </c>
      <c r="F108" s="108">
        <f t="shared" si="79"/>
        <v>0.1</v>
      </c>
      <c r="G108" s="108">
        <f t="shared" si="80"/>
        <v>0</v>
      </c>
      <c r="H108" s="115"/>
      <c r="I108" s="115"/>
      <c r="J108" s="115"/>
      <c r="K108" s="114">
        <v>0.1</v>
      </c>
      <c r="L108" s="115"/>
      <c r="M108" s="108">
        <f t="shared" si="81"/>
        <v>0</v>
      </c>
      <c r="N108" s="115"/>
      <c r="O108" s="115"/>
      <c r="P108" s="115"/>
      <c r="Q108" s="115"/>
      <c r="R108" s="115"/>
      <c r="S108" s="115"/>
      <c r="T108" s="115"/>
      <c r="U108" s="109">
        <f t="shared" si="75"/>
        <v>0</v>
      </c>
      <c r="V108" s="115"/>
      <c r="W108" s="115"/>
      <c r="X108" s="115"/>
      <c r="Y108" s="115"/>
      <c r="Z108" s="115"/>
      <c r="AA108" s="115"/>
      <c r="AB108" s="115"/>
      <c r="AC108" s="115"/>
      <c r="AD108" s="108">
        <f t="shared" si="82"/>
        <v>0</v>
      </c>
      <c r="AE108" s="115"/>
      <c r="AF108" s="115"/>
      <c r="AG108" s="116"/>
      <c r="AH108" s="116"/>
      <c r="AI108" s="115"/>
      <c r="AJ108" s="111"/>
      <c r="AK108" s="115"/>
      <c r="AL108" s="111"/>
      <c r="AM108" s="111"/>
      <c r="AN108" s="111"/>
      <c r="AO108" s="117"/>
      <c r="AP108" s="111"/>
      <c r="AQ108" s="115"/>
      <c r="AR108" s="117"/>
      <c r="AS108" s="117"/>
      <c r="AT108" s="117"/>
      <c r="AU108" s="117"/>
      <c r="AV108" s="117"/>
      <c r="AW108" s="117"/>
      <c r="AX108" s="115"/>
      <c r="AY108" s="115"/>
      <c r="AZ108" s="115"/>
      <c r="BA108" s="117"/>
      <c r="BB108" s="117"/>
      <c r="BC108" s="117"/>
      <c r="BD108" s="115"/>
      <c r="BE108" s="117"/>
      <c r="BF108" s="117"/>
      <c r="BG108" s="108">
        <f t="shared" si="83"/>
        <v>0</v>
      </c>
      <c r="BH108" s="117"/>
      <c r="BI108" s="115"/>
      <c r="BJ108" s="115"/>
      <c r="BK108" s="117"/>
      <c r="BL108" s="111" t="s">
        <v>142</v>
      </c>
      <c r="BM108" s="3"/>
      <c r="BN108" s="20" t="s">
        <v>580</v>
      </c>
      <c r="BO108" s="3">
        <v>2025</v>
      </c>
      <c r="BP108" s="20" t="s">
        <v>478</v>
      </c>
      <c r="BQ108" s="3"/>
      <c r="BR108" s="3"/>
      <c r="BS108" s="3"/>
      <c r="BT108" s="3"/>
      <c r="BU108" s="23" t="s">
        <v>95</v>
      </c>
      <c r="BV108" s="20"/>
      <c r="BW108" s="25"/>
      <c r="BX108" s="25"/>
      <c r="BY108" s="97"/>
      <c r="CA108" s="26">
        <f>VLOOKUP(B108,'[1]KH2025 IN'!$B$4:$X$243,23,0)</f>
        <v>1</v>
      </c>
      <c r="CB108" s="26">
        <v>1</v>
      </c>
      <c r="CC108" s="26" t="e">
        <f>VLOOKUP(B108,'[2]10QH'!$B$15:$BZ$665,77,0)</f>
        <v>#N/A</v>
      </c>
      <c r="CJ108" s="26">
        <v>1</v>
      </c>
      <c r="CK108" s="26">
        <f>VLOOKUP(B108,'[3]KH2025 IN'!$B$8:$X$241,23,0)</f>
        <v>1</v>
      </c>
    </row>
    <row r="109" spans="1:89" s="19" customFormat="1" ht="18.75" hidden="1" customHeight="1" x14ac:dyDescent="0.3">
      <c r="A109" s="10" t="s">
        <v>147</v>
      </c>
      <c r="B109" s="15" t="s">
        <v>148</v>
      </c>
      <c r="C109" s="16">
        <f t="shared" si="61"/>
        <v>0</v>
      </c>
      <c r="D109" s="24"/>
      <c r="E109" s="17">
        <f t="shared" si="78"/>
        <v>0</v>
      </c>
      <c r="F109" s="17">
        <f t="shared" si="79"/>
        <v>0</v>
      </c>
      <c r="G109" s="17">
        <f t="shared" si="80"/>
        <v>0</v>
      </c>
      <c r="H109" s="10"/>
      <c r="I109" s="10"/>
      <c r="J109" s="10"/>
      <c r="K109" s="10"/>
      <c r="L109" s="10"/>
      <c r="M109" s="17">
        <f t="shared" si="81"/>
        <v>0</v>
      </c>
      <c r="N109" s="10"/>
      <c r="O109" s="10"/>
      <c r="P109" s="10"/>
      <c r="Q109" s="10"/>
      <c r="R109" s="24"/>
      <c r="S109" s="10"/>
      <c r="T109" s="10"/>
      <c r="U109" s="7">
        <f t="shared" si="75"/>
        <v>0</v>
      </c>
      <c r="V109" s="10"/>
      <c r="W109" s="10"/>
      <c r="X109" s="10"/>
      <c r="Y109" s="10"/>
      <c r="Z109" s="10"/>
      <c r="AA109" s="10"/>
      <c r="AB109" s="10"/>
      <c r="AC109" s="10"/>
      <c r="AD109" s="17">
        <f t="shared" si="82"/>
        <v>0</v>
      </c>
      <c r="AE109" s="10"/>
      <c r="AF109" s="10"/>
      <c r="AG109" s="10"/>
      <c r="AH109" s="10"/>
      <c r="AI109" s="10"/>
      <c r="AJ109" s="10"/>
      <c r="AK109" s="10"/>
      <c r="AL109" s="10"/>
      <c r="AM109" s="10"/>
      <c r="AN109" s="10"/>
      <c r="AO109" s="18"/>
      <c r="AP109" s="10"/>
      <c r="AQ109" s="10"/>
      <c r="AR109" s="18"/>
      <c r="AS109" s="18"/>
      <c r="AT109" s="18"/>
      <c r="AU109" s="18"/>
      <c r="AV109" s="18"/>
      <c r="AW109" s="18"/>
      <c r="AX109" s="10"/>
      <c r="AY109" s="10"/>
      <c r="AZ109" s="10"/>
      <c r="BA109" s="18"/>
      <c r="BB109" s="18"/>
      <c r="BC109" s="18"/>
      <c r="BD109" s="10"/>
      <c r="BE109" s="18"/>
      <c r="BF109" s="18"/>
      <c r="BG109" s="17">
        <f t="shared" si="83"/>
        <v>0</v>
      </c>
      <c r="BH109" s="18"/>
      <c r="BI109" s="10"/>
      <c r="BJ109" s="10"/>
      <c r="BK109" s="18"/>
      <c r="BL109" s="25"/>
      <c r="BM109" s="18"/>
      <c r="BN109" s="25"/>
      <c r="BO109" s="18"/>
      <c r="BP109" s="10"/>
      <c r="BQ109" s="18"/>
      <c r="BR109" s="18"/>
      <c r="BS109" s="18"/>
      <c r="BT109" s="18"/>
      <c r="BU109" s="24"/>
      <c r="BV109" s="10"/>
      <c r="BW109" s="10"/>
      <c r="BX109" s="10"/>
      <c r="BY109" s="18"/>
      <c r="CA109" s="26" t="e">
        <f>VLOOKUP(B109,'[1]KH2025 IN'!$B$4:$X$243,23,0)</f>
        <v>#N/A</v>
      </c>
      <c r="CB109" s="26">
        <v>1</v>
      </c>
      <c r="CC109" s="26" t="e">
        <f>VLOOKUP(B109,'[2]10QH'!$B$15:$BZ$665,77,0)</f>
        <v>#REF!</v>
      </c>
    </row>
    <row r="110" spans="1:89" ht="37.5" hidden="1" customHeight="1" x14ac:dyDescent="0.3">
      <c r="A110" s="10" t="s">
        <v>152</v>
      </c>
      <c r="B110" s="15" t="s">
        <v>153</v>
      </c>
      <c r="C110" s="16">
        <f t="shared" si="61"/>
        <v>0</v>
      </c>
      <c r="D110" s="10"/>
      <c r="E110" s="17">
        <f t="shared" si="78"/>
        <v>0</v>
      </c>
      <c r="F110" s="17">
        <f t="shared" si="79"/>
        <v>0</v>
      </c>
      <c r="G110" s="17">
        <f t="shared" si="80"/>
        <v>0</v>
      </c>
      <c r="H110" s="10"/>
      <c r="I110" s="10"/>
      <c r="J110" s="10"/>
      <c r="K110" s="10"/>
      <c r="L110" s="10"/>
      <c r="M110" s="17">
        <f t="shared" si="81"/>
        <v>0</v>
      </c>
      <c r="N110" s="10"/>
      <c r="O110" s="10"/>
      <c r="P110" s="10"/>
      <c r="Q110" s="10"/>
      <c r="R110" s="10"/>
      <c r="S110" s="10"/>
      <c r="T110" s="10"/>
      <c r="U110" s="7">
        <f t="shared" si="75"/>
        <v>0</v>
      </c>
      <c r="V110" s="10"/>
      <c r="W110" s="10"/>
      <c r="X110" s="10"/>
      <c r="Y110" s="10"/>
      <c r="Z110" s="10"/>
      <c r="AA110" s="10"/>
      <c r="AB110" s="10"/>
      <c r="AC110" s="10"/>
      <c r="AD110" s="17">
        <f t="shared" si="82"/>
        <v>0</v>
      </c>
      <c r="AE110" s="10"/>
      <c r="AF110" s="10"/>
      <c r="AG110" s="10"/>
      <c r="AH110" s="10"/>
      <c r="AI110" s="10"/>
      <c r="AJ110" s="10"/>
      <c r="AK110" s="10"/>
      <c r="AL110" s="10"/>
      <c r="AM110" s="10"/>
      <c r="AN110" s="10"/>
      <c r="AO110" s="25"/>
      <c r="AP110" s="10"/>
      <c r="AQ110" s="10"/>
      <c r="AR110" s="25"/>
      <c r="AS110" s="25"/>
      <c r="AT110" s="25"/>
      <c r="AU110" s="25"/>
      <c r="AV110" s="25"/>
      <c r="AW110" s="25"/>
      <c r="AX110" s="10"/>
      <c r="AY110" s="10"/>
      <c r="AZ110" s="10"/>
      <c r="BA110" s="25"/>
      <c r="BB110" s="25"/>
      <c r="BC110" s="25"/>
      <c r="BD110" s="10"/>
      <c r="BE110" s="25"/>
      <c r="BF110" s="25"/>
      <c r="BG110" s="17">
        <f t="shared" si="83"/>
        <v>0</v>
      </c>
      <c r="BH110" s="25"/>
      <c r="BI110" s="10"/>
      <c r="BJ110" s="10"/>
      <c r="BK110" s="25"/>
      <c r="BL110" s="10"/>
      <c r="BM110" s="25"/>
      <c r="BN110" s="10"/>
      <c r="BO110" s="3"/>
      <c r="BP110" s="10"/>
      <c r="BQ110" s="25"/>
      <c r="BR110" s="25"/>
      <c r="BS110" s="25"/>
      <c r="BT110" s="25"/>
      <c r="BU110" s="10"/>
      <c r="BV110" s="10"/>
      <c r="BW110" s="10"/>
      <c r="BX110" s="10"/>
      <c r="BY110" s="25"/>
      <c r="CA110" s="26">
        <f>VLOOKUP(B110,'[1]KH2025 IN'!$B$4:$X$243,23,0)</f>
        <v>1</v>
      </c>
      <c r="CB110" s="26">
        <v>1</v>
      </c>
      <c r="CC110" s="26" t="e">
        <f>VLOOKUP(B110,'[2]10QH'!$B$15:$BZ$665,77,0)</f>
        <v>#REF!</v>
      </c>
    </row>
    <row r="111" spans="1:89" s="11" customFormat="1" ht="19.5" hidden="1" customHeight="1" x14ac:dyDescent="0.3">
      <c r="A111" s="62" t="s">
        <v>339</v>
      </c>
      <c r="B111" s="79" t="s">
        <v>68</v>
      </c>
      <c r="C111" s="6">
        <f t="shared" si="61"/>
        <v>0.2</v>
      </c>
      <c r="D111" s="6">
        <f t="shared" ref="D111:T111" si="85">SUM(D112:D115)</f>
        <v>0</v>
      </c>
      <c r="E111" s="6">
        <f t="shared" si="85"/>
        <v>0.2</v>
      </c>
      <c r="F111" s="6">
        <f t="shared" si="85"/>
        <v>0.2</v>
      </c>
      <c r="G111" s="6">
        <f t="shared" si="85"/>
        <v>0</v>
      </c>
      <c r="H111" s="64">
        <f t="shared" si="85"/>
        <v>0</v>
      </c>
      <c r="I111" s="64">
        <f t="shared" si="85"/>
        <v>0</v>
      </c>
      <c r="J111" s="64">
        <f t="shared" si="85"/>
        <v>0</v>
      </c>
      <c r="K111" s="83">
        <f t="shared" si="85"/>
        <v>0.2</v>
      </c>
      <c r="L111" s="6">
        <f t="shared" si="85"/>
        <v>0</v>
      </c>
      <c r="M111" s="64">
        <f t="shared" si="85"/>
        <v>0</v>
      </c>
      <c r="N111" s="6">
        <f t="shared" si="85"/>
        <v>0</v>
      </c>
      <c r="O111" s="6">
        <f t="shared" si="85"/>
        <v>0</v>
      </c>
      <c r="P111" s="6">
        <f t="shared" si="85"/>
        <v>0</v>
      </c>
      <c r="Q111" s="64">
        <f t="shared" si="85"/>
        <v>0</v>
      </c>
      <c r="R111" s="64">
        <f t="shared" si="85"/>
        <v>0</v>
      </c>
      <c r="S111" s="64">
        <f t="shared" si="85"/>
        <v>0</v>
      </c>
      <c r="T111" s="64">
        <f t="shared" si="85"/>
        <v>0</v>
      </c>
      <c r="U111" s="6">
        <f t="shared" si="75"/>
        <v>0</v>
      </c>
      <c r="V111" s="64">
        <f t="shared" ref="V111:BJ111" si="86">SUM(V112:V115)</f>
        <v>0</v>
      </c>
      <c r="W111" s="64">
        <f t="shared" si="86"/>
        <v>0</v>
      </c>
      <c r="X111" s="64">
        <f t="shared" si="86"/>
        <v>0</v>
      </c>
      <c r="Y111" s="64">
        <f t="shared" si="86"/>
        <v>0</v>
      </c>
      <c r="Z111" s="64">
        <f t="shared" si="86"/>
        <v>0</v>
      </c>
      <c r="AA111" s="64">
        <f t="shared" si="86"/>
        <v>0</v>
      </c>
      <c r="AB111" s="64">
        <f t="shared" si="86"/>
        <v>0</v>
      </c>
      <c r="AC111" s="64">
        <f t="shared" si="86"/>
        <v>0</v>
      </c>
      <c r="AD111" s="64">
        <f t="shared" si="86"/>
        <v>0</v>
      </c>
      <c r="AE111" s="64">
        <f t="shared" si="86"/>
        <v>0</v>
      </c>
      <c r="AF111" s="64">
        <f t="shared" si="86"/>
        <v>0</v>
      </c>
      <c r="AG111" s="64">
        <f t="shared" si="86"/>
        <v>0</v>
      </c>
      <c r="AH111" s="64">
        <f t="shared" si="86"/>
        <v>0</v>
      </c>
      <c r="AI111" s="64">
        <f t="shared" si="86"/>
        <v>0</v>
      </c>
      <c r="AJ111" s="64">
        <f t="shared" si="86"/>
        <v>0</v>
      </c>
      <c r="AK111" s="64">
        <f t="shared" si="86"/>
        <v>0</v>
      </c>
      <c r="AL111" s="64">
        <f t="shared" si="86"/>
        <v>0</v>
      </c>
      <c r="AM111" s="64">
        <f t="shared" si="86"/>
        <v>0</v>
      </c>
      <c r="AN111" s="64">
        <f t="shared" si="86"/>
        <v>0</v>
      </c>
      <c r="AO111" s="64">
        <f t="shared" si="86"/>
        <v>0</v>
      </c>
      <c r="AP111" s="64">
        <f t="shared" si="86"/>
        <v>0</v>
      </c>
      <c r="AQ111" s="64">
        <f t="shared" si="86"/>
        <v>0</v>
      </c>
      <c r="AR111" s="64">
        <f t="shared" si="86"/>
        <v>0</v>
      </c>
      <c r="AS111" s="64">
        <f t="shared" si="86"/>
        <v>0</v>
      </c>
      <c r="AT111" s="64">
        <f t="shared" si="86"/>
        <v>0</v>
      </c>
      <c r="AU111" s="64">
        <f t="shared" si="86"/>
        <v>0</v>
      </c>
      <c r="AV111" s="64">
        <f t="shared" si="86"/>
        <v>0</v>
      </c>
      <c r="AW111" s="64">
        <f t="shared" si="86"/>
        <v>0</v>
      </c>
      <c r="AX111" s="64">
        <f t="shared" si="86"/>
        <v>0</v>
      </c>
      <c r="AY111" s="64">
        <f t="shared" si="86"/>
        <v>0</v>
      </c>
      <c r="AZ111" s="64">
        <f t="shared" si="86"/>
        <v>0</v>
      </c>
      <c r="BA111" s="64">
        <f t="shared" si="86"/>
        <v>0</v>
      </c>
      <c r="BB111" s="64">
        <f t="shared" si="86"/>
        <v>0</v>
      </c>
      <c r="BC111" s="64">
        <f t="shared" si="86"/>
        <v>0</v>
      </c>
      <c r="BD111" s="64">
        <f t="shared" si="86"/>
        <v>0</v>
      </c>
      <c r="BE111" s="64">
        <f t="shared" si="86"/>
        <v>0</v>
      </c>
      <c r="BF111" s="64">
        <f t="shared" si="86"/>
        <v>0</v>
      </c>
      <c r="BG111" s="6">
        <f t="shared" si="86"/>
        <v>0</v>
      </c>
      <c r="BH111" s="64">
        <f t="shared" si="86"/>
        <v>0</v>
      </c>
      <c r="BI111" s="64">
        <f t="shared" si="86"/>
        <v>0</v>
      </c>
      <c r="BJ111" s="64">
        <f t="shared" si="86"/>
        <v>0</v>
      </c>
      <c r="BK111" s="4"/>
      <c r="BL111" s="4"/>
      <c r="BM111" s="62"/>
      <c r="BN111" s="4"/>
      <c r="BO111" s="4"/>
      <c r="BP111" s="10"/>
      <c r="BQ111" s="10"/>
      <c r="BR111" s="10"/>
      <c r="BS111" s="10"/>
      <c r="BT111" s="10"/>
      <c r="BU111" s="10"/>
      <c r="BV111" s="10"/>
      <c r="BW111" s="10"/>
      <c r="BX111" s="10"/>
      <c r="BY111" s="10"/>
      <c r="CA111" s="26" t="e">
        <f>VLOOKUP(B111,'[1]KH2025 IN'!$B$4:$X$243,23,0)</f>
        <v>#N/A</v>
      </c>
      <c r="CB111" s="26">
        <v>1</v>
      </c>
      <c r="CC111" s="26" t="e">
        <f>VLOOKUP(B111,'[2]10QH'!$B$15:$BZ$665,77,0)</f>
        <v>#REF!</v>
      </c>
    </row>
    <row r="112" spans="1:89" ht="18.75" hidden="1" customHeight="1" x14ac:dyDescent="0.3">
      <c r="A112" s="10" t="s">
        <v>84</v>
      </c>
      <c r="B112" s="15" t="s">
        <v>85</v>
      </c>
      <c r="C112" s="16">
        <f t="shared" si="61"/>
        <v>0</v>
      </c>
      <c r="D112" s="10"/>
      <c r="E112" s="17">
        <f t="shared" ref="E112:E115" si="87">F112+U112+BG112</f>
        <v>0</v>
      </c>
      <c r="F112" s="17">
        <f t="shared" ref="F112:F115" si="88">G112+K112+L112+M112+R112+S112+T112</f>
        <v>0</v>
      </c>
      <c r="G112" s="17">
        <f t="shared" ref="G112:G115" si="89">H112+I112+J112</f>
        <v>0</v>
      </c>
      <c r="H112" s="10"/>
      <c r="I112" s="10"/>
      <c r="J112" s="10"/>
      <c r="K112" s="10"/>
      <c r="L112" s="10"/>
      <c r="M112" s="17">
        <f t="shared" ref="M112:M115" si="90">+N112+O112+P112</f>
        <v>0</v>
      </c>
      <c r="N112" s="10"/>
      <c r="O112" s="10"/>
      <c r="P112" s="10"/>
      <c r="Q112" s="10"/>
      <c r="R112" s="25"/>
      <c r="S112" s="10"/>
      <c r="T112" s="10"/>
      <c r="U112" s="7">
        <f t="shared" si="75"/>
        <v>0</v>
      </c>
      <c r="V112" s="10"/>
      <c r="W112" s="10"/>
      <c r="X112" s="10"/>
      <c r="Y112" s="10"/>
      <c r="Z112" s="10"/>
      <c r="AA112" s="10"/>
      <c r="AB112" s="10"/>
      <c r="AC112" s="10"/>
      <c r="AD112" s="17">
        <f t="shared" ref="AD112:AD115" si="91">SUM(AE112:AT112)</f>
        <v>0</v>
      </c>
      <c r="AE112" s="10"/>
      <c r="AF112" s="10"/>
      <c r="AG112" s="10"/>
      <c r="AH112" s="10"/>
      <c r="AI112" s="10"/>
      <c r="AJ112" s="10"/>
      <c r="AK112" s="10"/>
      <c r="AL112" s="10"/>
      <c r="AM112" s="10"/>
      <c r="AN112" s="10"/>
      <c r="AO112" s="25"/>
      <c r="AP112" s="10"/>
      <c r="AQ112" s="10"/>
      <c r="AR112" s="25"/>
      <c r="AS112" s="25"/>
      <c r="AT112" s="25"/>
      <c r="AU112" s="25"/>
      <c r="AV112" s="25"/>
      <c r="AW112" s="25"/>
      <c r="AX112" s="10"/>
      <c r="AY112" s="10"/>
      <c r="AZ112" s="10"/>
      <c r="BA112" s="25"/>
      <c r="BB112" s="25"/>
      <c r="BC112" s="25"/>
      <c r="BD112" s="10"/>
      <c r="BE112" s="25"/>
      <c r="BF112" s="25"/>
      <c r="BG112" s="17">
        <f t="shared" ref="BG112:BG115" si="92">BH112+BI112+BJ112</f>
        <v>0</v>
      </c>
      <c r="BH112" s="25"/>
      <c r="BI112" s="10"/>
      <c r="BJ112" s="10"/>
      <c r="BK112" s="25"/>
      <c r="BL112" s="10"/>
      <c r="BM112" s="25"/>
      <c r="BN112" s="10"/>
      <c r="BO112" s="3"/>
      <c r="BP112" s="10"/>
      <c r="BQ112" s="25"/>
      <c r="BR112" s="25"/>
      <c r="BS112" s="25"/>
      <c r="BT112" s="25"/>
      <c r="BU112" s="10"/>
      <c r="BV112" s="10"/>
      <c r="BW112" s="10"/>
      <c r="BX112" s="10"/>
      <c r="BY112" s="25"/>
      <c r="CA112" s="26">
        <f>VLOOKUP(B112,'[1]KH2025 IN'!$B$4:$X$243,23,0)</f>
        <v>1</v>
      </c>
      <c r="CB112" s="26">
        <v>1</v>
      </c>
      <c r="CC112" s="26" t="e">
        <f>VLOOKUP(B112,'[2]10QH'!$B$15:$BZ$665,77,0)</f>
        <v>#REF!</v>
      </c>
    </row>
    <row r="113" spans="1:89" s="19" customFormat="1" ht="18.75" hidden="1" customHeight="1" x14ac:dyDescent="0.3">
      <c r="A113" s="10" t="s">
        <v>147</v>
      </c>
      <c r="B113" s="15" t="s">
        <v>148</v>
      </c>
      <c r="C113" s="16">
        <f t="shared" si="61"/>
        <v>0</v>
      </c>
      <c r="D113" s="24"/>
      <c r="E113" s="17">
        <f t="shared" si="87"/>
        <v>0</v>
      </c>
      <c r="F113" s="17">
        <f t="shared" si="88"/>
        <v>0</v>
      </c>
      <c r="G113" s="17">
        <f t="shared" si="89"/>
        <v>0</v>
      </c>
      <c r="H113" s="10"/>
      <c r="I113" s="10"/>
      <c r="J113" s="10"/>
      <c r="K113" s="10"/>
      <c r="L113" s="10"/>
      <c r="M113" s="17">
        <f t="shared" si="90"/>
        <v>0</v>
      </c>
      <c r="N113" s="10"/>
      <c r="O113" s="10"/>
      <c r="P113" s="10"/>
      <c r="Q113" s="10"/>
      <c r="R113" s="24"/>
      <c r="S113" s="10"/>
      <c r="T113" s="10"/>
      <c r="U113" s="7">
        <f t="shared" si="75"/>
        <v>0</v>
      </c>
      <c r="V113" s="10"/>
      <c r="W113" s="10"/>
      <c r="X113" s="10"/>
      <c r="Y113" s="10"/>
      <c r="Z113" s="10"/>
      <c r="AA113" s="10"/>
      <c r="AB113" s="10"/>
      <c r="AC113" s="10"/>
      <c r="AD113" s="17">
        <f t="shared" si="91"/>
        <v>0</v>
      </c>
      <c r="AE113" s="10"/>
      <c r="AF113" s="10"/>
      <c r="AG113" s="10"/>
      <c r="AH113" s="10"/>
      <c r="AI113" s="10"/>
      <c r="AJ113" s="10"/>
      <c r="AK113" s="10"/>
      <c r="AL113" s="10"/>
      <c r="AM113" s="10"/>
      <c r="AN113" s="10"/>
      <c r="AO113" s="18"/>
      <c r="AP113" s="10"/>
      <c r="AQ113" s="10"/>
      <c r="AR113" s="18"/>
      <c r="AS113" s="18"/>
      <c r="AT113" s="18"/>
      <c r="AU113" s="18"/>
      <c r="AV113" s="18"/>
      <c r="AW113" s="18"/>
      <c r="AX113" s="10"/>
      <c r="AY113" s="10"/>
      <c r="AZ113" s="10"/>
      <c r="BA113" s="18"/>
      <c r="BB113" s="18"/>
      <c r="BC113" s="18"/>
      <c r="BD113" s="10"/>
      <c r="BE113" s="18"/>
      <c r="BF113" s="18"/>
      <c r="BG113" s="17">
        <f t="shared" si="92"/>
        <v>0</v>
      </c>
      <c r="BH113" s="18"/>
      <c r="BI113" s="10"/>
      <c r="BJ113" s="10"/>
      <c r="BK113" s="18"/>
      <c r="BL113" s="10"/>
      <c r="BM113" s="18"/>
      <c r="BN113" s="25"/>
      <c r="BO113" s="18"/>
      <c r="BP113" s="10"/>
      <c r="BQ113" s="18"/>
      <c r="BR113" s="18"/>
      <c r="BS113" s="18"/>
      <c r="BT113" s="18"/>
      <c r="BU113" s="24"/>
      <c r="BV113" s="10"/>
      <c r="BW113" s="10"/>
      <c r="BX113" s="10"/>
      <c r="BY113" s="18"/>
      <c r="CA113" s="26" t="e">
        <f>VLOOKUP(B113,'[1]KH2025 IN'!$B$4:$X$243,23,0)</f>
        <v>#N/A</v>
      </c>
      <c r="CB113" s="26">
        <v>1</v>
      </c>
      <c r="CC113" s="26" t="e">
        <f>VLOOKUP(B113,'[2]10QH'!$B$15:$BZ$665,77,0)</f>
        <v>#REF!</v>
      </c>
    </row>
    <row r="114" spans="1:89" s="26" customFormat="1" ht="75" hidden="1" customHeight="1" x14ac:dyDescent="0.3">
      <c r="A114" s="20" t="e">
        <f>A108+1</f>
        <v>#VALUE!</v>
      </c>
      <c r="B114" s="21" t="s">
        <v>1040</v>
      </c>
      <c r="C114" s="22">
        <f t="shared" si="61"/>
        <v>0.2</v>
      </c>
      <c r="D114" s="23"/>
      <c r="E114" s="17">
        <f t="shared" si="87"/>
        <v>0.2</v>
      </c>
      <c r="F114" s="17">
        <f t="shared" si="88"/>
        <v>0.2</v>
      </c>
      <c r="G114" s="17">
        <f t="shared" si="89"/>
        <v>0</v>
      </c>
      <c r="H114" s="24"/>
      <c r="I114" s="24"/>
      <c r="J114" s="24"/>
      <c r="K114" s="24">
        <v>0.2</v>
      </c>
      <c r="L114" s="24"/>
      <c r="M114" s="17">
        <f t="shared" si="90"/>
        <v>0</v>
      </c>
      <c r="N114" s="24"/>
      <c r="O114" s="24"/>
      <c r="P114" s="24"/>
      <c r="Q114" s="24"/>
      <c r="R114" s="24"/>
      <c r="S114" s="24"/>
      <c r="T114" s="24"/>
      <c r="U114" s="7">
        <f t="shared" si="75"/>
        <v>0</v>
      </c>
      <c r="V114" s="24"/>
      <c r="W114" s="24"/>
      <c r="X114" s="24"/>
      <c r="Y114" s="24"/>
      <c r="Z114" s="24"/>
      <c r="AA114" s="24"/>
      <c r="AB114" s="24"/>
      <c r="AC114" s="24"/>
      <c r="AD114" s="17">
        <f t="shared" ref="AD114" si="93">SUM(AE114:AT114)</f>
        <v>0</v>
      </c>
      <c r="AE114" s="24"/>
      <c r="AF114" s="24"/>
      <c r="AG114" s="25"/>
      <c r="AH114" s="25"/>
      <c r="AI114" s="24"/>
      <c r="AJ114" s="20"/>
      <c r="AK114" s="24"/>
      <c r="AL114" s="20"/>
      <c r="AM114" s="20"/>
      <c r="AN114" s="20"/>
      <c r="AO114" s="3"/>
      <c r="AP114" s="20"/>
      <c r="AQ114" s="24"/>
      <c r="AR114" s="3"/>
      <c r="AS114" s="3"/>
      <c r="AT114" s="3"/>
      <c r="AU114" s="3"/>
      <c r="AV114" s="3"/>
      <c r="AW114" s="3"/>
      <c r="AX114" s="24"/>
      <c r="AY114" s="24"/>
      <c r="AZ114" s="24"/>
      <c r="BA114" s="3"/>
      <c r="BB114" s="3"/>
      <c r="BC114" s="3"/>
      <c r="BD114" s="24"/>
      <c r="BE114" s="3"/>
      <c r="BF114" s="3"/>
      <c r="BG114" s="17">
        <f t="shared" si="92"/>
        <v>0</v>
      </c>
      <c r="BH114" s="3"/>
      <c r="BI114" s="24"/>
      <c r="BJ114" s="24"/>
      <c r="BK114" s="3"/>
      <c r="BL114" s="20" t="s">
        <v>198</v>
      </c>
      <c r="BM114" s="3"/>
      <c r="BN114" s="20" t="s">
        <v>621</v>
      </c>
      <c r="BO114" s="3">
        <v>2025</v>
      </c>
      <c r="BP114" s="20" t="s">
        <v>468</v>
      </c>
      <c r="BQ114" s="3"/>
      <c r="BR114" s="3"/>
      <c r="BS114" s="3"/>
      <c r="BT114" s="3"/>
      <c r="BU114" s="23"/>
      <c r="BV114" s="20"/>
      <c r="BW114" s="25"/>
      <c r="BX114" s="25"/>
      <c r="BY114" s="97"/>
    </row>
    <row r="115" spans="1:89" s="19" customFormat="1" ht="37.5" hidden="1" customHeight="1" x14ac:dyDescent="0.3">
      <c r="A115" s="10" t="s">
        <v>152</v>
      </c>
      <c r="B115" s="15" t="s">
        <v>153</v>
      </c>
      <c r="C115" s="16">
        <f t="shared" si="61"/>
        <v>0</v>
      </c>
      <c r="D115" s="10"/>
      <c r="E115" s="17">
        <f t="shared" si="87"/>
        <v>0</v>
      </c>
      <c r="F115" s="17">
        <f t="shared" si="88"/>
        <v>0</v>
      </c>
      <c r="G115" s="17">
        <f t="shared" si="89"/>
        <v>0</v>
      </c>
      <c r="H115" s="10"/>
      <c r="I115" s="10"/>
      <c r="J115" s="10"/>
      <c r="K115" s="10"/>
      <c r="L115" s="10"/>
      <c r="M115" s="17">
        <f t="shared" si="90"/>
        <v>0</v>
      </c>
      <c r="N115" s="10"/>
      <c r="O115" s="10"/>
      <c r="P115" s="10"/>
      <c r="Q115" s="10"/>
      <c r="R115" s="24"/>
      <c r="S115" s="10"/>
      <c r="T115" s="10"/>
      <c r="U115" s="7">
        <f t="shared" si="75"/>
        <v>0</v>
      </c>
      <c r="V115" s="10"/>
      <c r="W115" s="10"/>
      <c r="X115" s="10"/>
      <c r="Y115" s="10"/>
      <c r="Z115" s="10"/>
      <c r="AA115" s="10"/>
      <c r="AB115" s="10"/>
      <c r="AC115" s="10"/>
      <c r="AD115" s="17">
        <f t="shared" si="91"/>
        <v>0</v>
      </c>
      <c r="AE115" s="10"/>
      <c r="AF115" s="10"/>
      <c r="AG115" s="10"/>
      <c r="AH115" s="10"/>
      <c r="AI115" s="10"/>
      <c r="AJ115" s="10"/>
      <c r="AK115" s="10"/>
      <c r="AL115" s="10"/>
      <c r="AM115" s="10"/>
      <c r="AN115" s="10"/>
      <c r="AO115" s="18"/>
      <c r="AP115" s="10"/>
      <c r="AQ115" s="10"/>
      <c r="AR115" s="18"/>
      <c r="AS115" s="18"/>
      <c r="AT115" s="18"/>
      <c r="AU115" s="18"/>
      <c r="AV115" s="18"/>
      <c r="AW115" s="18"/>
      <c r="AX115" s="10"/>
      <c r="AY115" s="10"/>
      <c r="AZ115" s="10"/>
      <c r="BA115" s="18"/>
      <c r="BB115" s="18"/>
      <c r="BC115" s="18"/>
      <c r="BD115" s="10"/>
      <c r="BE115" s="18"/>
      <c r="BF115" s="18"/>
      <c r="BG115" s="17">
        <f t="shared" si="92"/>
        <v>0</v>
      </c>
      <c r="BH115" s="18"/>
      <c r="BI115" s="10"/>
      <c r="BJ115" s="10"/>
      <c r="BK115" s="18"/>
      <c r="BL115" s="10"/>
      <c r="BM115" s="18"/>
      <c r="BN115" s="10"/>
      <c r="BO115" s="3"/>
      <c r="BP115" s="10"/>
      <c r="BQ115" s="18"/>
      <c r="BR115" s="18"/>
      <c r="BS115" s="18"/>
      <c r="BT115" s="18"/>
      <c r="BU115" s="10"/>
      <c r="BV115" s="10"/>
      <c r="BW115" s="10"/>
      <c r="BX115" s="10"/>
      <c r="BY115" s="18"/>
      <c r="CA115" s="26">
        <f>VLOOKUP(B115,'[1]KH2025 IN'!$B$4:$X$243,23,0)</f>
        <v>1</v>
      </c>
      <c r="CB115" s="26">
        <v>1</v>
      </c>
      <c r="CC115" s="26" t="e">
        <f>VLOOKUP(B115,'[2]10QH'!$B$15:$BZ$665,77,0)</f>
        <v>#REF!</v>
      </c>
    </row>
    <row r="116" spans="1:89" s="11" customFormat="1" ht="18.75" hidden="1" customHeight="1" x14ac:dyDescent="0.3">
      <c r="A116" s="102" t="s">
        <v>339</v>
      </c>
      <c r="B116" s="103" t="s">
        <v>69</v>
      </c>
      <c r="C116" s="104">
        <f t="shared" si="61"/>
        <v>3.4</v>
      </c>
      <c r="D116" s="104">
        <f>SUM(D119:D119)</f>
        <v>0</v>
      </c>
      <c r="E116" s="104">
        <f>SUM(E117:E120)</f>
        <v>3.4</v>
      </c>
      <c r="F116" s="104">
        <f t="shared" ref="F116:BK116" si="94">SUM(F117:F120)</f>
        <v>3.4</v>
      </c>
      <c r="G116" s="104">
        <f t="shared" si="94"/>
        <v>0</v>
      </c>
      <c r="H116" s="104">
        <f t="shared" si="94"/>
        <v>0</v>
      </c>
      <c r="I116" s="104">
        <f t="shared" si="94"/>
        <v>0</v>
      </c>
      <c r="J116" s="104">
        <f t="shared" si="94"/>
        <v>0</v>
      </c>
      <c r="K116" s="104">
        <f t="shared" si="94"/>
        <v>2</v>
      </c>
      <c r="L116" s="104">
        <f t="shared" si="94"/>
        <v>0</v>
      </c>
      <c r="M116" s="104">
        <f t="shared" si="94"/>
        <v>1.4</v>
      </c>
      <c r="N116" s="104">
        <f t="shared" si="94"/>
        <v>1.4</v>
      </c>
      <c r="O116" s="104">
        <f t="shared" si="94"/>
        <v>0</v>
      </c>
      <c r="P116" s="104">
        <f t="shared" si="94"/>
        <v>0</v>
      </c>
      <c r="Q116" s="104">
        <f t="shared" si="94"/>
        <v>0</v>
      </c>
      <c r="R116" s="104">
        <f t="shared" si="94"/>
        <v>0</v>
      </c>
      <c r="S116" s="104">
        <f t="shared" si="94"/>
        <v>0</v>
      </c>
      <c r="T116" s="104">
        <f t="shared" si="94"/>
        <v>0</v>
      </c>
      <c r="U116" s="104">
        <f t="shared" si="94"/>
        <v>0</v>
      </c>
      <c r="V116" s="104">
        <f t="shared" si="94"/>
        <v>0</v>
      </c>
      <c r="W116" s="104">
        <f t="shared" si="94"/>
        <v>0</v>
      </c>
      <c r="X116" s="104">
        <f t="shared" si="94"/>
        <v>0</v>
      </c>
      <c r="Y116" s="104">
        <f t="shared" si="94"/>
        <v>0</v>
      </c>
      <c r="Z116" s="104">
        <f t="shared" si="94"/>
        <v>0</v>
      </c>
      <c r="AA116" s="104">
        <f t="shared" si="94"/>
        <v>0</v>
      </c>
      <c r="AB116" s="104">
        <f t="shared" si="94"/>
        <v>0</v>
      </c>
      <c r="AC116" s="104">
        <f t="shared" si="94"/>
        <v>0</v>
      </c>
      <c r="AD116" s="104">
        <f t="shared" si="94"/>
        <v>0</v>
      </c>
      <c r="AE116" s="104">
        <f t="shared" si="94"/>
        <v>0</v>
      </c>
      <c r="AF116" s="104">
        <f t="shared" si="94"/>
        <v>0</v>
      </c>
      <c r="AG116" s="104">
        <f t="shared" si="94"/>
        <v>0</v>
      </c>
      <c r="AH116" s="104">
        <f t="shared" si="94"/>
        <v>0</v>
      </c>
      <c r="AI116" s="104">
        <f t="shared" si="94"/>
        <v>0</v>
      </c>
      <c r="AJ116" s="104">
        <f t="shared" si="94"/>
        <v>0</v>
      </c>
      <c r="AK116" s="104">
        <f t="shared" si="94"/>
        <v>0</v>
      </c>
      <c r="AL116" s="104">
        <f t="shared" si="94"/>
        <v>0</v>
      </c>
      <c r="AM116" s="104">
        <f t="shared" si="94"/>
        <v>0</v>
      </c>
      <c r="AN116" s="104">
        <f t="shared" si="94"/>
        <v>0</v>
      </c>
      <c r="AO116" s="104">
        <f t="shared" si="94"/>
        <v>0</v>
      </c>
      <c r="AP116" s="104">
        <f t="shared" si="94"/>
        <v>0</v>
      </c>
      <c r="AQ116" s="104">
        <f t="shared" si="94"/>
        <v>0</v>
      </c>
      <c r="AR116" s="104">
        <f t="shared" si="94"/>
        <v>0</v>
      </c>
      <c r="AS116" s="104">
        <f t="shared" si="94"/>
        <v>0</v>
      </c>
      <c r="AT116" s="104">
        <f t="shared" si="94"/>
        <v>0</v>
      </c>
      <c r="AU116" s="104">
        <f t="shared" si="94"/>
        <v>0</v>
      </c>
      <c r="AV116" s="104">
        <f t="shared" si="94"/>
        <v>0</v>
      </c>
      <c r="AW116" s="104">
        <f t="shared" si="94"/>
        <v>0</v>
      </c>
      <c r="AX116" s="104">
        <f t="shared" si="94"/>
        <v>0</v>
      </c>
      <c r="AY116" s="104">
        <f t="shared" si="94"/>
        <v>0</v>
      </c>
      <c r="AZ116" s="104">
        <f t="shared" si="94"/>
        <v>0</v>
      </c>
      <c r="BA116" s="104">
        <f t="shared" si="94"/>
        <v>0</v>
      </c>
      <c r="BB116" s="104">
        <f t="shared" si="94"/>
        <v>0</v>
      </c>
      <c r="BC116" s="104">
        <f t="shared" si="94"/>
        <v>0</v>
      </c>
      <c r="BD116" s="104">
        <f t="shared" si="94"/>
        <v>0</v>
      </c>
      <c r="BE116" s="104">
        <f t="shared" si="94"/>
        <v>0</v>
      </c>
      <c r="BF116" s="104">
        <f t="shared" si="94"/>
        <v>0</v>
      </c>
      <c r="BG116" s="104">
        <f t="shared" si="94"/>
        <v>0</v>
      </c>
      <c r="BH116" s="104">
        <f t="shared" si="94"/>
        <v>0</v>
      </c>
      <c r="BI116" s="104">
        <f t="shared" si="94"/>
        <v>0</v>
      </c>
      <c r="BJ116" s="104">
        <f t="shared" si="94"/>
        <v>0</v>
      </c>
      <c r="BK116" s="104">
        <f t="shared" si="94"/>
        <v>0</v>
      </c>
      <c r="BL116" s="104"/>
      <c r="BM116" s="4"/>
      <c r="BN116" s="4"/>
      <c r="BO116" s="4"/>
      <c r="BP116" s="10"/>
      <c r="BQ116" s="10"/>
      <c r="BR116" s="10"/>
      <c r="BS116" s="10"/>
      <c r="BT116" s="10"/>
      <c r="BU116" s="10"/>
      <c r="BV116" s="10"/>
      <c r="BW116" s="10"/>
      <c r="BX116" s="10"/>
      <c r="BY116" s="10"/>
      <c r="CA116" s="26" t="e">
        <f>VLOOKUP(B116,'[1]KH2025 IN'!$B$4:$X$243,23,0)</f>
        <v>#N/A</v>
      </c>
      <c r="CB116" s="26">
        <v>1</v>
      </c>
      <c r="CC116" s="26" t="e">
        <f>VLOOKUP(B116,'[2]10QH'!$B$15:$BZ$665,77,0)</f>
        <v>#REF!</v>
      </c>
    </row>
    <row r="117" spans="1:89" s="19" customFormat="1" ht="18.75" hidden="1" customHeight="1" x14ac:dyDescent="0.3">
      <c r="A117" s="105" t="s">
        <v>84</v>
      </c>
      <c r="B117" s="106" t="s">
        <v>85</v>
      </c>
      <c r="C117" s="107">
        <f t="shared" si="61"/>
        <v>0</v>
      </c>
      <c r="D117" s="105"/>
      <c r="E117" s="108">
        <f t="shared" ref="E117:E120" si="95">F117+U117+BG117</f>
        <v>0</v>
      </c>
      <c r="F117" s="108">
        <f t="shared" ref="F117:F120" si="96">G117+K117+L117+M117+R117+S117+T117</f>
        <v>0</v>
      </c>
      <c r="G117" s="108">
        <f t="shared" ref="G117:G120" si="97">H117+I117+J117</f>
        <v>0</v>
      </c>
      <c r="H117" s="105"/>
      <c r="I117" s="105"/>
      <c r="J117" s="105"/>
      <c r="K117" s="105"/>
      <c r="L117" s="105"/>
      <c r="M117" s="108">
        <f t="shared" ref="M117:M120" si="98">+N117+O117+P117</f>
        <v>0</v>
      </c>
      <c r="N117" s="105"/>
      <c r="O117" s="105"/>
      <c r="P117" s="105"/>
      <c r="Q117" s="105"/>
      <c r="R117" s="105"/>
      <c r="S117" s="105"/>
      <c r="T117" s="105"/>
      <c r="U117" s="109">
        <f t="shared" si="75"/>
        <v>0</v>
      </c>
      <c r="V117" s="105"/>
      <c r="W117" s="105"/>
      <c r="X117" s="105"/>
      <c r="Y117" s="105"/>
      <c r="Z117" s="105"/>
      <c r="AA117" s="105"/>
      <c r="AB117" s="105"/>
      <c r="AC117" s="105"/>
      <c r="AD117" s="108">
        <f t="shared" ref="AD117:AD119" si="99">SUM(AE117:AT117)</f>
        <v>0</v>
      </c>
      <c r="AE117" s="105"/>
      <c r="AF117" s="105"/>
      <c r="AG117" s="105"/>
      <c r="AH117" s="105"/>
      <c r="AI117" s="105"/>
      <c r="AJ117" s="105"/>
      <c r="AK117" s="105"/>
      <c r="AL117" s="105"/>
      <c r="AM117" s="105"/>
      <c r="AN117" s="105"/>
      <c r="AO117" s="110"/>
      <c r="AP117" s="105"/>
      <c r="AQ117" s="105"/>
      <c r="AR117" s="110"/>
      <c r="AS117" s="110"/>
      <c r="AT117" s="110"/>
      <c r="AU117" s="110"/>
      <c r="AV117" s="110"/>
      <c r="AW117" s="110"/>
      <c r="AX117" s="105"/>
      <c r="AY117" s="105"/>
      <c r="AZ117" s="105"/>
      <c r="BA117" s="110"/>
      <c r="BB117" s="110"/>
      <c r="BC117" s="110"/>
      <c r="BD117" s="105"/>
      <c r="BE117" s="110"/>
      <c r="BF117" s="110"/>
      <c r="BG117" s="108">
        <f t="shared" ref="BG117:BG120" si="100">BH117+BI117+BJ117</f>
        <v>0</v>
      </c>
      <c r="BH117" s="110"/>
      <c r="BI117" s="105"/>
      <c r="BJ117" s="105"/>
      <c r="BK117" s="110"/>
      <c r="BL117" s="105"/>
      <c r="BM117" s="18"/>
      <c r="BN117" s="10"/>
      <c r="BO117" s="3"/>
      <c r="BP117" s="10"/>
      <c r="BQ117" s="18"/>
      <c r="BR117" s="18"/>
      <c r="BS117" s="18"/>
      <c r="BT117" s="18"/>
      <c r="BU117" s="10"/>
      <c r="BV117" s="10"/>
      <c r="BW117" s="10"/>
      <c r="BX117" s="10"/>
      <c r="BY117" s="18"/>
      <c r="CA117" s="26">
        <f>VLOOKUP(B117,'[1]KH2025 IN'!$B$4:$X$243,23,0)</f>
        <v>1</v>
      </c>
      <c r="CB117" s="26">
        <v>1</v>
      </c>
      <c r="CC117" s="26" t="e">
        <f>VLOOKUP(B117,'[2]10QH'!$B$15:$BZ$665,77,0)</f>
        <v>#REF!</v>
      </c>
    </row>
    <row r="118" spans="1:89" s="26" customFormat="1" ht="131.25" hidden="1" customHeight="1" x14ac:dyDescent="0.3">
      <c r="A118" s="111" t="e">
        <f>A114+1</f>
        <v>#VALUE!</v>
      </c>
      <c r="B118" s="112" t="s">
        <v>1034</v>
      </c>
      <c r="C118" s="113">
        <f t="shared" si="61"/>
        <v>1.4</v>
      </c>
      <c r="D118" s="114"/>
      <c r="E118" s="108">
        <f t="shared" si="95"/>
        <v>1.4</v>
      </c>
      <c r="F118" s="108">
        <f t="shared" si="96"/>
        <v>1.4</v>
      </c>
      <c r="G118" s="108">
        <f t="shared" si="97"/>
        <v>0</v>
      </c>
      <c r="H118" s="115"/>
      <c r="I118" s="115"/>
      <c r="J118" s="115"/>
      <c r="K118" s="115"/>
      <c r="L118" s="115"/>
      <c r="M118" s="108">
        <f t="shared" si="98"/>
        <v>1.4</v>
      </c>
      <c r="N118" s="109">
        <v>1.4</v>
      </c>
      <c r="O118" s="115"/>
      <c r="P118" s="115"/>
      <c r="Q118" s="115"/>
      <c r="R118" s="115"/>
      <c r="S118" s="115"/>
      <c r="T118" s="115"/>
      <c r="U118" s="109">
        <f t="shared" si="75"/>
        <v>0</v>
      </c>
      <c r="V118" s="115"/>
      <c r="W118" s="115"/>
      <c r="X118" s="115"/>
      <c r="Y118" s="115"/>
      <c r="Z118" s="115"/>
      <c r="AA118" s="115"/>
      <c r="AB118" s="115"/>
      <c r="AC118" s="115"/>
      <c r="AD118" s="108">
        <f t="shared" ref="AD118" si="101">SUM(AE118:AT118)</f>
        <v>0</v>
      </c>
      <c r="AE118" s="115"/>
      <c r="AF118" s="115"/>
      <c r="AG118" s="116"/>
      <c r="AH118" s="116"/>
      <c r="AI118" s="115"/>
      <c r="AJ118" s="111"/>
      <c r="AK118" s="115"/>
      <c r="AL118" s="111"/>
      <c r="AM118" s="111"/>
      <c r="AN118" s="111"/>
      <c r="AO118" s="117"/>
      <c r="AP118" s="111"/>
      <c r="AQ118" s="115"/>
      <c r="AR118" s="117"/>
      <c r="AS118" s="117"/>
      <c r="AT118" s="117"/>
      <c r="AU118" s="117"/>
      <c r="AV118" s="117"/>
      <c r="AW118" s="117"/>
      <c r="AX118" s="115"/>
      <c r="AY118" s="115"/>
      <c r="AZ118" s="115"/>
      <c r="BA118" s="117"/>
      <c r="BB118" s="117"/>
      <c r="BC118" s="117"/>
      <c r="BD118" s="115"/>
      <c r="BE118" s="117"/>
      <c r="BF118" s="117"/>
      <c r="BG118" s="108">
        <f t="shared" si="100"/>
        <v>0</v>
      </c>
      <c r="BH118" s="117"/>
      <c r="BI118" s="115"/>
      <c r="BJ118" s="115"/>
      <c r="BK118" s="117"/>
      <c r="BL118" s="111" t="s">
        <v>87</v>
      </c>
      <c r="BM118" s="3"/>
      <c r="BN118" s="20" t="s">
        <v>638</v>
      </c>
      <c r="BO118" s="3">
        <v>2025</v>
      </c>
      <c r="BP118" s="20" t="s">
        <v>1164</v>
      </c>
      <c r="BQ118" s="3"/>
      <c r="BR118" s="3"/>
      <c r="BS118" s="3"/>
      <c r="BT118" s="3"/>
      <c r="BU118" s="23" t="s">
        <v>838</v>
      </c>
      <c r="BV118" s="20"/>
      <c r="BW118" s="25"/>
      <c r="BX118" s="25"/>
      <c r="BY118" s="94" t="s">
        <v>1171</v>
      </c>
      <c r="CA118" s="26">
        <f>VLOOKUP(B118,'[1]KH2025 IN'!$B$4:$X$243,23,0)</f>
        <v>1</v>
      </c>
      <c r="CB118" s="26">
        <v>1</v>
      </c>
      <c r="CC118" s="26" t="e">
        <f>VLOOKUP(B118,'[2]10QH'!$B$15:$BZ$665,77,0)</f>
        <v>#N/A</v>
      </c>
      <c r="CJ118" s="26">
        <v>1</v>
      </c>
      <c r="CK118" s="26">
        <f>VLOOKUP(B118,'[3]KH2025 IN'!$B$8:$X$241,23,0)</f>
        <v>1</v>
      </c>
    </row>
    <row r="119" spans="1:89" s="19" customFormat="1" ht="18.75" hidden="1" customHeight="1" x14ac:dyDescent="0.3">
      <c r="A119" s="105" t="s">
        <v>147</v>
      </c>
      <c r="B119" s="106" t="s">
        <v>148</v>
      </c>
      <c r="C119" s="107">
        <f t="shared" si="61"/>
        <v>0</v>
      </c>
      <c r="D119" s="115"/>
      <c r="E119" s="108">
        <f t="shared" si="95"/>
        <v>0</v>
      </c>
      <c r="F119" s="108">
        <f t="shared" si="96"/>
        <v>0</v>
      </c>
      <c r="G119" s="108">
        <f t="shared" si="97"/>
        <v>0</v>
      </c>
      <c r="H119" s="105"/>
      <c r="I119" s="105"/>
      <c r="J119" s="105"/>
      <c r="K119" s="105"/>
      <c r="L119" s="105"/>
      <c r="M119" s="108">
        <f t="shared" si="98"/>
        <v>0</v>
      </c>
      <c r="N119" s="105"/>
      <c r="O119" s="105"/>
      <c r="P119" s="105"/>
      <c r="Q119" s="105"/>
      <c r="R119" s="115"/>
      <c r="S119" s="105"/>
      <c r="T119" s="105"/>
      <c r="U119" s="109">
        <f t="shared" si="75"/>
        <v>0</v>
      </c>
      <c r="V119" s="105"/>
      <c r="W119" s="105"/>
      <c r="X119" s="105"/>
      <c r="Y119" s="105"/>
      <c r="Z119" s="105"/>
      <c r="AA119" s="105"/>
      <c r="AB119" s="105"/>
      <c r="AC119" s="105"/>
      <c r="AD119" s="108">
        <f t="shared" si="99"/>
        <v>0</v>
      </c>
      <c r="AE119" s="105"/>
      <c r="AF119" s="105"/>
      <c r="AG119" s="105"/>
      <c r="AH119" s="105"/>
      <c r="AI119" s="105"/>
      <c r="AJ119" s="105"/>
      <c r="AK119" s="105"/>
      <c r="AL119" s="105"/>
      <c r="AM119" s="105"/>
      <c r="AN119" s="105"/>
      <c r="AO119" s="110"/>
      <c r="AP119" s="105"/>
      <c r="AQ119" s="105"/>
      <c r="AR119" s="110"/>
      <c r="AS119" s="110"/>
      <c r="AT119" s="110"/>
      <c r="AU119" s="110"/>
      <c r="AV119" s="110"/>
      <c r="AW119" s="110"/>
      <c r="AX119" s="105"/>
      <c r="AY119" s="105"/>
      <c r="AZ119" s="105"/>
      <c r="BA119" s="110"/>
      <c r="BB119" s="110"/>
      <c r="BC119" s="110"/>
      <c r="BD119" s="105"/>
      <c r="BE119" s="110"/>
      <c r="BF119" s="110"/>
      <c r="BG119" s="108">
        <f t="shared" si="100"/>
        <v>0</v>
      </c>
      <c r="BH119" s="110"/>
      <c r="BI119" s="105"/>
      <c r="BJ119" s="105"/>
      <c r="BK119" s="110"/>
      <c r="BL119" s="105"/>
      <c r="BM119" s="18"/>
      <c r="BN119" s="25"/>
      <c r="BO119" s="18"/>
      <c r="BP119" s="10"/>
      <c r="BQ119" s="18"/>
      <c r="BR119" s="18"/>
      <c r="BS119" s="18"/>
      <c r="BT119" s="18"/>
      <c r="BU119" s="24"/>
      <c r="BV119" s="10"/>
      <c r="BW119" s="10"/>
      <c r="BX119" s="10"/>
      <c r="BY119" s="18"/>
      <c r="CA119" s="26" t="e">
        <f>VLOOKUP(B119,'[1]KH2025 IN'!$B$4:$X$243,23,0)</f>
        <v>#N/A</v>
      </c>
      <c r="CB119" s="26">
        <v>1</v>
      </c>
      <c r="CC119" s="26" t="e">
        <f>VLOOKUP(B119,'[2]10QH'!$B$15:$BZ$665,77,0)</f>
        <v>#REF!</v>
      </c>
    </row>
    <row r="120" spans="1:89" s="26" customFormat="1" ht="75" hidden="1" customHeight="1" x14ac:dyDescent="0.3">
      <c r="A120" s="111" t="e">
        <f>A118+1</f>
        <v>#VALUE!</v>
      </c>
      <c r="B120" s="112" t="s">
        <v>1046</v>
      </c>
      <c r="C120" s="113">
        <f t="shared" si="61"/>
        <v>2</v>
      </c>
      <c r="D120" s="114"/>
      <c r="E120" s="108">
        <f t="shared" si="95"/>
        <v>2</v>
      </c>
      <c r="F120" s="108">
        <f t="shared" si="96"/>
        <v>2</v>
      </c>
      <c r="G120" s="108">
        <f t="shared" si="97"/>
        <v>0</v>
      </c>
      <c r="H120" s="115"/>
      <c r="I120" s="115"/>
      <c r="J120" s="115"/>
      <c r="K120" s="115">
        <v>2</v>
      </c>
      <c r="L120" s="115"/>
      <c r="M120" s="108">
        <f t="shared" si="98"/>
        <v>0</v>
      </c>
      <c r="N120" s="115"/>
      <c r="O120" s="115"/>
      <c r="P120" s="115"/>
      <c r="Q120" s="115"/>
      <c r="R120" s="115"/>
      <c r="S120" s="115"/>
      <c r="T120" s="115"/>
      <c r="U120" s="109">
        <f t="shared" si="75"/>
        <v>0</v>
      </c>
      <c r="V120" s="115"/>
      <c r="W120" s="115"/>
      <c r="X120" s="115"/>
      <c r="Y120" s="115"/>
      <c r="Z120" s="115"/>
      <c r="AA120" s="115"/>
      <c r="AB120" s="115"/>
      <c r="AC120" s="115"/>
      <c r="AD120" s="108">
        <f t="shared" ref="AD120" si="102">SUM(AE120:AT120)</f>
        <v>0</v>
      </c>
      <c r="AE120" s="115"/>
      <c r="AF120" s="115"/>
      <c r="AG120" s="116"/>
      <c r="AH120" s="116"/>
      <c r="AI120" s="115"/>
      <c r="AJ120" s="111"/>
      <c r="AK120" s="115"/>
      <c r="AL120" s="111"/>
      <c r="AM120" s="111"/>
      <c r="AN120" s="111"/>
      <c r="AO120" s="117"/>
      <c r="AP120" s="111"/>
      <c r="AQ120" s="115"/>
      <c r="AR120" s="117"/>
      <c r="AS120" s="117"/>
      <c r="AT120" s="117"/>
      <c r="AU120" s="117"/>
      <c r="AV120" s="117"/>
      <c r="AW120" s="117"/>
      <c r="AX120" s="115"/>
      <c r="AY120" s="115"/>
      <c r="AZ120" s="115"/>
      <c r="BA120" s="117"/>
      <c r="BB120" s="117"/>
      <c r="BC120" s="117"/>
      <c r="BD120" s="115"/>
      <c r="BE120" s="117"/>
      <c r="BF120" s="117"/>
      <c r="BG120" s="108">
        <f t="shared" si="100"/>
        <v>0</v>
      </c>
      <c r="BH120" s="117"/>
      <c r="BI120" s="115"/>
      <c r="BJ120" s="115"/>
      <c r="BK120" s="117"/>
      <c r="BL120" s="111" t="s">
        <v>105</v>
      </c>
      <c r="BM120" s="3"/>
      <c r="BN120" s="20" t="s">
        <v>638</v>
      </c>
      <c r="BO120" s="3">
        <v>2025</v>
      </c>
      <c r="BP120" s="20" t="s">
        <v>468</v>
      </c>
      <c r="BQ120" s="3"/>
      <c r="BR120" s="3"/>
      <c r="BS120" s="3"/>
      <c r="BT120" s="3"/>
      <c r="BU120" s="23"/>
      <c r="BV120" s="20"/>
      <c r="BW120" s="25"/>
      <c r="BX120" s="25"/>
      <c r="BY120" s="97"/>
    </row>
    <row r="121" spans="1:89" s="11" customFormat="1" ht="18.75" hidden="1" customHeight="1" x14ac:dyDescent="0.3">
      <c r="A121" s="62" t="s">
        <v>339</v>
      </c>
      <c r="B121" s="79" t="s">
        <v>70</v>
      </c>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4"/>
      <c r="BL121" s="4"/>
      <c r="BM121" s="62"/>
      <c r="BN121" s="4"/>
      <c r="BO121" s="4"/>
      <c r="BP121" s="10"/>
      <c r="BQ121" s="10"/>
      <c r="BR121" s="10"/>
      <c r="BS121" s="10"/>
      <c r="BT121" s="10"/>
      <c r="BU121" s="10"/>
      <c r="BV121" s="10"/>
      <c r="BW121" s="10"/>
      <c r="BX121" s="10"/>
      <c r="BY121" s="10"/>
      <c r="CA121" s="26" t="e">
        <f>VLOOKUP(B121,'[1]KH2025 IN'!$B$4:$X$243,23,0)</f>
        <v>#N/A</v>
      </c>
      <c r="CB121" s="26">
        <v>1</v>
      </c>
      <c r="CC121" s="26" t="e">
        <f>VLOOKUP(B121,'[2]10QH'!$B$15:$BZ$665,77,0)</f>
        <v>#REF!</v>
      </c>
    </row>
    <row r="122" spans="1:89" s="11" customFormat="1" ht="19.5" hidden="1" customHeight="1" x14ac:dyDescent="0.3">
      <c r="A122" s="62" t="s">
        <v>339</v>
      </c>
      <c r="B122" s="5" t="s">
        <v>72</v>
      </c>
      <c r="C122" s="6">
        <f t="shared" si="61"/>
        <v>0</v>
      </c>
      <c r="D122" s="6">
        <f t="shared" ref="D122:T122" si="103">SUM(D123:D123)</f>
        <v>0</v>
      </c>
      <c r="E122" s="6">
        <f t="shared" si="103"/>
        <v>0</v>
      </c>
      <c r="F122" s="6">
        <f t="shared" si="103"/>
        <v>0</v>
      </c>
      <c r="G122" s="6">
        <f t="shared" si="103"/>
        <v>0</v>
      </c>
      <c r="H122" s="64">
        <f t="shared" si="103"/>
        <v>0</v>
      </c>
      <c r="I122" s="64">
        <f t="shared" si="103"/>
        <v>0</v>
      </c>
      <c r="J122" s="64">
        <f t="shared" si="103"/>
        <v>0</v>
      </c>
      <c r="K122" s="83">
        <f t="shared" si="103"/>
        <v>0</v>
      </c>
      <c r="L122" s="6">
        <f t="shared" si="103"/>
        <v>0</v>
      </c>
      <c r="M122" s="64">
        <f t="shared" si="103"/>
        <v>0</v>
      </c>
      <c r="N122" s="6">
        <f t="shared" si="103"/>
        <v>0</v>
      </c>
      <c r="O122" s="6">
        <f t="shared" si="103"/>
        <v>0</v>
      </c>
      <c r="P122" s="6">
        <f t="shared" si="103"/>
        <v>0</v>
      </c>
      <c r="Q122" s="64">
        <f t="shared" si="103"/>
        <v>0</v>
      </c>
      <c r="R122" s="64">
        <f t="shared" si="103"/>
        <v>0</v>
      </c>
      <c r="S122" s="64">
        <f t="shared" si="103"/>
        <v>0</v>
      </c>
      <c r="T122" s="64">
        <f t="shared" si="103"/>
        <v>0</v>
      </c>
      <c r="U122" s="6">
        <f t="shared" ref="U122:U144" si="104">V122+W122+X122+Y122+Z122+AA122+AB122+AC122+AD122+AU122+AV122+AW122+AX122+AY122+AZ122+BA122+BB122+BC122+BD122+BE122+BF122</f>
        <v>0</v>
      </c>
      <c r="V122" s="64">
        <f t="shared" ref="V122:BJ122" si="105">SUM(V123:V123)</f>
        <v>0</v>
      </c>
      <c r="W122" s="64">
        <f t="shared" si="105"/>
        <v>0</v>
      </c>
      <c r="X122" s="64">
        <f t="shared" si="105"/>
        <v>0</v>
      </c>
      <c r="Y122" s="64">
        <f t="shared" si="105"/>
        <v>0</v>
      </c>
      <c r="Z122" s="64">
        <f t="shared" si="105"/>
        <v>0</v>
      </c>
      <c r="AA122" s="64">
        <f t="shared" si="105"/>
        <v>0</v>
      </c>
      <c r="AB122" s="64">
        <f t="shared" si="105"/>
        <v>0</v>
      </c>
      <c r="AC122" s="64">
        <f t="shared" si="105"/>
        <v>0</v>
      </c>
      <c r="AD122" s="64">
        <f t="shared" si="105"/>
        <v>0</v>
      </c>
      <c r="AE122" s="64">
        <f t="shared" si="105"/>
        <v>0</v>
      </c>
      <c r="AF122" s="64">
        <f t="shared" si="105"/>
        <v>0</v>
      </c>
      <c r="AG122" s="64">
        <f t="shared" si="105"/>
        <v>0</v>
      </c>
      <c r="AH122" s="64">
        <f t="shared" si="105"/>
        <v>0</v>
      </c>
      <c r="AI122" s="64">
        <f t="shared" si="105"/>
        <v>0</v>
      </c>
      <c r="AJ122" s="64">
        <f t="shared" si="105"/>
        <v>0</v>
      </c>
      <c r="AK122" s="64">
        <f t="shared" si="105"/>
        <v>0</v>
      </c>
      <c r="AL122" s="64">
        <f t="shared" si="105"/>
        <v>0</v>
      </c>
      <c r="AM122" s="64">
        <f t="shared" si="105"/>
        <v>0</v>
      </c>
      <c r="AN122" s="64">
        <f t="shared" si="105"/>
        <v>0</v>
      </c>
      <c r="AO122" s="64">
        <f t="shared" si="105"/>
        <v>0</v>
      </c>
      <c r="AP122" s="64">
        <f t="shared" si="105"/>
        <v>0</v>
      </c>
      <c r="AQ122" s="64">
        <f t="shared" si="105"/>
        <v>0</v>
      </c>
      <c r="AR122" s="64">
        <f t="shared" si="105"/>
        <v>0</v>
      </c>
      <c r="AS122" s="64">
        <f t="shared" si="105"/>
        <v>0</v>
      </c>
      <c r="AT122" s="64">
        <f t="shared" si="105"/>
        <v>0</v>
      </c>
      <c r="AU122" s="64">
        <f t="shared" si="105"/>
        <v>0</v>
      </c>
      <c r="AV122" s="64">
        <f t="shared" si="105"/>
        <v>0</v>
      </c>
      <c r="AW122" s="64">
        <f t="shared" si="105"/>
        <v>0</v>
      </c>
      <c r="AX122" s="64">
        <f t="shared" si="105"/>
        <v>0</v>
      </c>
      <c r="AY122" s="64">
        <f t="shared" si="105"/>
        <v>0</v>
      </c>
      <c r="AZ122" s="64">
        <f t="shared" si="105"/>
        <v>0</v>
      </c>
      <c r="BA122" s="64">
        <f t="shared" si="105"/>
        <v>0</v>
      </c>
      <c r="BB122" s="64">
        <f t="shared" si="105"/>
        <v>0</v>
      </c>
      <c r="BC122" s="64">
        <f t="shared" si="105"/>
        <v>0</v>
      </c>
      <c r="BD122" s="64">
        <f t="shared" si="105"/>
        <v>0</v>
      </c>
      <c r="BE122" s="64">
        <f t="shared" si="105"/>
        <v>0</v>
      </c>
      <c r="BF122" s="64">
        <f t="shared" si="105"/>
        <v>0</v>
      </c>
      <c r="BG122" s="6">
        <f t="shared" si="105"/>
        <v>0</v>
      </c>
      <c r="BH122" s="64">
        <f t="shared" si="105"/>
        <v>0</v>
      </c>
      <c r="BI122" s="64">
        <f t="shared" si="105"/>
        <v>0</v>
      </c>
      <c r="BJ122" s="64">
        <f t="shared" si="105"/>
        <v>0</v>
      </c>
      <c r="BK122" s="4"/>
      <c r="BL122" s="4"/>
      <c r="BM122" s="62"/>
      <c r="BN122" s="4"/>
      <c r="BO122" s="4"/>
      <c r="BP122" s="10"/>
      <c r="BQ122" s="10"/>
      <c r="BR122" s="10"/>
      <c r="BS122" s="10"/>
      <c r="BT122" s="10"/>
      <c r="BU122" s="10"/>
      <c r="BV122" s="10"/>
      <c r="BW122" s="10"/>
      <c r="BX122" s="10"/>
      <c r="BY122" s="10"/>
      <c r="CA122" s="26" t="e">
        <f>VLOOKUP(B122,'[1]KH2025 IN'!$B$4:$X$243,23,0)</f>
        <v>#N/A</v>
      </c>
      <c r="CB122" s="26">
        <v>1</v>
      </c>
      <c r="CC122" s="26" t="e">
        <f>VLOOKUP(B122,'[2]10QH'!$B$15:$BZ$665,77,0)</f>
        <v>#REF!</v>
      </c>
    </row>
    <row r="123" spans="1:89" s="19" customFormat="1" ht="18.75" hidden="1" customHeight="1" x14ac:dyDescent="0.3">
      <c r="A123" s="10" t="s">
        <v>84</v>
      </c>
      <c r="B123" s="15" t="s">
        <v>85</v>
      </c>
      <c r="C123" s="16">
        <f t="shared" si="61"/>
        <v>0</v>
      </c>
      <c r="D123" s="10"/>
      <c r="E123" s="17">
        <f>F123+U123+BG123</f>
        <v>0</v>
      </c>
      <c r="F123" s="17">
        <f>G123+K123+L123+M123+R123+S123+T123</f>
        <v>0</v>
      </c>
      <c r="G123" s="17">
        <f>H123+I123+J123</f>
        <v>0</v>
      </c>
      <c r="H123" s="10"/>
      <c r="I123" s="10"/>
      <c r="J123" s="10"/>
      <c r="K123" s="10"/>
      <c r="L123" s="10"/>
      <c r="M123" s="17">
        <f>+N123+O123+P123</f>
        <v>0</v>
      </c>
      <c r="N123" s="10"/>
      <c r="O123" s="10"/>
      <c r="P123" s="10"/>
      <c r="Q123" s="10"/>
      <c r="R123" s="25"/>
      <c r="S123" s="10"/>
      <c r="T123" s="10"/>
      <c r="U123" s="7">
        <f t="shared" si="104"/>
        <v>0</v>
      </c>
      <c r="V123" s="10"/>
      <c r="W123" s="10"/>
      <c r="X123" s="10"/>
      <c r="Y123" s="10"/>
      <c r="Z123" s="10"/>
      <c r="AA123" s="10"/>
      <c r="AB123" s="10"/>
      <c r="AC123" s="10"/>
      <c r="AD123" s="17">
        <f>SUM(AE123:AT123)</f>
        <v>0</v>
      </c>
      <c r="AE123" s="10"/>
      <c r="AF123" s="10"/>
      <c r="AG123" s="10"/>
      <c r="AH123" s="10"/>
      <c r="AI123" s="10"/>
      <c r="AJ123" s="10"/>
      <c r="AK123" s="10"/>
      <c r="AL123" s="10"/>
      <c r="AM123" s="10"/>
      <c r="AN123" s="10"/>
      <c r="AO123" s="18"/>
      <c r="AP123" s="10"/>
      <c r="AQ123" s="10"/>
      <c r="AR123" s="18"/>
      <c r="AS123" s="18"/>
      <c r="AT123" s="18"/>
      <c r="AU123" s="18"/>
      <c r="AV123" s="18"/>
      <c r="AW123" s="18"/>
      <c r="AX123" s="10"/>
      <c r="AY123" s="10"/>
      <c r="AZ123" s="10"/>
      <c r="BA123" s="18"/>
      <c r="BB123" s="18"/>
      <c r="BC123" s="18"/>
      <c r="BD123" s="10"/>
      <c r="BE123" s="18"/>
      <c r="BF123" s="18"/>
      <c r="BG123" s="17">
        <f>BH123+BI123+BJ123</f>
        <v>0</v>
      </c>
      <c r="BH123" s="18"/>
      <c r="BI123" s="10"/>
      <c r="BJ123" s="10"/>
      <c r="BK123" s="18"/>
      <c r="BL123" s="10"/>
      <c r="BM123" s="18"/>
      <c r="BN123" s="10"/>
      <c r="BO123" s="3"/>
      <c r="BP123" s="10"/>
      <c r="BQ123" s="18"/>
      <c r="BR123" s="18"/>
      <c r="BS123" s="18"/>
      <c r="BT123" s="18"/>
      <c r="BU123" s="10"/>
      <c r="BV123" s="10"/>
      <c r="BW123" s="10"/>
      <c r="BX123" s="10"/>
      <c r="BY123" s="18"/>
      <c r="CA123" s="26">
        <f>VLOOKUP(B123,'[1]KH2025 IN'!$B$4:$X$243,23,0)</f>
        <v>1</v>
      </c>
      <c r="CB123" s="26">
        <v>1</v>
      </c>
      <c r="CC123" s="26" t="e">
        <f>VLOOKUP(B123,'[2]10QH'!$B$15:$BZ$665,77,0)</f>
        <v>#REF!</v>
      </c>
    </row>
    <row r="124" spans="1:89" s="11" customFormat="1" ht="19.5" hidden="1" customHeight="1" x14ac:dyDescent="0.3">
      <c r="A124" s="62" t="s">
        <v>339</v>
      </c>
      <c r="B124" s="5" t="s">
        <v>73</v>
      </c>
      <c r="C124" s="6">
        <f t="shared" si="61"/>
        <v>4.99</v>
      </c>
      <c r="D124" s="6">
        <f t="shared" ref="D124:T124" si="106">SUM(D125:D125)</f>
        <v>0</v>
      </c>
      <c r="E124" s="6">
        <f t="shared" si="106"/>
        <v>4.99</v>
      </c>
      <c r="F124" s="6">
        <f t="shared" si="106"/>
        <v>4.99</v>
      </c>
      <c r="G124" s="6">
        <f t="shared" si="106"/>
        <v>0</v>
      </c>
      <c r="H124" s="64">
        <f t="shared" si="106"/>
        <v>0</v>
      </c>
      <c r="I124" s="64">
        <f t="shared" si="106"/>
        <v>0</v>
      </c>
      <c r="J124" s="64">
        <f t="shared" si="106"/>
        <v>0</v>
      </c>
      <c r="K124" s="83">
        <f t="shared" si="106"/>
        <v>3</v>
      </c>
      <c r="L124" s="6">
        <f t="shared" si="106"/>
        <v>1.99</v>
      </c>
      <c r="M124" s="64">
        <f t="shared" si="106"/>
        <v>0</v>
      </c>
      <c r="N124" s="6">
        <f t="shared" si="106"/>
        <v>0</v>
      </c>
      <c r="O124" s="6">
        <f t="shared" si="106"/>
        <v>0</v>
      </c>
      <c r="P124" s="6">
        <f t="shared" si="106"/>
        <v>0</v>
      </c>
      <c r="Q124" s="64">
        <f t="shared" si="106"/>
        <v>0</v>
      </c>
      <c r="R124" s="64">
        <f t="shared" si="106"/>
        <v>0</v>
      </c>
      <c r="S124" s="64">
        <f t="shared" si="106"/>
        <v>0</v>
      </c>
      <c r="T124" s="64">
        <f t="shared" si="106"/>
        <v>0</v>
      </c>
      <c r="U124" s="6">
        <f t="shared" si="104"/>
        <v>0</v>
      </c>
      <c r="V124" s="64">
        <f t="shared" ref="V124:BJ124" si="107">SUM(V125:V125)</f>
        <v>0</v>
      </c>
      <c r="W124" s="64">
        <f t="shared" si="107"/>
        <v>0</v>
      </c>
      <c r="X124" s="64">
        <f t="shared" si="107"/>
        <v>0</v>
      </c>
      <c r="Y124" s="64">
        <f t="shared" si="107"/>
        <v>0</v>
      </c>
      <c r="Z124" s="64">
        <f t="shared" si="107"/>
        <v>0</v>
      </c>
      <c r="AA124" s="64">
        <f t="shared" si="107"/>
        <v>0</v>
      </c>
      <c r="AB124" s="64">
        <f t="shared" si="107"/>
        <v>0</v>
      </c>
      <c r="AC124" s="64">
        <f t="shared" si="107"/>
        <v>0</v>
      </c>
      <c r="AD124" s="64">
        <f t="shared" si="107"/>
        <v>0</v>
      </c>
      <c r="AE124" s="64">
        <f t="shared" si="107"/>
        <v>0</v>
      </c>
      <c r="AF124" s="64">
        <f t="shared" si="107"/>
        <v>0</v>
      </c>
      <c r="AG124" s="64">
        <f t="shared" si="107"/>
        <v>0</v>
      </c>
      <c r="AH124" s="64">
        <f t="shared" si="107"/>
        <v>0</v>
      </c>
      <c r="AI124" s="64">
        <f t="shared" si="107"/>
        <v>0</v>
      </c>
      <c r="AJ124" s="64">
        <f t="shared" si="107"/>
        <v>0</v>
      </c>
      <c r="AK124" s="64">
        <f t="shared" si="107"/>
        <v>0</v>
      </c>
      <c r="AL124" s="64">
        <f t="shared" si="107"/>
        <v>0</v>
      </c>
      <c r="AM124" s="64">
        <f t="shared" si="107"/>
        <v>0</v>
      </c>
      <c r="AN124" s="64">
        <f t="shared" si="107"/>
        <v>0</v>
      </c>
      <c r="AO124" s="64">
        <f t="shared" si="107"/>
        <v>0</v>
      </c>
      <c r="AP124" s="64">
        <f t="shared" si="107"/>
        <v>0</v>
      </c>
      <c r="AQ124" s="64">
        <f t="shared" si="107"/>
        <v>0</v>
      </c>
      <c r="AR124" s="64">
        <f t="shared" si="107"/>
        <v>0</v>
      </c>
      <c r="AS124" s="64">
        <f t="shared" si="107"/>
        <v>0</v>
      </c>
      <c r="AT124" s="64">
        <f t="shared" si="107"/>
        <v>0</v>
      </c>
      <c r="AU124" s="64">
        <f t="shared" si="107"/>
        <v>0</v>
      </c>
      <c r="AV124" s="64">
        <f t="shared" si="107"/>
        <v>0</v>
      </c>
      <c r="AW124" s="64">
        <f t="shared" si="107"/>
        <v>0</v>
      </c>
      <c r="AX124" s="64">
        <f t="shared" si="107"/>
        <v>0</v>
      </c>
      <c r="AY124" s="64">
        <f t="shared" si="107"/>
        <v>0</v>
      </c>
      <c r="AZ124" s="64">
        <f t="shared" si="107"/>
        <v>0</v>
      </c>
      <c r="BA124" s="64">
        <f t="shared" si="107"/>
        <v>0</v>
      </c>
      <c r="BB124" s="64">
        <f t="shared" si="107"/>
        <v>0</v>
      </c>
      <c r="BC124" s="64">
        <f t="shared" si="107"/>
        <v>0</v>
      </c>
      <c r="BD124" s="64">
        <f t="shared" si="107"/>
        <v>0</v>
      </c>
      <c r="BE124" s="64">
        <f t="shared" si="107"/>
        <v>0</v>
      </c>
      <c r="BF124" s="64">
        <f t="shared" si="107"/>
        <v>0</v>
      </c>
      <c r="BG124" s="6">
        <f t="shared" si="107"/>
        <v>0</v>
      </c>
      <c r="BH124" s="64">
        <f t="shared" si="107"/>
        <v>0</v>
      </c>
      <c r="BI124" s="64">
        <f t="shared" si="107"/>
        <v>0</v>
      </c>
      <c r="BJ124" s="64">
        <f t="shared" si="107"/>
        <v>0</v>
      </c>
      <c r="BK124" s="4"/>
      <c r="BL124" s="4"/>
      <c r="BM124" s="62"/>
      <c r="BN124" s="4"/>
      <c r="BO124" s="4"/>
      <c r="BP124" s="10"/>
      <c r="BQ124" s="10"/>
      <c r="BR124" s="10"/>
      <c r="BS124" s="10"/>
      <c r="BT124" s="10"/>
      <c r="BU124" s="10"/>
      <c r="BV124" s="10"/>
      <c r="BW124" s="10"/>
      <c r="BX124" s="10"/>
      <c r="BY124" s="10"/>
      <c r="CA124" s="26" t="e">
        <f>VLOOKUP(B124,'[1]KH2025 IN'!$B$4:$X$243,23,0)</f>
        <v>#N/A</v>
      </c>
      <c r="CB124" s="26">
        <v>1</v>
      </c>
      <c r="CC124" s="26" t="e">
        <f>VLOOKUP(B124,'[2]10QH'!$B$15:$BZ$665,77,0)</f>
        <v>#REF!</v>
      </c>
    </row>
    <row r="125" spans="1:89" s="92" customFormat="1" ht="187.5" hidden="1" customHeight="1" x14ac:dyDescent="0.3">
      <c r="A125" s="111" t="s">
        <v>339</v>
      </c>
      <c r="B125" s="21" t="s">
        <v>710</v>
      </c>
      <c r="C125" s="22">
        <f t="shared" si="61"/>
        <v>4.99</v>
      </c>
      <c r="D125" s="23"/>
      <c r="E125" s="17">
        <f>F125+U125+BG125</f>
        <v>4.99</v>
      </c>
      <c r="F125" s="17">
        <f>G125+K125+L125+M125+R125+S125+T125</f>
        <v>4.99</v>
      </c>
      <c r="G125" s="17">
        <f>H125+I125+J125</f>
        <v>0</v>
      </c>
      <c r="H125" s="24"/>
      <c r="I125" s="24"/>
      <c r="J125" s="24"/>
      <c r="K125" s="24">
        <v>3</v>
      </c>
      <c r="L125" s="24">
        <v>1.99</v>
      </c>
      <c r="M125" s="17">
        <f>+N125+O125+P125</f>
        <v>0</v>
      </c>
      <c r="N125" s="24"/>
      <c r="O125" s="24"/>
      <c r="P125" s="24"/>
      <c r="Q125" s="24"/>
      <c r="R125" s="10"/>
      <c r="S125" s="24"/>
      <c r="T125" s="24"/>
      <c r="U125" s="7">
        <f t="shared" si="104"/>
        <v>0</v>
      </c>
      <c r="V125" s="24"/>
      <c r="W125" s="24"/>
      <c r="X125" s="24"/>
      <c r="Y125" s="24"/>
      <c r="Z125" s="24"/>
      <c r="AA125" s="24"/>
      <c r="AB125" s="24"/>
      <c r="AC125" s="24"/>
      <c r="AD125" s="17">
        <f>SUM(AE125:AT125)</f>
        <v>0</v>
      </c>
      <c r="AE125" s="24"/>
      <c r="AF125" s="24"/>
      <c r="AG125" s="25"/>
      <c r="AH125" s="25"/>
      <c r="AI125" s="24"/>
      <c r="AJ125" s="20"/>
      <c r="AK125" s="24"/>
      <c r="AL125" s="20"/>
      <c r="AM125" s="20"/>
      <c r="AN125" s="20"/>
      <c r="AO125" s="18"/>
      <c r="AP125" s="20"/>
      <c r="AQ125" s="24"/>
      <c r="AR125" s="18"/>
      <c r="AS125" s="18"/>
      <c r="AT125" s="18"/>
      <c r="AU125" s="18"/>
      <c r="AV125" s="18"/>
      <c r="AW125" s="18"/>
      <c r="AX125" s="24"/>
      <c r="AY125" s="24"/>
      <c r="AZ125" s="24"/>
      <c r="BA125" s="18"/>
      <c r="BB125" s="18"/>
      <c r="BC125" s="18"/>
      <c r="BD125" s="24"/>
      <c r="BE125" s="18"/>
      <c r="BF125" s="18"/>
      <c r="BG125" s="17">
        <f>BH125+BI125+BJ125</f>
        <v>0</v>
      </c>
      <c r="BH125" s="18"/>
      <c r="BI125" s="24"/>
      <c r="BJ125" s="24"/>
      <c r="BK125" s="18"/>
      <c r="BL125" s="20" t="s">
        <v>123</v>
      </c>
      <c r="BM125" s="18"/>
      <c r="BN125" s="20" t="s">
        <v>711</v>
      </c>
      <c r="BO125" s="3">
        <v>2025</v>
      </c>
      <c r="BP125" s="20" t="s">
        <v>712</v>
      </c>
      <c r="BQ125" s="18"/>
      <c r="BR125" s="18"/>
      <c r="BS125" s="18"/>
      <c r="BT125" s="18"/>
      <c r="BU125" s="23" t="s">
        <v>131</v>
      </c>
      <c r="BV125" s="20">
        <v>2022.2023999999999</v>
      </c>
      <c r="BW125" s="25" t="s">
        <v>713</v>
      </c>
      <c r="BX125" s="25" t="s">
        <v>714</v>
      </c>
      <c r="BY125" s="93"/>
      <c r="CA125" s="26">
        <f>VLOOKUP(B125,'[1]KH2025 IN'!$B$4:$X$243,23,0)</f>
        <v>1</v>
      </c>
      <c r="CB125" s="26">
        <v>1</v>
      </c>
      <c r="CC125" s="26">
        <f>VLOOKUP(B125,'[2]10QH'!$B$15:$BZ$665,77,0)</f>
        <v>1</v>
      </c>
      <c r="CJ125" s="26">
        <v>1</v>
      </c>
      <c r="CK125" s="26">
        <f>VLOOKUP(B125,'[3]KH2025 IN'!$B$8:$X$241,23,0)</f>
        <v>1</v>
      </c>
    </row>
    <row r="126" spans="1:89" s="11" customFormat="1" ht="18.75" hidden="1" customHeight="1" x14ac:dyDescent="0.3">
      <c r="A126" s="62" t="s">
        <v>339</v>
      </c>
      <c r="B126" s="5" t="s">
        <v>74</v>
      </c>
      <c r="C126" s="6"/>
      <c r="D126" s="6"/>
      <c r="E126" s="6"/>
      <c r="F126" s="6"/>
      <c r="G126" s="6"/>
      <c r="H126" s="7"/>
      <c r="I126" s="7"/>
      <c r="J126" s="7"/>
      <c r="K126" s="83"/>
      <c r="L126" s="6"/>
      <c r="M126" s="7"/>
      <c r="N126" s="6"/>
      <c r="O126" s="6"/>
      <c r="P126" s="6"/>
      <c r="Q126" s="7"/>
      <c r="R126" s="7"/>
      <c r="S126" s="7"/>
      <c r="T126" s="7"/>
      <c r="U126" s="6"/>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6"/>
      <c r="BH126" s="7"/>
      <c r="BI126" s="7"/>
      <c r="BJ126" s="7"/>
      <c r="BK126" s="85"/>
      <c r="BL126" s="4"/>
      <c r="BM126" s="4"/>
      <c r="BN126" s="4"/>
      <c r="BO126" s="4"/>
      <c r="BP126" s="10"/>
      <c r="BQ126" s="10"/>
      <c r="BR126" s="10"/>
      <c r="BS126" s="10"/>
      <c r="BT126" s="10"/>
      <c r="BU126" s="10"/>
      <c r="BV126" s="10"/>
      <c r="BW126" s="10"/>
      <c r="BX126" s="10"/>
      <c r="BY126" s="10"/>
      <c r="CA126" s="26" t="e">
        <f>VLOOKUP(B126,'[1]KH2025 IN'!$B$4:$X$243,23,0)</f>
        <v>#N/A</v>
      </c>
      <c r="CB126" s="26">
        <v>1</v>
      </c>
      <c r="CC126" s="26" t="e">
        <f>VLOOKUP(B126,'[2]10QH'!$B$15:$BZ$665,77,0)</f>
        <v>#REF!</v>
      </c>
    </row>
    <row r="127" spans="1:89" s="11" customFormat="1" ht="18.75" hidden="1" customHeight="1" x14ac:dyDescent="0.3">
      <c r="A127" s="62" t="s">
        <v>339</v>
      </c>
      <c r="B127" s="5" t="s">
        <v>716</v>
      </c>
      <c r="C127" s="6">
        <f t="shared" si="61"/>
        <v>6.0400000000000009</v>
      </c>
      <c r="D127" s="6">
        <f t="shared" ref="D127:T127" si="108">SUM(D128:D132)</f>
        <v>0.73</v>
      </c>
      <c r="E127" s="6">
        <f t="shared" si="108"/>
        <v>5.3100000000000005</v>
      </c>
      <c r="F127" s="6">
        <f t="shared" si="108"/>
        <v>5.3100000000000005</v>
      </c>
      <c r="G127" s="6">
        <f t="shared" si="108"/>
        <v>0</v>
      </c>
      <c r="H127" s="6">
        <f t="shared" si="108"/>
        <v>0</v>
      </c>
      <c r="I127" s="6">
        <f t="shared" si="108"/>
        <v>0</v>
      </c>
      <c r="J127" s="6">
        <f t="shared" si="108"/>
        <v>0</v>
      </c>
      <c r="K127" s="83">
        <f t="shared" si="108"/>
        <v>3.31</v>
      </c>
      <c r="L127" s="6">
        <f t="shared" si="108"/>
        <v>2</v>
      </c>
      <c r="M127" s="6">
        <f t="shared" si="108"/>
        <v>0</v>
      </c>
      <c r="N127" s="6">
        <f t="shared" si="108"/>
        <v>0</v>
      </c>
      <c r="O127" s="6">
        <f t="shared" si="108"/>
        <v>0</v>
      </c>
      <c r="P127" s="6">
        <f t="shared" si="108"/>
        <v>0</v>
      </c>
      <c r="Q127" s="6">
        <f t="shared" si="108"/>
        <v>0</v>
      </c>
      <c r="R127" s="6">
        <f t="shared" si="108"/>
        <v>0</v>
      </c>
      <c r="S127" s="6">
        <f t="shared" si="108"/>
        <v>0</v>
      </c>
      <c r="T127" s="6">
        <f t="shared" si="108"/>
        <v>0</v>
      </c>
      <c r="U127" s="6">
        <f t="shared" si="104"/>
        <v>0</v>
      </c>
      <c r="V127" s="6">
        <f t="shared" ref="V127:BJ127" si="109">SUM(V128:V132)</f>
        <v>0</v>
      </c>
      <c r="W127" s="6">
        <f t="shared" si="109"/>
        <v>0</v>
      </c>
      <c r="X127" s="6">
        <f t="shared" si="109"/>
        <v>0</v>
      </c>
      <c r="Y127" s="6">
        <f t="shared" si="109"/>
        <v>0</v>
      </c>
      <c r="Z127" s="6">
        <f t="shared" si="109"/>
        <v>0</v>
      </c>
      <c r="AA127" s="6">
        <f t="shared" si="109"/>
        <v>0</v>
      </c>
      <c r="AB127" s="6">
        <f t="shared" si="109"/>
        <v>0</v>
      </c>
      <c r="AC127" s="6">
        <f t="shared" si="109"/>
        <v>0</v>
      </c>
      <c r="AD127" s="6">
        <f t="shared" si="109"/>
        <v>0</v>
      </c>
      <c r="AE127" s="6">
        <f t="shared" si="109"/>
        <v>0</v>
      </c>
      <c r="AF127" s="6">
        <f t="shared" si="109"/>
        <v>0</v>
      </c>
      <c r="AG127" s="6">
        <f t="shared" si="109"/>
        <v>0</v>
      </c>
      <c r="AH127" s="6">
        <f t="shared" si="109"/>
        <v>0</v>
      </c>
      <c r="AI127" s="6">
        <f t="shared" si="109"/>
        <v>0</v>
      </c>
      <c r="AJ127" s="6">
        <f t="shared" si="109"/>
        <v>0</v>
      </c>
      <c r="AK127" s="6">
        <f t="shared" si="109"/>
        <v>0</v>
      </c>
      <c r="AL127" s="6">
        <f t="shared" si="109"/>
        <v>0</v>
      </c>
      <c r="AM127" s="6">
        <f t="shared" si="109"/>
        <v>0</v>
      </c>
      <c r="AN127" s="6">
        <f t="shared" si="109"/>
        <v>0</v>
      </c>
      <c r="AO127" s="6">
        <f t="shared" si="109"/>
        <v>0</v>
      </c>
      <c r="AP127" s="6">
        <f t="shared" si="109"/>
        <v>0</v>
      </c>
      <c r="AQ127" s="6">
        <f t="shared" si="109"/>
        <v>0</v>
      </c>
      <c r="AR127" s="6">
        <f t="shared" si="109"/>
        <v>0</v>
      </c>
      <c r="AS127" s="6">
        <f t="shared" si="109"/>
        <v>0</v>
      </c>
      <c r="AT127" s="6">
        <f t="shared" si="109"/>
        <v>0</v>
      </c>
      <c r="AU127" s="6">
        <f t="shared" si="109"/>
        <v>0</v>
      </c>
      <c r="AV127" s="6">
        <f t="shared" si="109"/>
        <v>0</v>
      </c>
      <c r="AW127" s="6">
        <f t="shared" si="109"/>
        <v>0</v>
      </c>
      <c r="AX127" s="6">
        <f t="shared" si="109"/>
        <v>0</v>
      </c>
      <c r="AY127" s="6">
        <f t="shared" si="109"/>
        <v>0</v>
      </c>
      <c r="AZ127" s="6">
        <f t="shared" si="109"/>
        <v>0</v>
      </c>
      <c r="BA127" s="6">
        <f t="shared" si="109"/>
        <v>0</v>
      </c>
      <c r="BB127" s="6">
        <f t="shared" si="109"/>
        <v>0</v>
      </c>
      <c r="BC127" s="6">
        <f t="shared" si="109"/>
        <v>0</v>
      </c>
      <c r="BD127" s="6">
        <f t="shared" si="109"/>
        <v>0</v>
      </c>
      <c r="BE127" s="6">
        <f t="shared" si="109"/>
        <v>0</v>
      </c>
      <c r="BF127" s="6">
        <f t="shared" si="109"/>
        <v>0</v>
      </c>
      <c r="BG127" s="6">
        <f t="shared" si="109"/>
        <v>0</v>
      </c>
      <c r="BH127" s="6">
        <f t="shared" si="109"/>
        <v>0</v>
      </c>
      <c r="BI127" s="6">
        <f t="shared" si="109"/>
        <v>0</v>
      </c>
      <c r="BJ127" s="6">
        <f t="shared" si="109"/>
        <v>0</v>
      </c>
      <c r="BK127" s="4"/>
      <c r="BL127" s="4"/>
      <c r="BM127" s="62"/>
      <c r="BN127" s="4"/>
      <c r="BO127" s="4"/>
      <c r="BP127" s="10"/>
      <c r="BQ127" s="10"/>
      <c r="BR127" s="10"/>
      <c r="BS127" s="10"/>
      <c r="BT127" s="10"/>
      <c r="BU127" s="10"/>
      <c r="BV127" s="10"/>
      <c r="BW127" s="10"/>
      <c r="BX127" s="10"/>
      <c r="BY127" s="10"/>
      <c r="CA127" s="26" t="e">
        <f>VLOOKUP(B127,'[1]KH2025 IN'!$B$4:$X$243,23,0)</f>
        <v>#N/A</v>
      </c>
      <c r="CB127" s="26">
        <v>1</v>
      </c>
      <c r="CC127" s="26" t="e">
        <f>VLOOKUP(B127,'[2]10QH'!$B$15:$BZ$665,77,0)</f>
        <v>#REF!</v>
      </c>
    </row>
    <row r="128" spans="1:89" s="92" customFormat="1" ht="300" hidden="1" customHeight="1" x14ac:dyDescent="0.3">
      <c r="A128" s="20" t="e">
        <f>A125+1</f>
        <v>#VALUE!</v>
      </c>
      <c r="B128" s="86" t="s">
        <v>723</v>
      </c>
      <c r="C128" s="22">
        <f t="shared" si="61"/>
        <v>2</v>
      </c>
      <c r="D128" s="23">
        <v>0.73</v>
      </c>
      <c r="E128" s="17">
        <f t="shared" ref="E128:E132" si="110">F128+U128+BG128</f>
        <v>1.27</v>
      </c>
      <c r="F128" s="17">
        <f t="shared" ref="F128:F132" si="111">G128+K128+L128+M128+R128+S128+T128</f>
        <v>1.27</v>
      </c>
      <c r="G128" s="17">
        <f t="shared" ref="G128:G132" si="112">H128+I128+J128</f>
        <v>0</v>
      </c>
      <c r="H128" s="24"/>
      <c r="I128" s="24"/>
      <c r="J128" s="24"/>
      <c r="K128" s="24">
        <v>1.27</v>
      </c>
      <c r="L128" s="24"/>
      <c r="M128" s="17">
        <f t="shared" ref="M128:M132" si="113">+N128+O128+P128</f>
        <v>0</v>
      </c>
      <c r="N128" s="24"/>
      <c r="O128" s="24"/>
      <c r="P128" s="24"/>
      <c r="Q128" s="24"/>
      <c r="R128" s="24"/>
      <c r="S128" s="24"/>
      <c r="T128" s="24"/>
      <c r="U128" s="7">
        <f t="shared" si="104"/>
        <v>0</v>
      </c>
      <c r="V128" s="24"/>
      <c r="W128" s="24"/>
      <c r="X128" s="24"/>
      <c r="Y128" s="24"/>
      <c r="Z128" s="24"/>
      <c r="AA128" s="24"/>
      <c r="AB128" s="24"/>
      <c r="AC128" s="24"/>
      <c r="AD128" s="17">
        <f t="shared" ref="AD128:AD132" si="114">SUM(AE128:AT128)</f>
        <v>0</v>
      </c>
      <c r="AE128" s="24"/>
      <c r="AF128" s="24"/>
      <c r="AG128" s="25"/>
      <c r="AH128" s="25"/>
      <c r="AI128" s="24"/>
      <c r="AJ128" s="20"/>
      <c r="AK128" s="24"/>
      <c r="AL128" s="20"/>
      <c r="AM128" s="20"/>
      <c r="AN128" s="20"/>
      <c r="AO128" s="18"/>
      <c r="AP128" s="20"/>
      <c r="AQ128" s="24"/>
      <c r="AR128" s="18"/>
      <c r="AS128" s="18"/>
      <c r="AT128" s="18"/>
      <c r="AU128" s="18"/>
      <c r="AV128" s="18"/>
      <c r="AW128" s="18"/>
      <c r="AX128" s="24"/>
      <c r="AY128" s="24"/>
      <c r="AZ128" s="24"/>
      <c r="BA128" s="18"/>
      <c r="BB128" s="18"/>
      <c r="BC128" s="18"/>
      <c r="BD128" s="24"/>
      <c r="BE128" s="18"/>
      <c r="BF128" s="18"/>
      <c r="BG128" s="17">
        <f t="shared" ref="BG128:BG132" si="115">BH128+BI128+BJ128</f>
        <v>0</v>
      </c>
      <c r="BH128" s="18"/>
      <c r="BI128" s="24"/>
      <c r="BJ128" s="24"/>
      <c r="BK128" s="18"/>
      <c r="BL128" s="20" t="s">
        <v>105</v>
      </c>
      <c r="BM128" s="18"/>
      <c r="BN128" s="20" t="s">
        <v>718</v>
      </c>
      <c r="BO128" s="3">
        <v>2025</v>
      </c>
      <c r="BP128" s="20" t="s">
        <v>724</v>
      </c>
      <c r="BQ128" s="18"/>
      <c r="BR128" s="18"/>
      <c r="BS128" s="18"/>
      <c r="BT128" s="18"/>
      <c r="BU128" s="23" t="s">
        <v>95</v>
      </c>
      <c r="BV128" s="20">
        <v>2023.2023999999999</v>
      </c>
      <c r="BW128" s="25" t="s">
        <v>189</v>
      </c>
      <c r="BX128" s="25" t="s">
        <v>725</v>
      </c>
      <c r="BY128" s="93"/>
      <c r="CA128" s="26">
        <f>VLOOKUP(B128,'[1]KH2025 IN'!$B$4:$X$243,23,0)</f>
        <v>1</v>
      </c>
      <c r="CB128" s="26">
        <v>1</v>
      </c>
      <c r="CC128" s="26">
        <f>VLOOKUP(B128,'[2]10QH'!$B$15:$BZ$665,77,0)</f>
        <v>1</v>
      </c>
      <c r="CJ128" s="26">
        <v>1</v>
      </c>
      <c r="CK128" s="26">
        <f>VLOOKUP(B128,'[3]KH2025 IN'!$B$8:$X$241,23,0)</f>
        <v>1</v>
      </c>
    </row>
    <row r="129" spans="1:89" s="92" customFormat="1" ht="225" hidden="1" customHeight="1" x14ac:dyDescent="0.3">
      <c r="A129" s="20" t="e">
        <f t="shared" ref="A129:A130" si="116">A128+1</f>
        <v>#VALUE!</v>
      </c>
      <c r="B129" s="21" t="s">
        <v>726</v>
      </c>
      <c r="C129" s="22">
        <f t="shared" si="61"/>
        <v>2.04</v>
      </c>
      <c r="D129" s="23"/>
      <c r="E129" s="17">
        <f t="shared" si="110"/>
        <v>2.04</v>
      </c>
      <c r="F129" s="17">
        <f t="shared" si="111"/>
        <v>2.04</v>
      </c>
      <c r="G129" s="17">
        <f t="shared" si="112"/>
        <v>0</v>
      </c>
      <c r="H129" s="24"/>
      <c r="I129" s="24"/>
      <c r="J129" s="24"/>
      <c r="K129" s="24">
        <v>2.04</v>
      </c>
      <c r="L129" s="24"/>
      <c r="M129" s="17">
        <f t="shared" si="113"/>
        <v>0</v>
      </c>
      <c r="N129" s="24"/>
      <c r="O129" s="24"/>
      <c r="P129" s="24"/>
      <c r="Q129" s="24"/>
      <c r="R129" s="24"/>
      <c r="S129" s="24"/>
      <c r="T129" s="24"/>
      <c r="U129" s="7">
        <f t="shared" si="104"/>
        <v>0</v>
      </c>
      <c r="V129" s="24"/>
      <c r="W129" s="24"/>
      <c r="X129" s="24"/>
      <c r="Y129" s="24"/>
      <c r="Z129" s="24"/>
      <c r="AA129" s="24"/>
      <c r="AB129" s="24"/>
      <c r="AC129" s="24"/>
      <c r="AD129" s="17">
        <f t="shared" si="114"/>
        <v>0</v>
      </c>
      <c r="AE129" s="24"/>
      <c r="AF129" s="24"/>
      <c r="AG129" s="25"/>
      <c r="AH129" s="25"/>
      <c r="AI129" s="24"/>
      <c r="AJ129" s="20"/>
      <c r="AK129" s="24"/>
      <c r="AL129" s="20"/>
      <c r="AM129" s="20"/>
      <c r="AN129" s="20"/>
      <c r="AO129" s="18"/>
      <c r="AP129" s="20"/>
      <c r="AQ129" s="24"/>
      <c r="AR129" s="18"/>
      <c r="AS129" s="18"/>
      <c r="AT129" s="18"/>
      <c r="AU129" s="18"/>
      <c r="AV129" s="18"/>
      <c r="AW129" s="18"/>
      <c r="AX129" s="24"/>
      <c r="AY129" s="24"/>
      <c r="AZ129" s="24"/>
      <c r="BA129" s="18"/>
      <c r="BB129" s="18"/>
      <c r="BC129" s="18"/>
      <c r="BD129" s="24"/>
      <c r="BE129" s="18"/>
      <c r="BF129" s="18"/>
      <c r="BG129" s="17">
        <f t="shared" si="115"/>
        <v>0</v>
      </c>
      <c r="BH129" s="18"/>
      <c r="BI129" s="24"/>
      <c r="BJ129" s="24"/>
      <c r="BK129" s="18"/>
      <c r="BL129" s="20" t="s">
        <v>87</v>
      </c>
      <c r="BM129" s="18"/>
      <c r="BN129" s="20" t="s">
        <v>718</v>
      </c>
      <c r="BO129" s="3">
        <v>2025</v>
      </c>
      <c r="BP129" s="20" t="s">
        <v>727</v>
      </c>
      <c r="BQ129" s="18"/>
      <c r="BR129" s="18"/>
      <c r="BS129" s="18"/>
      <c r="BT129" s="18"/>
      <c r="BU129" s="23" t="s">
        <v>95</v>
      </c>
      <c r="BV129" s="20">
        <v>2024</v>
      </c>
      <c r="BW129" s="25"/>
      <c r="BX129" s="25"/>
      <c r="BY129" s="93"/>
      <c r="CA129" s="26">
        <f>VLOOKUP(B129,'[1]KH2025 IN'!$B$4:$X$243,23,0)</f>
        <v>1</v>
      </c>
      <c r="CB129" s="26">
        <v>1</v>
      </c>
      <c r="CC129" s="26">
        <f>VLOOKUP(B129,'[2]10QH'!$B$15:$BZ$665,77,0)</f>
        <v>1</v>
      </c>
      <c r="CJ129" s="26">
        <v>1</v>
      </c>
      <c r="CK129" s="26">
        <f>VLOOKUP(B129,'[3]KH2025 IN'!$B$8:$X$241,23,0)</f>
        <v>1</v>
      </c>
    </row>
    <row r="130" spans="1:89" s="92" customFormat="1" ht="187.5" hidden="1" customHeight="1" x14ac:dyDescent="0.3">
      <c r="A130" s="20" t="e">
        <f t="shared" si="116"/>
        <v>#VALUE!</v>
      </c>
      <c r="B130" s="21" t="s">
        <v>729</v>
      </c>
      <c r="C130" s="22">
        <f t="shared" si="61"/>
        <v>2</v>
      </c>
      <c r="D130" s="23"/>
      <c r="E130" s="17">
        <f t="shared" si="110"/>
        <v>2</v>
      </c>
      <c r="F130" s="17">
        <f t="shared" si="111"/>
        <v>2</v>
      </c>
      <c r="G130" s="17">
        <f t="shared" si="112"/>
        <v>0</v>
      </c>
      <c r="H130" s="25"/>
      <c r="I130" s="25"/>
      <c r="J130" s="25"/>
      <c r="K130" s="25"/>
      <c r="L130" s="25">
        <v>2</v>
      </c>
      <c r="M130" s="17">
        <f t="shared" si="113"/>
        <v>0</v>
      </c>
      <c r="N130" s="25"/>
      <c r="O130" s="25"/>
      <c r="P130" s="25"/>
      <c r="Q130" s="25"/>
      <c r="R130" s="24"/>
      <c r="S130" s="25"/>
      <c r="T130" s="25"/>
      <c r="U130" s="7">
        <f t="shared" si="104"/>
        <v>0</v>
      </c>
      <c r="V130" s="25"/>
      <c r="W130" s="25"/>
      <c r="X130" s="25"/>
      <c r="Y130" s="25"/>
      <c r="Z130" s="25"/>
      <c r="AA130" s="25"/>
      <c r="AB130" s="25"/>
      <c r="AC130" s="25"/>
      <c r="AD130" s="17">
        <f t="shared" si="114"/>
        <v>0</v>
      </c>
      <c r="AE130" s="25"/>
      <c r="AF130" s="25"/>
      <c r="AG130" s="25"/>
      <c r="AH130" s="25"/>
      <c r="AI130" s="25"/>
      <c r="AJ130" s="25"/>
      <c r="AK130" s="25"/>
      <c r="AL130" s="25"/>
      <c r="AM130" s="25"/>
      <c r="AN130" s="25"/>
      <c r="AO130" s="18"/>
      <c r="AP130" s="25"/>
      <c r="AQ130" s="25"/>
      <c r="AR130" s="18"/>
      <c r="AS130" s="18"/>
      <c r="AT130" s="18"/>
      <c r="AU130" s="18"/>
      <c r="AV130" s="18"/>
      <c r="AW130" s="18"/>
      <c r="AX130" s="25"/>
      <c r="AY130" s="25"/>
      <c r="AZ130" s="25"/>
      <c r="BA130" s="18"/>
      <c r="BB130" s="18"/>
      <c r="BC130" s="18"/>
      <c r="BD130" s="25"/>
      <c r="BE130" s="18"/>
      <c r="BF130" s="18"/>
      <c r="BG130" s="17">
        <f t="shared" si="115"/>
        <v>0</v>
      </c>
      <c r="BH130" s="18"/>
      <c r="BI130" s="25"/>
      <c r="BJ130" s="25"/>
      <c r="BK130" s="18"/>
      <c r="BL130" s="20" t="s">
        <v>142</v>
      </c>
      <c r="BM130" s="18"/>
      <c r="BN130" s="20" t="s">
        <v>718</v>
      </c>
      <c r="BO130" s="3">
        <v>2025</v>
      </c>
      <c r="BP130" s="20" t="s">
        <v>730</v>
      </c>
      <c r="BQ130" s="18"/>
      <c r="BR130" s="18"/>
      <c r="BS130" s="18"/>
      <c r="BT130" s="18"/>
      <c r="BU130" s="23" t="s">
        <v>90</v>
      </c>
      <c r="BV130" s="20">
        <v>2022.2023999999999</v>
      </c>
      <c r="BW130" s="25"/>
      <c r="BX130" s="25"/>
      <c r="BY130" s="93"/>
      <c r="CA130" s="26">
        <f>VLOOKUP(B130,'[1]KH2025 IN'!$B$4:$X$243,23,0)</f>
        <v>1</v>
      </c>
      <c r="CB130" s="26">
        <v>1</v>
      </c>
      <c r="CC130" s="26">
        <f>VLOOKUP(B130,'[2]10QH'!$B$15:$BZ$665,77,0)</f>
        <v>1</v>
      </c>
      <c r="CJ130" s="26">
        <v>1</v>
      </c>
      <c r="CK130" s="26">
        <f>VLOOKUP(B130,'[3]KH2025 IN'!$B$8:$X$241,23,0)</f>
        <v>1</v>
      </c>
    </row>
    <row r="131" spans="1:89" s="19" customFormat="1" ht="18.75" hidden="1" customHeight="1" x14ac:dyDescent="0.3">
      <c r="A131" s="25" t="s">
        <v>84</v>
      </c>
      <c r="B131" s="15" t="s">
        <v>148</v>
      </c>
      <c r="C131" s="16">
        <f t="shared" si="61"/>
        <v>0</v>
      </c>
      <c r="D131" s="24"/>
      <c r="E131" s="17">
        <f t="shared" si="110"/>
        <v>0</v>
      </c>
      <c r="F131" s="17">
        <f t="shared" si="111"/>
        <v>0</v>
      </c>
      <c r="G131" s="17">
        <f t="shared" si="112"/>
        <v>0</v>
      </c>
      <c r="H131" s="10"/>
      <c r="I131" s="10"/>
      <c r="J131" s="10"/>
      <c r="K131" s="10"/>
      <c r="L131" s="10"/>
      <c r="M131" s="17">
        <f t="shared" si="113"/>
        <v>0</v>
      </c>
      <c r="N131" s="10"/>
      <c r="O131" s="10"/>
      <c r="P131" s="10"/>
      <c r="Q131" s="10"/>
      <c r="R131" s="24"/>
      <c r="S131" s="10"/>
      <c r="T131" s="10"/>
      <c r="U131" s="7">
        <f t="shared" si="104"/>
        <v>0</v>
      </c>
      <c r="V131" s="10"/>
      <c r="W131" s="10"/>
      <c r="X131" s="10"/>
      <c r="Y131" s="10"/>
      <c r="Z131" s="10"/>
      <c r="AA131" s="10"/>
      <c r="AB131" s="10"/>
      <c r="AC131" s="10"/>
      <c r="AD131" s="17">
        <f t="shared" si="114"/>
        <v>0</v>
      </c>
      <c r="AE131" s="10"/>
      <c r="AF131" s="10"/>
      <c r="AG131" s="10"/>
      <c r="AH131" s="10"/>
      <c r="AI131" s="10"/>
      <c r="AJ131" s="10"/>
      <c r="AK131" s="10"/>
      <c r="AL131" s="10"/>
      <c r="AM131" s="10"/>
      <c r="AN131" s="10"/>
      <c r="AO131" s="18"/>
      <c r="AP131" s="10"/>
      <c r="AQ131" s="10"/>
      <c r="AR131" s="18"/>
      <c r="AS131" s="18"/>
      <c r="AT131" s="18"/>
      <c r="AU131" s="18"/>
      <c r="AV131" s="18"/>
      <c r="AW131" s="18"/>
      <c r="AX131" s="10"/>
      <c r="AY131" s="10"/>
      <c r="AZ131" s="10"/>
      <c r="BA131" s="18"/>
      <c r="BB131" s="18"/>
      <c r="BC131" s="18"/>
      <c r="BD131" s="10"/>
      <c r="BE131" s="18"/>
      <c r="BF131" s="18"/>
      <c r="BG131" s="17">
        <f t="shared" si="115"/>
        <v>0</v>
      </c>
      <c r="BH131" s="18"/>
      <c r="BI131" s="10"/>
      <c r="BJ131" s="10"/>
      <c r="BK131" s="18"/>
      <c r="BL131" s="10"/>
      <c r="BM131" s="18"/>
      <c r="BN131" s="25"/>
      <c r="BO131" s="18"/>
      <c r="BP131" s="10"/>
      <c r="BQ131" s="18"/>
      <c r="BR131" s="18"/>
      <c r="BS131" s="18"/>
      <c r="BT131" s="18"/>
      <c r="BU131" s="24"/>
      <c r="BV131" s="10"/>
      <c r="BW131" s="10"/>
      <c r="BX131" s="10"/>
      <c r="BY131" s="18"/>
      <c r="CA131" s="26" t="e">
        <f>VLOOKUP(B131,'[1]KH2025 IN'!$B$4:$X$243,23,0)</f>
        <v>#N/A</v>
      </c>
      <c r="CB131" s="26">
        <v>1</v>
      </c>
      <c r="CC131" s="26" t="e">
        <f>VLOOKUP(B131,'[2]10QH'!$B$15:$BZ$665,77,0)</f>
        <v>#REF!</v>
      </c>
    </row>
    <row r="132" spans="1:89" s="19" customFormat="1" ht="37.5" hidden="1" customHeight="1" x14ac:dyDescent="0.3">
      <c r="A132" s="10" t="s">
        <v>147</v>
      </c>
      <c r="B132" s="15" t="s">
        <v>153</v>
      </c>
      <c r="C132" s="16">
        <f t="shared" si="61"/>
        <v>0</v>
      </c>
      <c r="D132" s="24"/>
      <c r="E132" s="17">
        <f t="shared" si="110"/>
        <v>0</v>
      </c>
      <c r="F132" s="17">
        <f t="shared" si="111"/>
        <v>0</v>
      </c>
      <c r="G132" s="17">
        <f t="shared" si="112"/>
        <v>0</v>
      </c>
      <c r="H132" s="10"/>
      <c r="I132" s="10"/>
      <c r="J132" s="10"/>
      <c r="K132" s="10"/>
      <c r="L132" s="10"/>
      <c r="M132" s="17">
        <f t="shared" si="113"/>
        <v>0</v>
      </c>
      <c r="N132" s="10"/>
      <c r="O132" s="10"/>
      <c r="P132" s="10"/>
      <c r="Q132" s="10"/>
      <c r="R132" s="24"/>
      <c r="S132" s="10"/>
      <c r="T132" s="10"/>
      <c r="U132" s="7">
        <f t="shared" si="104"/>
        <v>0</v>
      </c>
      <c r="V132" s="10"/>
      <c r="W132" s="10"/>
      <c r="X132" s="10"/>
      <c r="Y132" s="10"/>
      <c r="Z132" s="10"/>
      <c r="AA132" s="10"/>
      <c r="AB132" s="10"/>
      <c r="AC132" s="10"/>
      <c r="AD132" s="17">
        <f t="shared" si="114"/>
        <v>0</v>
      </c>
      <c r="AE132" s="10"/>
      <c r="AF132" s="10"/>
      <c r="AG132" s="10"/>
      <c r="AH132" s="10"/>
      <c r="AI132" s="10"/>
      <c r="AJ132" s="10"/>
      <c r="AK132" s="10"/>
      <c r="AL132" s="10"/>
      <c r="AM132" s="10"/>
      <c r="AN132" s="10"/>
      <c r="AO132" s="18"/>
      <c r="AP132" s="10"/>
      <c r="AQ132" s="10"/>
      <c r="AR132" s="18"/>
      <c r="AS132" s="18"/>
      <c r="AT132" s="18"/>
      <c r="AU132" s="18"/>
      <c r="AV132" s="18"/>
      <c r="AW132" s="18"/>
      <c r="AX132" s="10"/>
      <c r="AY132" s="10"/>
      <c r="AZ132" s="10"/>
      <c r="BA132" s="18"/>
      <c r="BB132" s="18"/>
      <c r="BC132" s="18"/>
      <c r="BD132" s="10"/>
      <c r="BE132" s="18"/>
      <c r="BF132" s="18"/>
      <c r="BG132" s="17">
        <f t="shared" si="115"/>
        <v>0</v>
      </c>
      <c r="BH132" s="18"/>
      <c r="BI132" s="10"/>
      <c r="BJ132" s="10"/>
      <c r="BK132" s="18"/>
      <c r="BL132" s="10"/>
      <c r="BM132" s="18"/>
      <c r="BN132" s="10"/>
      <c r="BO132" s="3"/>
      <c r="BP132" s="10"/>
      <c r="BQ132" s="18"/>
      <c r="BR132" s="18"/>
      <c r="BS132" s="18"/>
      <c r="BT132" s="18"/>
      <c r="BU132" s="24"/>
      <c r="BV132" s="10"/>
      <c r="BW132" s="10"/>
      <c r="BX132" s="10"/>
      <c r="BY132" s="18"/>
      <c r="CA132" s="26">
        <f>VLOOKUP(B132,'[1]KH2025 IN'!$B$4:$X$243,23,0)</f>
        <v>1</v>
      </c>
      <c r="CB132" s="26">
        <v>1</v>
      </c>
      <c r="CC132" s="26" t="e">
        <f>VLOOKUP(B132,'[2]10QH'!$B$15:$BZ$665,77,0)</f>
        <v>#REF!</v>
      </c>
    </row>
    <row r="133" spans="1:89" s="11" customFormat="1" ht="18.75" hidden="1" customHeight="1" x14ac:dyDescent="0.3">
      <c r="A133" s="62" t="s">
        <v>339</v>
      </c>
      <c r="B133" s="79" t="s">
        <v>76</v>
      </c>
      <c r="C133" s="6">
        <f t="shared" si="61"/>
        <v>0</v>
      </c>
      <c r="D133" s="6"/>
      <c r="E133" s="6"/>
      <c r="F133" s="6"/>
      <c r="G133" s="6"/>
      <c r="H133" s="7"/>
      <c r="I133" s="7"/>
      <c r="J133" s="7"/>
      <c r="K133" s="83"/>
      <c r="L133" s="6"/>
      <c r="M133" s="7"/>
      <c r="N133" s="6"/>
      <c r="O133" s="6"/>
      <c r="P133" s="6"/>
      <c r="Q133" s="7"/>
      <c r="R133" s="7"/>
      <c r="S133" s="7"/>
      <c r="T133" s="7"/>
      <c r="U133" s="6">
        <f t="shared" si="104"/>
        <v>0</v>
      </c>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6"/>
      <c r="BH133" s="7"/>
      <c r="BI133" s="7"/>
      <c r="BJ133" s="7"/>
      <c r="BK133" s="60"/>
      <c r="BL133" s="4"/>
      <c r="BM133" s="60"/>
      <c r="BN133" s="4"/>
      <c r="BO133" s="28"/>
      <c r="BP133" s="10"/>
      <c r="BQ133" s="10"/>
      <c r="BR133" s="10"/>
      <c r="BS133" s="10"/>
      <c r="BT133" s="10"/>
      <c r="BU133" s="10"/>
      <c r="BV133" s="10"/>
      <c r="BW133" s="10"/>
      <c r="BX133" s="10"/>
      <c r="BY133" s="10"/>
      <c r="CA133" s="26" t="e">
        <f>VLOOKUP(B133,'[1]KH2025 IN'!$B$4:$X$243,23,0)</f>
        <v>#N/A</v>
      </c>
      <c r="CB133" s="26">
        <v>1</v>
      </c>
      <c r="CC133" s="26" t="e">
        <f>VLOOKUP(B133,'[2]10QH'!$B$15:$BZ$665,77,0)</f>
        <v>#REF!</v>
      </c>
    </row>
    <row r="134" spans="1:89" s="11" customFormat="1" ht="18.75" hidden="1" customHeight="1" x14ac:dyDescent="0.3">
      <c r="A134" s="62" t="s">
        <v>339</v>
      </c>
      <c r="B134" s="79" t="s">
        <v>77</v>
      </c>
      <c r="C134" s="6">
        <f t="shared" si="61"/>
        <v>0</v>
      </c>
      <c r="D134" s="6"/>
      <c r="E134" s="6">
        <f>BG134+U134+F134</f>
        <v>0</v>
      </c>
      <c r="F134" s="6">
        <f>G134+K134+L134+M134+R134+S134+T134</f>
        <v>0</v>
      </c>
      <c r="G134" s="6">
        <f>H134+I134+J134</f>
        <v>0</v>
      </c>
      <c r="H134" s="63"/>
      <c r="I134" s="63"/>
      <c r="J134" s="63"/>
      <c r="K134" s="83"/>
      <c r="L134" s="6"/>
      <c r="M134" s="7">
        <f>N134+O134+P134</f>
        <v>0</v>
      </c>
      <c r="N134" s="6"/>
      <c r="O134" s="6"/>
      <c r="P134" s="6"/>
      <c r="Q134" s="63"/>
      <c r="R134" s="63"/>
      <c r="S134" s="63"/>
      <c r="T134" s="63"/>
      <c r="U134" s="6">
        <f t="shared" si="104"/>
        <v>0</v>
      </c>
      <c r="V134" s="63"/>
      <c r="W134" s="63"/>
      <c r="X134" s="63"/>
      <c r="Y134" s="63"/>
      <c r="Z134" s="63"/>
      <c r="AA134" s="63"/>
      <c r="AB134" s="63"/>
      <c r="AC134" s="63"/>
      <c r="AD134" s="7">
        <f>SUM(AE134:AT134)</f>
        <v>0</v>
      </c>
      <c r="AE134" s="63"/>
      <c r="AF134" s="63"/>
      <c r="AG134" s="63"/>
      <c r="AH134" s="63"/>
      <c r="AI134" s="63"/>
      <c r="AJ134" s="63"/>
      <c r="AK134" s="63"/>
      <c r="AL134" s="63"/>
      <c r="AM134" s="63"/>
      <c r="AN134" s="63"/>
      <c r="AO134" s="63"/>
      <c r="AP134" s="63"/>
      <c r="AQ134" s="63"/>
      <c r="AR134" s="63"/>
      <c r="AS134" s="63">
        <v>0</v>
      </c>
      <c r="AT134" s="63"/>
      <c r="AU134" s="63"/>
      <c r="AV134" s="63"/>
      <c r="AW134" s="63"/>
      <c r="AX134" s="63"/>
      <c r="AY134" s="63"/>
      <c r="AZ134" s="63"/>
      <c r="BA134" s="63"/>
      <c r="BB134" s="63"/>
      <c r="BC134" s="63"/>
      <c r="BD134" s="63"/>
      <c r="BE134" s="63"/>
      <c r="BF134" s="63"/>
      <c r="BG134" s="6">
        <f>BH134+BI134+BJ134</f>
        <v>0</v>
      </c>
      <c r="BH134" s="63"/>
      <c r="BI134" s="63"/>
      <c r="BJ134" s="63"/>
      <c r="BK134" s="60"/>
      <c r="BL134" s="4"/>
      <c r="BM134" s="61"/>
      <c r="BN134" s="4"/>
      <c r="BO134" s="28"/>
      <c r="BP134" s="10"/>
      <c r="BQ134" s="10"/>
      <c r="BR134" s="10"/>
      <c r="BS134" s="10"/>
      <c r="BT134" s="10"/>
      <c r="BU134" s="10"/>
      <c r="BV134" s="10"/>
      <c r="BW134" s="10"/>
      <c r="BX134" s="10"/>
      <c r="BY134" s="10"/>
      <c r="CA134" s="26" t="e">
        <f>VLOOKUP(B134,'[1]KH2025 IN'!$B$4:$X$243,23,0)</f>
        <v>#N/A</v>
      </c>
      <c r="CB134" s="26">
        <v>1</v>
      </c>
      <c r="CC134" s="26" t="e">
        <f>VLOOKUP(B134,'[2]10QH'!$B$15:$BZ$665,77,0)</f>
        <v>#REF!</v>
      </c>
    </row>
    <row r="135" spans="1:89" s="11" customFormat="1" ht="18.75" hidden="1" customHeight="1" x14ac:dyDescent="0.3">
      <c r="A135" s="4" t="s">
        <v>731</v>
      </c>
      <c r="B135" s="79" t="s">
        <v>78</v>
      </c>
      <c r="C135" s="6">
        <f t="shared" si="61"/>
        <v>0.83</v>
      </c>
      <c r="D135" s="6">
        <f t="shared" ref="D135:T135" si="117">SUM(D136:D137)</f>
        <v>0</v>
      </c>
      <c r="E135" s="6">
        <f t="shared" si="117"/>
        <v>0.83</v>
      </c>
      <c r="F135" s="6">
        <f t="shared" si="117"/>
        <v>0.83</v>
      </c>
      <c r="G135" s="6">
        <f t="shared" si="117"/>
        <v>0</v>
      </c>
      <c r="H135" s="7">
        <f t="shared" si="117"/>
        <v>0</v>
      </c>
      <c r="I135" s="7">
        <f t="shared" si="117"/>
        <v>0</v>
      </c>
      <c r="J135" s="7">
        <f t="shared" si="117"/>
        <v>0</v>
      </c>
      <c r="K135" s="83">
        <f t="shared" si="117"/>
        <v>0.83</v>
      </c>
      <c r="L135" s="6">
        <f t="shared" si="117"/>
        <v>0</v>
      </c>
      <c r="M135" s="7">
        <f t="shared" si="117"/>
        <v>0</v>
      </c>
      <c r="N135" s="6">
        <f t="shared" si="117"/>
        <v>0</v>
      </c>
      <c r="O135" s="6">
        <f t="shared" si="117"/>
        <v>0</v>
      </c>
      <c r="P135" s="6">
        <f t="shared" si="117"/>
        <v>0</v>
      </c>
      <c r="Q135" s="7">
        <f t="shared" si="117"/>
        <v>0</v>
      </c>
      <c r="R135" s="7">
        <f t="shared" si="117"/>
        <v>0</v>
      </c>
      <c r="S135" s="7">
        <f t="shared" si="117"/>
        <v>0</v>
      </c>
      <c r="T135" s="7">
        <f t="shared" si="117"/>
        <v>0</v>
      </c>
      <c r="U135" s="6">
        <f t="shared" si="104"/>
        <v>0</v>
      </c>
      <c r="V135" s="7">
        <f t="shared" ref="V135:BJ135" si="118">SUM(V136:V137)</f>
        <v>0</v>
      </c>
      <c r="W135" s="7">
        <f t="shared" si="118"/>
        <v>0</v>
      </c>
      <c r="X135" s="7">
        <f t="shared" si="118"/>
        <v>0</v>
      </c>
      <c r="Y135" s="7">
        <f t="shared" si="118"/>
        <v>0</v>
      </c>
      <c r="Z135" s="7">
        <f t="shared" si="118"/>
        <v>0</v>
      </c>
      <c r="AA135" s="7">
        <f t="shared" si="118"/>
        <v>0</v>
      </c>
      <c r="AB135" s="7">
        <f t="shared" si="118"/>
        <v>0</v>
      </c>
      <c r="AC135" s="7">
        <f t="shared" si="118"/>
        <v>0</v>
      </c>
      <c r="AD135" s="7">
        <f t="shared" si="118"/>
        <v>0</v>
      </c>
      <c r="AE135" s="7">
        <f t="shared" si="118"/>
        <v>0</v>
      </c>
      <c r="AF135" s="7">
        <f t="shared" si="118"/>
        <v>0</v>
      </c>
      <c r="AG135" s="7">
        <f t="shared" si="118"/>
        <v>0</v>
      </c>
      <c r="AH135" s="7">
        <f t="shared" si="118"/>
        <v>0</v>
      </c>
      <c r="AI135" s="7">
        <f t="shared" si="118"/>
        <v>0</v>
      </c>
      <c r="AJ135" s="7">
        <f t="shared" si="118"/>
        <v>0</v>
      </c>
      <c r="AK135" s="7">
        <f t="shared" si="118"/>
        <v>0</v>
      </c>
      <c r="AL135" s="7">
        <f t="shared" si="118"/>
        <v>0</v>
      </c>
      <c r="AM135" s="7">
        <f t="shared" si="118"/>
        <v>0</v>
      </c>
      <c r="AN135" s="7">
        <f t="shared" si="118"/>
        <v>0</v>
      </c>
      <c r="AO135" s="7">
        <f t="shared" si="118"/>
        <v>0</v>
      </c>
      <c r="AP135" s="7">
        <f t="shared" si="118"/>
        <v>0</v>
      </c>
      <c r="AQ135" s="7">
        <f t="shared" si="118"/>
        <v>0</v>
      </c>
      <c r="AR135" s="7">
        <f t="shared" si="118"/>
        <v>0</v>
      </c>
      <c r="AS135" s="7">
        <f t="shared" si="118"/>
        <v>0</v>
      </c>
      <c r="AT135" s="7">
        <f t="shared" si="118"/>
        <v>0</v>
      </c>
      <c r="AU135" s="7">
        <f t="shared" si="118"/>
        <v>0</v>
      </c>
      <c r="AV135" s="7">
        <f t="shared" si="118"/>
        <v>0</v>
      </c>
      <c r="AW135" s="7">
        <f t="shared" si="118"/>
        <v>0</v>
      </c>
      <c r="AX135" s="7">
        <f t="shared" si="118"/>
        <v>0</v>
      </c>
      <c r="AY135" s="7">
        <f t="shared" si="118"/>
        <v>0</v>
      </c>
      <c r="AZ135" s="7">
        <f t="shared" si="118"/>
        <v>0</v>
      </c>
      <c r="BA135" s="7">
        <f t="shared" si="118"/>
        <v>0</v>
      </c>
      <c r="BB135" s="7">
        <f t="shared" si="118"/>
        <v>0</v>
      </c>
      <c r="BC135" s="7">
        <f t="shared" si="118"/>
        <v>0</v>
      </c>
      <c r="BD135" s="7">
        <f t="shared" si="118"/>
        <v>0</v>
      </c>
      <c r="BE135" s="7">
        <f t="shared" si="118"/>
        <v>0</v>
      </c>
      <c r="BF135" s="7">
        <f t="shared" si="118"/>
        <v>0</v>
      </c>
      <c r="BG135" s="6">
        <f t="shared" si="118"/>
        <v>0</v>
      </c>
      <c r="BH135" s="7">
        <f t="shared" si="118"/>
        <v>0</v>
      </c>
      <c r="BI135" s="7">
        <f t="shared" si="118"/>
        <v>0</v>
      </c>
      <c r="BJ135" s="7">
        <f t="shared" si="118"/>
        <v>0</v>
      </c>
      <c r="BK135" s="4"/>
      <c r="BL135" s="4"/>
      <c r="BM135" s="62"/>
      <c r="BN135" s="4"/>
      <c r="BO135" s="4"/>
      <c r="BP135" s="10"/>
      <c r="BQ135" s="10"/>
      <c r="BR135" s="10"/>
      <c r="BS135" s="10"/>
      <c r="BT135" s="10"/>
      <c r="BU135" s="10"/>
      <c r="BV135" s="10"/>
      <c r="BW135" s="10"/>
      <c r="BX135" s="10"/>
      <c r="BY135" s="10"/>
      <c r="CA135" s="26" t="e">
        <f>VLOOKUP(B135,'[1]KH2025 IN'!$B$4:$X$243,23,0)</f>
        <v>#N/A</v>
      </c>
      <c r="CB135" s="26">
        <v>1</v>
      </c>
      <c r="CC135" s="26" t="e">
        <f>VLOOKUP(B135,'[2]10QH'!$B$15:$BZ$665,77,0)</f>
        <v>#REF!</v>
      </c>
    </row>
    <row r="136" spans="1:89" s="19" customFormat="1" ht="18.75" hidden="1" customHeight="1" x14ac:dyDescent="0.3">
      <c r="A136" s="10" t="s">
        <v>84</v>
      </c>
      <c r="B136" s="15" t="s">
        <v>85</v>
      </c>
      <c r="C136" s="16">
        <f t="shared" si="61"/>
        <v>0</v>
      </c>
      <c r="D136" s="10"/>
      <c r="E136" s="17">
        <f t="shared" ref="E136:E137" si="119">F136+U136+BG136</f>
        <v>0</v>
      </c>
      <c r="F136" s="17">
        <f t="shared" ref="F136:F137" si="120">G136+K136+L136+M136+R136+S136+T136</f>
        <v>0</v>
      </c>
      <c r="G136" s="17">
        <f t="shared" ref="G136:G137" si="121">H136+I136+J136</f>
        <v>0</v>
      </c>
      <c r="H136" s="10"/>
      <c r="I136" s="10"/>
      <c r="J136" s="10"/>
      <c r="K136" s="10"/>
      <c r="L136" s="10"/>
      <c r="M136" s="17">
        <f t="shared" ref="M136:M137" si="122">+N136+O136+P136</f>
        <v>0</v>
      </c>
      <c r="N136" s="10"/>
      <c r="O136" s="10"/>
      <c r="P136" s="10"/>
      <c r="Q136" s="10"/>
      <c r="R136" s="10"/>
      <c r="S136" s="10"/>
      <c r="T136" s="10"/>
      <c r="U136" s="7">
        <f t="shared" si="104"/>
        <v>0</v>
      </c>
      <c r="V136" s="10"/>
      <c r="W136" s="10"/>
      <c r="X136" s="10"/>
      <c r="Y136" s="10"/>
      <c r="Z136" s="10"/>
      <c r="AA136" s="10"/>
      <c r="AB136" s="10"/>
      <c r="AC136" s="10"/>
      <c r="AD136" s="17">
        <f t="shared" ref="AD136:AD137" si="123">SUM(AE136:AT136)</f>
        <v>0</v>
      </c>
      <c r="AE136" s="10"/>
      <c r="AF136" s="10"/>
      <c r="AG136" s="10"/>
      <c r="AH136" s="10"/>
      <c r="AI136" s="10"/>
      <c r="AJ136" s="10"/>
      <c r="AK136" s="10"/>
      <c r="AL136" s="10"/>
      <c r="AM136" s="10"/>
      <c r="AN136" s="10"/>
      <c r="AO136" s="18"/>
      <c r="AP136" s="10"/>
      <c r="AQ136" s="10"/>
      <c r="AR136" s="18"/>
      <c r="AS136" s="18"/>
      <c r="AT136" s="18"/>
      <c r="AU136" s="18"/>
      <c r="AV136" s="18"/>
      <c r="AW136" s="18"/>
      <c r="AX136" s="10"/>
      <c r="AY136" s="10"/>
      <c r="AZ136" s="10"/>
      <c r="BA136" s="18"/>
      <c r="BB136" s="18"/>
      <c r="BC136" s="18"/>
      <c r="BD136" s="10"/>
      <c r="BE136" s="18"/>
      <c r="BF136" s="18"/>
      <c r="BG136" s="17">
        <f t="shared" ref="BG136:BG137" si="124">BH136+BI136+BJ136</f>
        <v>0</v>
      </c>
      <c r="BH136" s="18"/>
      <c r="BI136" s="10"/>
      <c r="BJ136" s="10"/>
      <c r="BK136" s="18"/>
      <c r="BL136" s="10"/>
      <c r="BM136" s="18"/>
      <c r="BN136" s="10"/>
      <c r="BO136" s="3"/>
      <c r="BP136" s="10"/>
      <c r="BQ136" s="18"/>
      <c r="BR136" s="18"/>
      <c r="BS136" s="18"/>
      <c r="BT136" s="18"/>
      <c r="BU136" s="10"/>
      <c r="BV136" s="10"/>
      <c r="BW136" s="10"/>
      <c r="BX136" s="10"/>
      <c r="BY136" s="18"/>
      <c r="CA136" s="26">
        <f>VLOOKUP(B136,'[1]KH2025 IN'!$B$4:$X$243,23,0)</f>
        <v>1</v>
      </c>
      <c r="CB136" s="26">
        <v>1</v>
      </c>
      <c r="CC136" s="26" t="e">
        <f>VLOOKUP(B136,'[2]10QH'!$B$15:$BZ$665,77,0)</f>
        <v>#REF!</v>
      </c>
    </row>
    <row r="137" spans="1:89" s="92" customFormat="1" ht="112.5" hidden="1" customHeight="1" x14ac:dyDescent="0.3">
      <c r="A137" s="20" t="e">
        <f>A130+1</f>
        <v>#VALUE!</v>
      </c>
      <c r="B137" s="21" t="s">
        <v>732</v>
      </c>
      <c r="C137" s="22">
        <f t="shared" si="61"/>
        <v>0.83</v>
      </c>
      <c r="D137" s="23"/>
      <c r="E137" s="17">
        <f t="shared" si="119"/>
        <v>0.83</v>
      </c>
      <c r="F137" s="17">
        <f t="shared" si="120"/>
        <v>0.83</v>
      </c>
      <c r="G137" s="17">
        <f t="shared" si="121"/>
        <v>0</v>
      </c>
      <c r="H137" s="24"/>
      <c r="I137" s="24"/>
      <c r="J137" s="24"/>
      <c r="K137" s="24">
        <v>0.83</v>
      </c>
      <c r="L137" s="24"/>
      <c r="M137" s="17">
        <f t="shared" si="122"/>
        <v>0</v>
      </c>
      <c r="N137" s="24"/>
      <c r="O137" s="24"/>
      <c r="P137" s="24"/>
      <c r="Q137" s="24"/>
      <c r="R137" s="10"/>
      <c r="S137" s="24"/>
      <c r="T137" s="24"/>
      <c r="U137" s="7">
        <f t="shared" si="104"/>
        <v>0</v>
      </c>
      <c r="V137" s="24"/>
      <c r="W137" s="24"/>
      <c r="X137" s="24"/>
      <c r="Y137" s="24"/>
      <c r="Z137" s="24"/>
      <c r="AA137" s="24"/>
      <c r="AB137" s="24"/>
      <c r="AC137" s="24"/>
      <c r="AD137" s="17">
        <f t="shared" si="123"/>
        <v>0</v>
      </c>
      <c r="AE137" s="24"/>
      <c r="AF137" s="24"/>
      <c r="AG137" s="25"/>
      <c r="AH137" s="25"/>
      <c r="AI137" s="24"/>
      <c r="AJ137" s="20"/>
      <c r="AK137" s="24"/>
      <c r="AL137" s="20"/>
      <c r="AM137" s="20"/>
      <c r="AN137" s="20"/>
      <c r="AO137" s="18"/>
      <c r="AP137" s="20"/>
      <c r="AQ137" s="24"/>
      <c r="AR137" s="18"/>
      <c r="AS137" s="18"/>
      <c r="AT137" s="18"/>
      <c r="AU137" s="18"/>
      <c r="AV137" s="18"/>
      <c r="AW137" s="18"/>
      <c r="AX137" s="24"/>
      <c r="AY137" s="24"/>
      <c r="AZ137" s="24"/>
      <c r="BA137" s="18"/>
      <c r="BB137" s="18"/>
      <c r="BC137" s="18"/>
      <c r="BD137" s="24"/>
      <c r="BE137" s="18"/>
      <c r="BF137" s="18"/>
      <c r="BG137" s="17">
        <f t="shared" si="124"/>
        <v>0</v>
      </c>
      <c r="BH137" s="18"/>
      <c r="BI137" s="24"/>
      <c r="BJ137" s="24"/>
      <c r="BK137" s="18"/>
      <c r="BL137" s="20" t="s">
        <v>105</v>
      </c>
      <c r="BM137" s="18"/>
      <c r="BN137" s="20" t="s">
        <v>733</v>
      </c>
      <c r="BO137" s="3">
        <v>2025</v>
      </c>
      <c r="BP137" s="87" t="s">
        <v>734</v>
      </c>
      <c r="BQ137" s="18"/>
      <c r="BR137" s="18"/>
      <c r="BS137" s="18"/>
      <c r="BT137" s="18"/>
      <c r="BU137" s="23" t="s">
        <v>95</v>
      </c>
      <c r="BV137" s="20" t="s">
        <v>96</v>
      </c>
      <c r="BW137" s="25"/>
      <c r="BX137" s="25"/>
      <c r="BY137" s="93" t="s">
        <v>735</v>
      </c>
      <c r="CA137" s="26">
        <f>VLOOKUP(B137,'[1]KH2025 IN'!$B$4:$X$243,23,0)</f>
        <v>1</v>
      </c>
      <c r="CB137" s="26">
        <v>1</v>
      </c>
      <c r="CC137" s="26">
        <f>VLOOKUP(B137,'[2]10QH'!$B$15:$BZ$665,77,0)</f>
        <v>1</v>
      </c>
      <c r="CJ137" s="26">
        <v>1</v>
      </c>
      <c r="CK137" s="26">
        <f>VLOOKUP(B137,'[3]KH2025 IN'!$B$8:$X$241,23,0)</f>
        <v>1</v>
      </c>
    </row>
    <row r="138" spans="1:89" s="11" customFormat="1" ht="19.5" hidden="1" customHeight="1" x14ac:dyDescent="0.3">
      <c r="A138" s="4" t="s">
        <v>744</v>
      </c>
      <c r="B138" s="5" t="s">
        <v>41</v>
      </c>
      <c r="C138" s="6">
        <f t="shared" ref="C138:C201" si="125">D138+E138</f>
        <v>0</v>
      </c>
      <c r="D138" s="6"/>
      <c r="E138" s="6">
        <f>BG138+U138+F138</f>
        <v>0</v>
      </c>
      <c r="F138" s="6">
        <f>G138+K138+L138+M138+R138+S138+T138</f>
        <v>0</v>
      </c>
      <c r="G138" s="6">
        <f>H138+I138+J138</f>
        <v>0</v>
      </c>
      <c r="H138" s="63"/>
      <c r="I138" s="63"/>
      <c r="J138" s="63"/>
      <c r="K138" s="83"/>
      <c r="L138" s="6"/>
      <c r="M138" s="7">
        <f>N138+O138+P138</f>
        <v>0</v>
      </c>
      <c r="N138" s="6"/>
      <c r="O138" s="6"/>
      <c r="P138" s="6"/>
      <c r="Q138" s="63"/>
      <c r="R138" s="63"/>
      <c r="S138" s="63"/>
      <c r="T138" s="63"/>
      <c r="U138" s="6">
        <f t="shared" si="104"/>
        <v>0</v>
      </c>
      <c r="V138" s="63"/>
      <c r="W138" s="63"/>
      <c r="X138" s="63"/>
      <c r="Y138" s="63"/>
      <c r="Z138" s="63"/>
      <c r="AA138" s="63"/>
      <c r="AB138" s="63"/>
      <c r="AC138" s="63"/>
      <c r="AD138" s="7">
        <f>SUM(AE138:AT138)</f>
        <v>0</v>
      </c>
      <c r="AE138" s="63"/>
      <c r="AF138" s="63"/>
      <c r="AG138" s="63"/>
      <c r="AH138" s="63"/>
      <c r="AI138" s="63"/>
      <c r="AJ138" s="63"/>
      <c r="AK138" s="63"/>
      <c r="AL138" s="63"/>
      <c r="AM138" s="63"/>
      <c r="AN138" s="63"/>
      <c r="AO138" s="63"/>
      <c r="AP138" s="63"/>
      <c r="AQ138" s="63"/>
      <c r="AR138" s="63"/>
      <c r="AS138" s="63">
        <v>0</v>
      </c>
      <c r="AT138" s="63"/>
      <c r="AU138" s="63"/>
      <c r="AV138" s="63"/>
      <c r="AW138" s="63"/>
      <c r="AX138" s="63"/>
      <c r="AY138" s="63"/>
      <c r="AZ138" s="63"/>
      <c r="BA138" s="63"/>
      <c r="BB138" s="63"/>
      <c r="BC138" s="63"/>
      <c r="BD138" s="63"/>
      <c r="BE138" s="63"/>
      <c r="BF138" s="63"/>
      <c r="BG138" s="6">
        <f>BH138+BI138+BJ138</f>
        <v>0</v>
      </c>
      <c r="BH138" s="63"/>
      <c r="BI138" s="63"/>
      <c r="BJ138" s="63"/>
      <c r="BK138" s="60"/>
      <c r="BL138" s="4"/>
      <c r="BM138" s="60"/>
      <c r="BN138" s="4"/>
      <c r="BO138" s="88"/>
      <c r="BP138" s="10"/>
      <c r="BQ138" s="10"/>
      <c r="BR138" s="10"/>
      <c r="BS138" s="10"/>
      <c r="BT138" s="10"/>
      <c r="BU138" s="10"/>
      <c r="BV138" s="10"/>
      <c r="BW138" s="10"/>
      <c r="BX138" s="10"/>
      <c r="BY138" s="10"/>
      <c r="CA138" s="26" t="e">
        <f>VLOOKUP(B138,'[1]KH2025 IN'!$B$4:$X$243,23,0)</f>
        <v>#N/A</v>
      </c>
      <c r="CB138" s="26">
        <v>1</v>
      </c>
      <c r="CC138" s="26" t="e">
        <f>VLOOKUP(B138,'[2]10QH'!$B$15:$BZ$665,77,0)</f>
        <v>#REF!</v>
      </c>
    </row>
    <row r="139" spans="1:89" s="11" customFormat="1" ht="19.5" hidden="1" customHeight="1" x14ac:dyDescent="0.3">
      <c r="A139" s="4" t="s">
        <v>745</v>
      </c>
      <c r="B139" s="5" t="s">
        <v>42</v>
      </c>
      <c r="C139" s="6"/>
      <c r="D139" s="6"/>
      <c r="E139" s="6"/>
      <c r="F139" s="6"/>
      <c r="G139" s="6"/>
      <c r="H139" s="64"/>
      <c r="I139" s="64"/>
      <c r="J139" s="64"/>
      <c r="K139" s="83"/>
      <c r="L139" s="6"/>
      <c r="M139" s="64"/>
      <c r="N139" s="6"/>
      <c r="O139" s="6"/>
      <c r="P139" s="6"/>
      <c r="Q139" s="64"/>
      <c r="R139" s="64"/>
      <c r="S139" s="64"/>
      <c r="T139" s="64"/>
      <c r="U139" s="6"/>
      <c r="V139" s="64"/>
      <c r="W139" s="64"/>
      <c r="X139" s="64"/>
      <c r="Y139" s="64"/>
      <c r="Z139" s="64"/>
      <c r="AA139" s="64"/>
      <c r="AB139" s="64"/>
      <c r="AC139" s="64"/>
      <c r="AD139" s="64"/>
      <c r="AE139" s="64"/>
      <c r="AF139" s="64"/>
      <c r="AG139" s="64"/>
      <c r="AH139" s="64"/>
      <c r="AI139" s="64"/>
      <c r="AJ139" s="64"/>
      <c r="AK139" s="64"/>
      <c r="AL139" s="64"/>
      <c r="AM139" s="64"/>
      <c r="AN139" s="64"/>
      <c r="AO139" s="64"/>
      <c r="AP139" s="64"/>
      <c r="AQ139" s="64"/>
      <c r="AR139" s="64"/>
      <c r="AS139" s="64"/>
      <c r="AT139" s="64"/>
      <c r="AU139" s="64"/>
      <c r="AV139" s="64"/>
      <c r="AW139" s="64"/>
      <c r="AX139" s="64"/>
      <c r="AY139" s="64"/>
      <c r="AZ139" s="64"/>
      <c r="BA139" s="64"/>
      <c r="BB139" s="64"/>
      <c r="BC139" s="64"/>
      <c r="BD139" s="64"/>
      <c r="BE139" s="64"/>
      <c r="BF139" s="64"/>
      <c r="BG139" s="6"/>
      <c r="BH139" s="64"/>
      <c r="BI139" s="64"/>
      <c r="BJ139" s="64"/>
      <c r="BK139" s="4"/>
      <c r="BL139" s="4"/>
      <c r="BM139" s="62"/>
      <c r="BN139" s="4"/>
      <c r="BO139" s="4"/>
      <c r="BP139" s="10"/>
      <c r="BQ139" s="10"/>
      <c r="BR139" s="10"/>
      <c r="BS139" s="10"/>
      <c r="BT139" s="10"/>
      <c r="BU139" s="10"/>
      <c r="BV139" s="10"/>
      <c r="BW139" s="10"/>
      <c r="BX139" s="10"/>
      <c r="BY139" s="10"/>
      <c r="CA139" s="26" t="e">
        <f>VLOOKUP(B139,'[1]KH2025 IN'!$B$4:$X$243,23,0)</f>
        <v>#N/A</v>
      </c>
      <c r="CB139" s="26">
        <v>1</v>
      </c>
      <c r="CC139" s="26" t="e">
        <f>VLOOKUP(B139,'[2]10QH'!$B$15:$BZ$665,77,0)</f>
        <v>#REF!</v>
      </c>
    </row>
    <row r="140" spans="1:89" s="11" customFormat="1" ht="18.75" hidden="1" customHeight="1" x14ac:dyDescent="0.3">
      <c r="A140" s="4" t="s">
        <v>749</v>
      </c>
      <c r="B140" s="5" t="s">
        <v>43</v>
      </c>
      <c r="C140" s="6">
        <f t="shared" si="125"/>
        <v>0.2</v>
      </c>
      <c r="D140" s="6">
        <f t="shared" ref="D140" si="126">SUM(D141:D141)</f>
        <v>0</v>
      </c>
      <c r="E140" s="6">
        <f>SUM(E141:E142)</f>
        <v>0.2</v>
      </c>
      <c r="F140" s="6">
        <f t="shared" ref="F140:BJ140" si="127">SUM(F141:F142)</f>
        <v>0.2</v>
      </c>
      <c r="G140" s="6">
        <f t="shared" si="127"/>
        <v>0</v>
      </c>
      <c r="H140" s="6">
        <f t="shared" si="127"/>
        <v>0</v>
      </c>
      <c r="I140" s="6">
        <f t="shared" si="127"/>
        <v>0</v>
      </c>
      <c r="J140" s="6">
        <f t="shared" si="127"/>
        <v>0</v>
      </c>
      <c r="K140" s="6">
        <f t="shared" si="127"/>
        <v>0.2</v>
      </c>
      <c r="L140" s="6">
        <f t="shared" si="127"/>
        <v>0</v>
      </c>
      <c r="M140" s="6">
        <f t="shared" si="127"/>
        <v>0</v>
      </c>
      <c r="N140" s="6">
        <f t="shared" si="127"/>
        <v>0</v>
      </c>
      <c r="O140" s="6">
        <f t="shared" si="127"/>
        <v>0</v>
      </c>
      <c r="P140" s="6">
        <f t="shared" si="127"/>
        <v>0</v>
      </c>
      <c r="Q140" s="6">
        <f t="shared" si="127"/>
        <v>0</v>
      </c>
      <c r="R140" s="6">
        <f t="shared" si="127"/>
        <v>0</v>
      </c>
      <c r="S140" s="6">
        <f t="shared" si="127"/>
        <v>0</v>
      </c>
      <c r="T140" s="6">
        <f t="shared" si="127"/>
        <v>0</v>
      </c>
      <c r="U140" s="6">
        <f t="shared" si="127"/>
        <v>0</v>
      </c>
      <c r="V140" s="6">
        <f t="shared" si="127"/>
        <v>0</v>
      </c>
      <c r="W140" s="6">
        <f t="shared" si="127"/>
        <v>0</v>
      </c>
      <c r="X140" s="6">
        <f t="shared" si="127"/>
        <v>0</v>
      </c>
      <c r="Y140" s="6">
        <f t="shared" si="127"/>
        <v>0</v>
      </c>
      <c r="Z140" s="6">
        <f t="shared" si="127"/>
        <v>0</v>
      </c>
      <c r="AA140" s="6">
        <f t="shared" si="127"/>
        <v>0</v>
      </c>
      <c r="AB140" s="6">
        <f t="shared" si="127"/>
        <v>0</v>
      </c>
      <c r="AC140" s="6">
        <f t="shared" si="127"/>
        <v>0</v>
      </c>
      <c r="AD140" s="6">
        <f t="shared" si="127"/>
        <v>0</v>
      </c>
      <c r="AE140" s="6">
        <f t="shared" si="127"/>
        <v>0</v>
      </c>
      <c r="AF140" s="6">
        <f t="shared" si="127"/>
        <v>0</v>
      </c>
      <c r="AG140" s="6">
        <f t="shared" si="127"/>
        <v>0</v>
      </c>
      <c r="AH140" s="6">
        <f t="shared" si="127"/>
        <v>0</v>
      </c>
      <c r="AI140" s="6">
        <f t="shared" si="127"/>
        <v>0</v>
      </c>
      <c r="AJ140" s="6">
        <f t="shared" si="127"/>
        <v>0</v>
      </c>
      <c r="AK140" s="6">
        <f t="shared" si="127"/>
        <v>0</v>
      </c>
      <c r="AL140" s="6">
        <f t="shared" si="127"/>
        <v>0</v>
      </c>
      <c r="AM140" s="6">
        <f t="shared" si="127"/>
        <v>0</v>
      </c>
      <c r="AN140" s="6">
        <f t="shared" si="127"/>
        <v>0</v>
      </c>
      <c r="AO140" s="6">
        <f t="shared" si="127"/>
        <v>0</v>
      </c>
      <c r="AP140" s="6">
        <f t="shared" si="127"/>
        <v>0</v>
      </c>
      <c r="AQ140" s="6">
        <f t="shared" si="127"/>
        <v>0</v>
      </c>
      <c r="AR140" s="6">
        <f t="shared" si="127"/>
        <v>0</v>
      </c>
      <c r="AS140" s="6">
        <f t="shared" si="127"/>
        <v>0</v>
      </c>
      <c r="AT140" s="6">
        <f t="shared" si="127"/>
        <v>0</v>
      </c>
      <c r="AU140" s="6">
        <f t="shared" si="127"/>
        <v>0</v>
      </c>
      <c r="AV140" s="6">
        <f t="shared" si="127"/>
        <v>0</v>
      </c>
      <c r="AW140" s="6">
        <f t="shared" si="127"/>
        <v>0</v>
      </c>
      <c r="AX140" s="6">
        <f t="shared" si="127"/>
        <v>0</v>
      </c>
      <c r="AY140" s="6">
        <f t="shared" si="127"/>
        <v>0</v>
      </c>
      <c r="AZ140" s="6">
        <f t="shared" si="127"/>
        <v>0</v>
      </c>
      <c r="BA140" s="6">
        <f t="shared" si="127"/>
        <v>0</v>
      </c>
      <c r="BB140" s="6">
        <f t="shared" si="127"/>
        <v>0</v>
      </c>
      <c r="BC140" s="6">
        <f t="shared" si="127"/>
        <v>0</v>
      </c>
      <c r="BD140" s="6">
        <f t="shared" si="127"/>
        <v>0</v>
      </c>
      <c r="BE140" s="6">
        <f t="shared" si="127"/>
        <v>0</v>
      </c>
      <c r="BF140" s="6">
        <f t="shared" si="127"/>
        <v>0</v>
      </c>
      <c r="BG140" s="6">
        <f t="shared" si="127"/>
        <v>0</v>
      </c>
      <c r="BH140" s="6">
        <f t="shared" si="127"/>
        <v>0</v>
      </c>
      <c r="BI140" s="6">
        <f t="shared" si="127"/>
        <v>0</v>
      </c>
      <c r="BJ140" s="6">
        <f t="shared" si="127"/>
        <v>0</v>
      </c>
      <c r="BK140" s="4"/>
      <c r="BL140" s="4"/>
      <c r="BM140" s="62"/>
      <c r="BN140" s="4"/>
      <c r="BO140" s="4"/>
      <c r="BP140" s="10"/>
      <c r="BQ140" s="10"/>
      <c r="BR140" s="10"/>
      <c r="BS140" s="10"/>
      <c r="BT140" s="10"/>
      <c r="BU140" s="10"/>
      <c r="BV140" s="10"/>
      <c r="BW140" s="10"/>
      <c r="BX140" s="10"/>
      <c r="BY140" s="10"/>
      <c r="CA140" s="26" t="e">
        <f>VLOOKUP(B140,'[1]KH2025 IN'!$B$4:$X$243,23,0)</f>
        <v>#N/A</v>
      </c>
      <c r="CB140" s="26">
        <v>1</v>
      </c>
      <c r="CC140" s="26" t="e">
        <f>VLOOKUP(B140,'[2]10QH'!$B$15:$BZ$665,77,0)</f>
        <v>#REF!</v>
      </c>
    </row>
    <row r="141" spans="1:89" s="19" customFormat="1" ht="18.75" hidden="1" customHeight="1" x14ac:dyDescent="0.3">
      <c r="A141" s="10" t="s">
        <v>84</v>
      </c>
      <c r="B141" s="15" t="s">
        <v>148</v>
      </c>
      <c r="C141" s="16">
        <f t="shared" si="125"/>
        <v>0</v>
      </c>
      <c r="D141" s="10"/>
      <c r="E141" s="17">
        <f t="shared" ref="E141:E142" si="128">F141+U141+BG141</f>
        <v>0</v>
      </c>
      <c r="F141" s="17">
        <f t="shared" ref="F141:F142" si="129">G141+K141+L141+M141+R141+S141+T141</f>
        <v>0</v>
      </c>
      <c r="G141" s="17">
        <f t="shared" ref="G141:G142" si="130">H141+I141+J141</f>
        <v>0</v>
      </c>
      <c r="H141" s="10"/>
      <c r="I141" s="10"/>
      <c r="J141" s="10"/>
      <c r="K141" s="10"/>
      <c r="L141" s="10"/>
      <c r="M141" s="17">
        <f t="shared" ref="M141:M142" si="131">+N141+O141+P141</f>
        <v>0</v>
      </c>
      <c r="N141" s="10"/>
      <c r="O141" s="10"/>
      <c r="P141" s="10"/>
      <c r="Q141" s="10"/>
      <c r="R141" s="25"/>
      <c r="S141" s="10"/>
      <c r="T141" s="10"/>
      <c r="U141" s="7">
        <f t="shared" si="104"/>
        <v>0</v>
      </c>
      <c r="V141" s="10"/>
      <c r="W141" s="10"/>
      <c r="X141" s="10"/>
      <c r="Y141" s="10"/>
      <c r="Z141" s="10"/>
      <c r="AA141" s="10"/>
      <c r="AB141" s="10"/>
      <c r="AC141" s="10"/>
      <c r="AD141" s="17">
        <f t="shared" ref="AD141" si="132">SUM(AE141:AT141)</f>
        <v>0</v>
      </c>
      <c r="AE141" s="10"/>
      <c r="AF141" s="10"/>
      <c r="AG141" s="10"/>
      <c r="AH141" s="10"/>
      <c r="AI141" s="10"/>
      <c r="AJ141" s="10"/>
      <c r="AK141" s="10"/>
      <c r="AL141" s="10"/>
      <c r="AM141" s="10"/>
      <c r="AN141" s="10"/>
      <c r="AO141" s="18"/>
      <c r="AP141" s="10"/>
      <c r="AQ141" s="10"/>
      <c r="AR141" s="18"/>
      <c r="AS141" s="18"/>
      <c r="AT141" s="18"/>
      <c r="AU141" s="18"/>
      <c r="AV141" s="18"/>
      <c r="AW141" s="18"/>
      <c r="AX141" s="10"/>
      <c r="AY141" s="10"/>
      <c r="AZ141" s="10"/>
      <c r="BA141" s="18"/>
      <c r="BB141" s="18"/>
      <c r="BC141" s="18"/>
      <c r="BD141" s="10"/>
      <c r="BE141" s="18"/>
      <c r="BF141" s="18"/>
      <c r="BG141" s="17">
        <f t="shared" ref="BG141:BG142" si="133">BH141+BI141+BJ141</f>
        <v>0</v>
      </c>
      <c r="BH141" s="18"/>
      <c r="BI141" s="10"/>
      <c r="BJ141" s="10"/>
      <c r="BK141" s="18"/>
      <c r="BL141" s="10"/>
      <c r="BM141" s="18"/>
      <c r="BN141" s="10"/>
      <c r="BO141" s="3"/>
      <c r="BP141" s="10"/>
      <c r="BQ141" s="18"/>
      <c r="BR141" s="18"/>
      <c r="BS141" s="18"/>
      <c r="BT141" s="18"/>
      <c r="BU141" s="10"/>
      <c r="BV141" s="10"/>
      <c r="BW141" s="10"/>
      <c r="BX141" s="10"/>
      <c r="BY141" s="18"/>
      <c r="CA141" s="26" t="e">
        <f>VLOOKUP(B141,'[1]KH2025 IN'!$B$4:$X$243,23,0)</f>
        <v>#N/A</v>
      </c>
      <c r="CB141" s="26">
        <v>1</v>
      </c>
      <c r="CC141" s="26" t="e">
        <f>VLOOKUP(B141,'[2]10QH'!$B$15:$BZ$665,77,0)</f>
        <v>#REF!</v>
      </c>
    </row>
    <row r="142" spans="1:89" s="26" customFormat="1" ht="75" hidden="1" customHeight="1" x14ac:dyDescent="0.3">
      <c r="A142" s="20" t="e">
        <f>A137+1</f>
        <v>#VALUE!</v>
      </c>
      <c r="B142" s="21" t="s">
        <v>1047</v>
      </c>
      <c r="C142" s="22">
        <f t="shared" si="125"/>
        <v>0.2</v>
      </c>
      <c r="D142" s="23"/>
      <c r="E142" s="17">
        <f t="shared" si="128"/>
        <v>0.2</v>
      </c>
      <c r="F142" s="17">
        <f t="shared" si="129"/>
        <v>0.2</v>
      </c>
      <c r="G142" s="17">
        <f t="shared" si="130"/>
        <v>0</v>
      </c>
      <c r="H142" s="24"/>
      <c r="I142" s="24"/>
      <c r="J142" s="24"/>
      <c r="K142" s="24">
        <v>0.2</v>
      </c>
      <c r="L142" s="24"/>
      <c r="M142" s="17">
        <f t="shared" si="131"/>
        <v>0</v>
      </c>
      <c r="N142" s="24"/>
      <c r="O142" s="24"/>
      <c r="P142" s="24"/>
      <c r="Q142" s="24"/>
      <c r="R142" s="24"/>
      <c r="S142" s="24"/>
      <c r="T142" s="24"/>
      <c r="U142" s="7">
        <f t="shared" si="104"/>
        <v>0</v>
      </c>
      <c r="V142" s="24"/>
      <c r="W142" s="24"/>
      <c r="X142" s="24"/>
      <c r="Y142" s="24"/>
      <c r="Z142" s="24"/>
      <c r="AA142" s="24"/>
      <c r="AB142" s="24"/>
      <c r="AC142" s="24"/>
      <c r="AD142" s="17">
        <f t="shared" ref="AD142" si="134">SUM(AE142:AT142)</f>
        <v>0</v>
      </c>
      <c r="AE142" s="24"/>
      <c r="AF142" s="24"/>
      <c r="AG142" s="25"/>
      <c r="AH142" s="25"/>
      <c r="AI142" s="24"/>
      <c r="AJ142" s="20"/>
      <c r="AK142" s="24"/>
      <c r="AL142" s="20"/>
      <c r="AM142" s="20"/>
      <c r="AN142" s="20"/>
      <c r="AO142" s="3"/>
      <c r="AP142" s="20"/>
      <c r="AQ142" s="24"/>
      <c r="AR142" s="3"/>
      <c r="AS142" s="3"/>
      <c r="AT142" s="3"/>
      <c r="AU142" s="3"/>
      <c r="AV142" s="3"/>
      <c r="AW142" s="3"/>
      <c r="AX142" s="24"/>
      <c r="AY142" s="24"/>
      <c r="AZ142" s="24"/>
      <c r="BA142" s="3"/>
      <c r="BB142" s="3"/>
      <c r="BC142" s="3"/>
      <c r="BD142" s="24"/>
      <c r="BE142" s="3"/>
      <c r="BF142" s="3"/>
      <c r="BG142" s="17">
        <f t="shared" si="133"/>
        <v>0</v>
      </c>
      <c r="BH142" s="3"/>
      <c r="BI142" s="24"/>
      <c r="BJ142" s="24"/>
      <c r="BK142" s="3"/>
      <c r="BL142" s="20" t="s">
        <v>123</v>
      </c>
      <c r="BM142" s="3"/>
      <c r="BN142" s="20" t="s">
        <v>750</v>
      </c>
      <c r="BO142" s="3">
        <v>2025</v>
      </c>
      <c r="BP142" s="20" t="s">
        <v>468</v>
      </c>
      <c r="BQ142" s="3"/>
      <c r="BR142" s="3"/>
      <c r="BS142" s="3"/>
      <c r="BT142" s="3"/>
      <c r="BU142" s="23"/>
      <c r="BV142" s="20"/>
      <c r="BW142" s="25"/>
      <c r="BX142" s="25"/>
      <c r="BY142" s="97"/>
    </row>
    <row r="143" spans="1:89" s="11" customFormat="1" ht="19.5" hidden="1" customHeight="1" x14ac:dyDescent="0.3">
      <c r="A143" s="4" t="s">
        <v>757</v>
      </c>
      <c r="B143" s="5" t="s">
        <v>44</v>
      </c>
      <c r="C143" s="6">
        <f t="shared" si="125"/>
        <v>0</v>
      </c>
      <c r="D143" s="6">
        <f t="shared" ref="D143:T143" si="135">SUM(D144:D146)</f>
        <v>0</v>
      </c>
      <c r="E143" s="6">
        <f t="shared" si="135"/>
        <v>0</v>
      </c>
      <c r="F143" s="6">
        <f t="shared" si="135"/>
        <v>0</v>
      </c>
      <c r="G143" s="6">
        <f t="shared" si="135"/>
        <v>0</v>
      </c>
      <c r="H143" s="64">
        <f t="shared" si="135"/>
        <v>0</v>
      </c>
      <c r="I143" s="64">
        <f t="shared" si="135"/>
        <v>0</v>
      </c>
      <c r="J143" s="64">
        <f t="shared" si="135"/>
        <v>0</v>
      </c>
      <c r="K143" s="6">
        <f t="shared" si="135"/>
        <v>0</v>
      </c>
      <c r="L143" s="6">
        <f t="shared" si="135"/>
        <v>0</v>
      </c>
      <c r="M143" s="64">
        <f t="shared" si="135"/>
        <v>0</v>
      </c>
      <c r="N143" s="6">
        <f t="shared" si="135"/>
        <v>0</v>
      </c>
      <c r="O143" s="6">
        <f t="shared" si="135"/>
        <v>0</v>
      </c>
      <c r="P143" s="6">
        <f t="shared" si="135"/>
        <v>0</v>
      </c>
      <c r="Q143" s="64">
        <f t="shared" si="135"/>
        <v>0</v>
      </c>
      <c r="R143" s="64">
        <f t="shared" si="135"/>
        <v>0</v>
      </c>
      <c r="S143" s="64">
        <f t="shared" si="135"/>
        <v>0</v>
      </c>
      <c r="T143" s="64">
        <f t="shared" si="135"/>
        <v>0</v>
      </c>
      <c r="U143" s="6">
        <f t="shared" si="104"/>
        <v>0</v>
      </c>
      <c r="V143" s="64">
        <f t="shared" ref="V143:BJ143" si="136">SUM(V144:V146)</f>
        <v>0</v>
      </c>
      <c r="W143" s="64">
        <f t="shared" si="136"/>
        <v>0</v>
      </c>
      <c r="X143" s="64">
        <f t="shared" si="136"/>
        <v>0</v>
      </c>
      <c r="Y143" s="64">
        <f t="shared" si="136"/>
        <v>0</v>
      </c>
      <c r="Z143" s="64">
        <f t="shared" si="136"/>
        <v>0</v>
      </c>
      <c r="AA143" s="64">
        <f t="shared" si="136"/>
        <v>0</v>
      </c>
      <c r="AB143" s="64">
        <f t="shared" si="136"/>
        <v>0</v>
      </c>
      <c r="AC143" s="64">
        <f t="shared" si="136"/>
        <v>0</v>
      </c>
      <c r="AD143" s="64">
        <f t="shared" si="136"/>
        <v>0</v>
      </c>
      <c r="AE143" s="64">
        <f t="shared" si="136"/>
        <v>0</v>
      </c>
      <c r="AF143" s="64">
        <f t="shared" si="136"/>
        <v>0</v>
      </c>
      <c r="AG143" s="64">
        <f t="shared" si="136"/>
        <v>0</v>
      </c>
      <c r="AH143" s="64">
        <f t="shared" si="136"/>
        <v>0</v>
      </c>
      <c r="AI143" s="64">
        <f t="shared" si="136"/>
        <v>0</v>
      </c>
      <c r="AJ143" s="64">
        <f t="shared" si="136"/>
        <v>0</v>
      </c>
      <c r="AK143" s="64">
        <f t="shared" si="136"/>
        <v>0</v>
      </c>
      <c r="AL143" s="64">
        <f t="shared" si="136"/>
        <v>0</v>
      </c>
      <c r="AM143" s="64">
        <f t="shared" si="136"/>
        <v>0</v>
      </c>
      <c r="AN143" s="64">
        <f t="shared" si="136"/>
        <v>0</v>
      </c>
      <c r="AO143" s="64">
        <f t="shared" si="136"/>
        <v>0</v>
      </c>
      <c r="AP143" s="64">
        <f t="shared" si="136"/>
        <v>0</v>
      </c>
      <c r="AQ143" s="64">
        <f t="shared" si="136"/>
        <v>0</v>
      </c>
      <c r="AR143" s="64">
        <f t="shared" si="136"/>
        <v>0</v>
      </c>
      <c r="AS143" s="64">
        <f t="shared" si="136"/>
        <v>0</v>
      </c>
      <c r="AT143" s="64">
        <f t="shared" si="136"/>
        <v>0</v>
      </c>
      <c r="AU143" s="64">
        <f t="shared" si="136"/>
        <v>0</v>
      </c>
      <c r="AV143" s="64">
        <f t="shared" si="136"/>
        <v>0</v>
      </c>
      <c r="AW143" s="64">
        <f t="shared" si="136"/>
        <v>0</v>
      </c>
      <c r="AX143" s="64">
        <f t="shared" si="136"/>
        <v>0</v>
      </c>
      <c r="AY143" s="64">
        <f t="shared" si="136"/>
        <v>0</v>
      </c>
      <c r="AZ143" s="64">
        <f t="shared" si="136"/>
        <v>0</v>
      </c>
      <c r="BA143" s="64">
        <f t="shared" si="136"/>
        <v>0</v>
      </c>
      <c r="BB143" s="64">
        <f t="shared" si="136"/>
        <v>0</v>
      </c>
      <c r="BC143" s="64">
        <f t="shared" si="136"/>
        <v>0</v>
      </c>
      <c r="BD143" s="64">
        <f t="shared" si="136"/>
        <v>0</v>
      </c>
      <c r="BE143" s="64">
        <f t="shared" si="136"/>
        <v>0</v>
      </c>
      <c r="BF143" s="64">
        <f t="shared" si="136"/>
        <v>0</v>
      </c>
      <c r="BG143" s="6">
        <f t="shared" si="136"/>
        <v>0</v>
      </c>
      <c r="BH143" s="64">
        <f t="shared" si="136"/>
        <v>0</v>
      </c>
      <c r="BI143" s="64">
        <f t="shared" si="136"/>
        <v>0</v>
      </c>
      <c r="BJ143" s="64">
        <f t="shared" si="136"/>
        <v>0</v>
      </c>
      <c r="BK143" s="4"/>
      <c r="BL143" s="4"/>
      <c r="BM143" s="4"/>
      <c r="BN143" s="4"/>
      <c r="BO143" s="4"/>
      <c r="BP143" s="10"/>
      <c r="BQ143" s="10"/>
      <c r="BR143" s="10"/>
      <c r="BS143" s="10"/>
      <c r="BT143" s="10"/>
      <c r="BU143" s="10"/>
      <c r="BV143" s="10"/>
      <c r="BW143" s="10"/>
      <c r="BX143" s="10"/>
      <c r="BY143" s="10"/>
      <c r="CA143" s="26" t="e">
        <f>VLOOKUP(B143,'[1]KH2025 IN'!$B$4:$X$243,23,0)</f>
        <v>#N/A</v>
      </c>
      <c r="CB143" s="26">
        <v>1</v>
      </c>
      <c r="CC143" s="26" t="e">
        <f>VLOOKUP(B143,'[2]10QH'!$B$15:$BZ$665,77,0)</f>
        <v>#REF!</v>
      </c>
    </row>
    <row r="144" spans="1:89" s="19" customFormat="1" ht="18.75" hidden="1" customHeight="1" x14ac:dyDescent="0.3">
      <c r="A144" s="10" t="s">
        <v>84</v>
      </c>
      <c r="B144" s="15" t="s">
        <v>85</v>
      </c>
      <c r="C144" s="16">
        <f t="shared" si="125"/>
        <v>0</v>
      </c>
      <c r="D144" s="10"/>
      <c r="E144" s="17">
        <f t="shared" ref="E144" si="137">F144+U144+BG144</f>
        <v>0</v>
      </c>
      <c r="F144" s="17">
        <f t="shared" ref="F144" si="138">G144+K144+L144+M144+R144+S144+T144</f>
        <v>0</v>
      </c>
      <c r="G144" s="17">
        <f t="shared" ref="G144" si="139">H144+I144+J144</f>
        <v>0</v>
      </c>
      <c r="H144" s="10"/>
      <c r="I144" s="10"/>
      <c r="J144" s="10"/>
      <c r="K144" s="10"/>
      <c r="L144" s="10"/>
      <c r="M144" s="17">
        <f t="shared" ref="M144" si="140">+N144+O144+P144</f>
        <v>0</v>
      </c>
      <c r="N144" s="10"/>
      <c r="O144" s="10"/>
      <c r="P144" s="10"/>
      <c r="Q144" s="10"/>
      <c r="R144" s="24"/>
      <c r="S144" s="10"/>
      <c r="T144" s="10"/>
      <c r="U144" s="7">
        <f t="shared" si="104"/>
        <v>0</v>
      </c>
      <c r="V144" s="10"/>
      <c r="W144" s="10"/>
      <c r="X144" s="10"/>
      <c r="Y144" s="10"/>
      <c r="Z144" s="10"/>
      <c r="AA144" s="10"/>
      <c r="AB144" s="10"/>
      <c r="AC144" s="10"/>
      <c r="AD144" s="17">
        <f t="shared" ref="AD144" si="141">SUM(AE144:AT144)</f>
        <v>0</v>
      </c>
      <c r="AE144" s="10"/>
      <c r="AF144" s="10"/>
      <c r="AG144" s="10"/>
      <c r="AH144" s="10"/>
      <c r="AI144" s="10"/>
      <c r="AJ144" s="10"/>
      <c r="AK144" s="10"/>
      <c r="AL144" s="10"/>
      <c r="AM144" s="10"/>
      <c r="AN144" s="10"/>
      <c r="AO144" s="3"/>
      <c r="AP144" s="10"/>
      <c r="AQ144" s="10"/>
      <c r="AR144" s="3"/>
      <c r="AS144" s="3"/>
      <c r="AT144" s="3"/>
      <c r="AU144" s="3"/>
      <c r="AV144" s="3"/>
      <c r="AW144" s="3"/>
      <c r="AX144" s="10"/>
      <c r="AY144" s="10"/>
      <c r="AZ144" s="10"/>
      <c r="BA144" s="3"/>
      <c r="BB144" s="3"/>
      <c r="BC144" s="3"/>
      <c r="BD144" s="10"/>
      <c r="BE144" s="3"/>
      <c r="BF144" s="3"/>
      <c r="BG144" s="17">
        <f t="shared" ref="BG144" si="142">BH144+BI144+BJ144</f>
        <v>0</v>
      </c>
      <c r="BH144" s="3"/>
      <c r="BI144" s="10"/>
      <c r="BJ144" s="10"/>
      <c r="BK144" s="18"/>
      <c r="BL144" s="10"/>
      <c r="BM144" s="18"/>
      <c r="BN144" s="10"/>
      <c r="BO144" s="3"/>
      <c r="BP144" s="10"/>
      <c r="BQ144" s="18"/>
      <c r="BR144" s="18"/>
      <c r="BS144" s="18"/>
      <c r="BT144" s="18"/>
      <c r="BU144" s="10"/>
      <c r="BV144" s="10"/>
      <c r="BW144" s="10"/>
      <c r="BX144" s="10"/>
      <c r="BY144" s="18"/>
      <c r="CA144" s="26">
        <f>VLOOKUP(B144,'[1]KH2025 IN'!$B$4:$X$243,23,0)</f>
        <v>1</v>
      </c>
      <c r="CB144" s="26">
        <v>1</v>
      </c>
      <c r="CC144" s="26" t="e">
        <f>VLOOKUP(B144,'[2]10QH'!$B$15:$BZ$665,77,0)</f>
        <v>#REF!</v>
      </c>
    </row>
    <row r="145" spans="1:89" s="19" customFormat="1" ht="18.75" hidden="1" customHeight="1" x14ac:dyDescent="0.3">
      <c r="A145" s="10" t="s">
        <v>147</v>
      </c>
      <c r="B145" s="15" t="s">
        <v>148</v>
      </c>
      <c r="C145" s="16">
        <f>D145+E145</f>
        <v>0</v>
      </c>
      <c r="D145" s="10"/>
      <c r="E145" s="17">
        <f>F145+U145+BG145</f>
        <v>0</v>
      </c>
      <c r="F145" s="17">
        <f>G145+K145+L145+M145+R145+S145+T145</f>
        <v>0</v>
      </c>
      <c r="G145" s="17">
        <f>H145+I145+J145</f>
        <v>0</v>
      </c>
      <c r="H145" s="10"/>
      <c r="I145" s="10"/>
      <c r="J145" s="10"/>
      <c r="K145" s="10"/>
      <c r="L145" s="10"/>
      <c r="M145" s="17">
        <f>+N145+O145+P145</f>
        <v>0</v>
      </c>
      <c r="N145" s="10"/>
      <c r="O145" s="10"/>
      <c r="P145" s="10"/>
      <c r="Q145" s="10"/>
      <c r="R145" s="24"/>
      <c r="S145" s="10"/>
      <c r="T145" s="10"/>
      <c r="U145" s="7">
        <f>V145+W145+X145+Y145+Z145+AA145+AB145+AC145+AD145+AU145+AV145+AW145+AX145+AY145+AZ145+BA145+BB145+BC145+BD145+BE145+BF145</f>
        <v>0</v>
      </c>
      <c r="V145" s="10"/>
      <c r="W145" s="10"/>
      <c r="X145" s="10"/>
      <c r="Y145" s="10"/>
      <c r="Z145" s="10"/>
      <c r="AA145" s="10"/>
      <c r="AB145" s="10"/>
      <c r="AC145" s="10"/>
      <c r="AD145" s="17">
        <f>SUM(AE145:AT145)</f>
        <v>0</v>
      </c>
      <c r="AE145" s="10"/>
      <c r="AF145" s="10"/>
      <c r="AG145" s="10"/>
      <c r="AH145" s="10"/>
      <c r="AI145" s="10"/>
      <c r="AJ145" s="10"/>
      <c r="AK145" s="10"/>
      <c r="AL145" s="10"/>
      <c r="AM145" s="10"/>
      <c r="AN145" s="10"/>
      <c r="AO145" s="3"/>
      <c r="AP145" s="10"/>
      <c r="AQ145" s="10"/>
      <c r="AR145" s="3"/>
      <c r="AS145" s="3"/>
      <c r="AT145" s="3"/>
      <c r="AU145" s="3"/>
      <c r="AV145" s="3"/>
      <c r="AW145" s="3"/>
      <c r="AX145" s="10"/>
      <c r="AY145" s="10"/>
      <c r="AZ145" s="10"/>
      <c r="BA145" s="3"/>
      <c r="BB145" s="3"/>
      <c r="BC145" s="3"/>
      <c r="BD145" s="10"/>
      <c r="BE145" s="3"/>
      <c r="BF145" s="3"/>
      <c r="BG145" s="17">
        <f>BH145+BI145+BJ145</f>
        <v>0</v>
      </c>
      <c r="BH145" s="3"/>
      <c r="BI145" s="10"/>
      <c r="BJ145" s="10"/>
      <c r="BK145" s="18"/>
      <c r="BL145" s="10"/>
      <c r="BM145" s="18"/>
      <c r="BN145" s="10"/>
      <c r="BO145" s="18"/>
      <c r="BP145" s="10"/>
      <c r="BQ145" s="18"/>
      <c r="BR145" s="18"/>
      <c r="BS145" s="18"/>
      <c r="BT145" s="18"/>
      <c r="BU145" s="10"/>
      <c r="BV145" s="10"/>
      <c r="BW145" s="10"/>
      <c r="BX145" s="10"/>
      <c r="BY145" s="18"/>
      <c r="CA145" s="26" t="e">
        <f>VLOOKUP(B145,'[1]KH2025 IN'!$B$4:$X$243,23,0)</f>
        <v>#N/A</v>
      </c>
      <c r="CB145" s="26">
        <v>1</v>
      </c>
      <c r="CC145" s="26" t="e">
        <f>VLOOKUP(B145,'[2]10QH'!$B$15:$BZ$665,77,0)</f>
        <v>#REF!</v>
      </c>
    </row>
    <row r="146" spans="1:89" s="19" customFormat="1" ht="37.5" hidden="1" customHeight="1" x14ac:dyDescent="0.3">
      <c r="A146" s="10" t="s">
        <v>152</v>
      </c>
      <c r="B146" s="15" t="s">
        <v>153</v>
      </c>
      <c r="C146" s="16">
        <f>D146+E146</f>
        <v>0</v>
      </c>
      <c r="D146" s="10"/>
      <c r="E146" s="17">
        <f>F146+U146+BG146</f>
        <v>0</v>
      </c>
      <c r="F146" s="17">
        <f>G146+K146+L146+M146+R146+S146+T146</f>
        <v>0</v>
      </c>
      <c r="G146" s="17">
        <f>H146+I146+J146</f>
        <v>0</v>
      </c>
      <c r="H146" s="10"/>
      <c r="I146" s="10"/>
      <c r="J146" s="10"/>
      <c r="K146" s="10"/>
      <c r="L146" s="10"/>
      <c r="M146" s="17">
        <f>+N146+O146+P146</f>
        <v>0</v>
      </c>
      <c r="N146" s="10"/>
      <c r="O146" s="10"/>
      <c r="P146" s="10"/>
      <c r="Q146" s="10"/>
      <c r="R146" s="24"/>
      <c r="S146" s="10"/>
      <c r="T146" s="10"/>
      <c r="U146" s="7">
        <f>V146+W146+X146+Y146+Z146+AA146+AB146+AC146+AD146+AU146+AV146+AW146+AX146+AY146+AZ146+BA146+BB146+BC146+BD146+BE146+BF146</f>
        <v>0</v>
      </c>
      <c r="V146" s="10"/>
      <c r="W146" s="10"/>
      <c r="X146" s="10"/>
      <c r="Y146" s="10"/>
      <c r="Z146" s="10"/>
      <c r="AA146" s="10"/>
      <c r="AB146" s="10"/>
      <c r="AC146" s="10"/>
      <c r="AD146" s="17">
        <f>SUM(AE146:AT146)</f>
        <v>0</v>
      </c>
      <c r="AE146" s="10"/>
      <c r="AF146" s="10"/>
      <c r="AG146" s="10"/>
      <c r="AH146" s="10"/>
      <c r="AI146" s="10"/>
      <c r="AJ146" s="10"/>
      <c r="AK146" s="10"/>
      <c r="AL146" s="10"/>
      <c r="AM146" s="10"/>
      <c r="AN146" s="10"/>
      <c r="AO146" s="3"/>
      <c r="AP146" s="10"/>
      <c r="AQ146" s="10"/>
      <c r="AR146" s="3"/>
      <c r="AS146" s="3"/>
      <c r="AT146" s="3"/>
      <c r="AU146" s="3"/>
      <c r="AV146" s="3"/>
      <c r="AW146" s="3"/>
      <c r="AX146" s="10"/>
      <c r="AY146" s="10"/>
      <c r="AZ146" s="10"/>
      <c r="BA146" s="3"/>
      <c r="BB146" s="3"/>
      <c r="BC146" s="3"/>
      <c r="BD146" s="10"/>
      <c r="BE146" s="3"/>
      <c r="BF146" s="3"/>
      <c r="BG146" s="17">
        <f>BH146+BI146+BJ146</f>
        <v>0</v>
      </c>
      <c r="BH146" s="3"/>
      <c r="BI146" s="10"/>
      <c r="BJ146" s="10"/>
      <c r="BK146" s="18"/>
      <c r="BL146" s="10"/>
      <c r="BM146" s="18"/>
      <c r="BN146" s="10"/>
      <c r="BO146" s="3"/>
      <c r="BP146" s="10"/>
      <c r="BQ146" s="18"/>
      <c r="BR146" s="18"/>
      <c r="BS146" s="18"/>
      <c r="BT146" s="18"/>
      <c r="BU146" s="10"/>
      <c r="BV146" s="10"/>
      <c r="BW146" s="10"/>
      <c r="BX146" s="10"/>
      <c r="BY146" s="18"/>
      <c r="CA146" s="26">
        <f>VLOOKUP(B146,'[1]KH2025 IN'!$B$4:$X$243,23,0)</f>
        <v>1</v>
      </c>
      <c r="CB146" s="26">
        <v>1</v>
      </c>
      <c r="CC146" s="26" t="e">
        <f>VLOOKUP(B146,'[2]10QH'!$B$15:$BZ$665,77,0)</f>
        <v>#REF!</v>
      </c>
    </row>
    <row r="147" spans="1:89" s="11" customFormat="1" ht="19.5" hidden="1" customHeight="1" x14ac:dyDescent="0.3">
      <c r="A147" s="4" t="s">
        <v>787</v>
      </c>
      <c r="B147" s="5" t="s">
        <v>45</v>
      </c>
      <c r="C147" s="6">
        <f t="shared" si="125"/>
        <v>0</v>
      </c>
      <c r="D147" s="6">
        <f t="shared" ref="D147:T147" si="143">SUM(D148:D150)</f>
        <v>0</v>
      </c>
      <c r="E147" s="6">
        <f t="shared" si="143"/>
        <v>0</v>
      </c>
      <c r="F147" s="6">
        <f t="shared" si="143"/>
        <v>0</v>
      </c>
      <c r="G147" s="6">
        <f t="shared" si="143"/>
        <v>0</v>
      </c>
      <c r="H147" s="64">
        <f t="shared" si="143"/>
        <v>0</v>
      </c>
      <c r="I147" s="64">
        <f t="shared" si="143"/>
        <v>0</v>
      </c>
      <c r="J147" s="64">
        <f t="shared" si="143"/>
        <v>0</v>
      </c>
      <c r="K147" s="6">
        <f t="shared" si="143"/>
        <v>0</v>
      </c>
      <c r="L147" s="6">
        <f t="shared" si="143"/>
        <v>0</v>
      </c>
      <c r="M147" s="64">
        <f t="shared" si="143"/>
        <v>0</v>
      </c>
      <c r="N147" s="6">
        <f t="shared" si="143"/>
        <v>0</v>
      </c>
      <c r="O147" s="6">
        <f t="shared" si="143"/>
        <v>0</v>
      </c>
      <c r="P147" s="6">
        <f t="shared" si="143"/>
        <v>0</v>
      </c>
      <c r="Q147" s="64">
        <f t="shared" si="143"/>
        <v>0</v>
      </c>
      <c r="R147" s="64">
        <f t="shared" si="143"/>
        <v>0</v>
      </c>
      <c r="S147" s="64">
        <f t="shared" si="143"/>
        <v>0</v>
      </c>
      <c r="T147" s="64">
        <f t="shared" si="143"/>
        <v>0</v>
      </c>
      <c r="U147" s="6">
        <f t="shared" ref="U147:U210" si="144">V147+W147+X147+Y147+Z147+AA147+AB147+AC147+AD147+AU147+AV147+AW147+AX147+AY147+AZ147+BA147+BB147+BC147+BD147+BE147+BF147</f>
        <v>0</v>
      </c>
      <c r="V147" s="64">
        <f t="shared" ref="V147:BJ147" si="145">SUM(V148:V150)</f>
        <v>0</v>
      </c>
      <c r="W147" s="64">
        <f t="shared" si="145"/>
        <v>0</v>
      </c>
      <c r="X147" s="64">
        <f t="shared" si="145"/>
        <v>0</v>
      </c>
      <c r="Y147" s="64">
        <f t="shared" si="145"/>
        <v>0</v>
      </c>
      <c r="Z147" s="64">
        <f t="shared" si="145"/>
        <v>0</v>
      </c>
      <c r="AA147" s="64">
        <f t="shared" si="145"/>
        <v>0</v>
      </c>
      <c r="AB147" s="64">
        <f t="shared" si="145"/>
        <v>0</v>
      </c>
      <c r="AC147" s="64">
        <f t="shared" si="145"/>
        <v>0</v>
      </c>
      <c r="AD147" s="64">
        <f t="shared" si="145"/>
        <v>0</v>
      </c>
      <c r="AE147" s="64">
        <f t="shared" si="145"/>
        <v>0</v>
      </c>
      <c r="AF147" s="64">
        <f t="shared" si="145"/>
        <v>0</v>
      </c>
      <c r="AG147" s="64">
        <f t="shared" si="145"/>
        <v>0</v>
      </c>
      <c r="AH147" s="64">
        <f t="shared" si="145"/>
        <v>0</v>
      </c>
      <c r="AI147" s="64">
        <f t="shared" si="145"/>
        <v>0</v>
      </c>
      <c r="AJ147" s="64">
        <f t="shared" si="145"/>
        <v>0</v>
      </c>
      <c r="AK147" s="64">
        <f t="shared" si="145"/>
        <v>0</v>
      </c>
      <c r="AL147" s="64">
        <f t="shared" si="145"/>
        <v>0</v>
      </c>
      <c r="AM147" s="64">
        <f t="shared" si="145"/>
        <v>0</v>
      </c>
      <c r="AN147" s="64">
        <f t="shared" si="145"/>
        <v>0</v>
      </c>
      <c r="AO147" s="64">
        <f t="shared" si="145"/>
        <v>0</v>
      </c>
      <c r="AP147" s="64">
        <f t="shared" si="145"/>
        <v>0</v>
      </c>
      <c r="AQ147" s="64">
        <f t="shared" si="145"/>
        <v>0</v>
      </c>
      <c r="AR147" s="64">
        <f t="shared" si="145"/>
        <v>0</v>
      </c>
      <c r="AS147" s="64">
        <f t="shared" si="145"/>
        <v>0</v>
      </c>
      <c r="AT147" s="64">
        <f t="shared" si="145"/>
        <v>0</v>
      </c>
      <c r="AU147" s="64">
        <f t="shared" si="145"/>
        <v>0</v>
      </c>
      <c r="AV147" s="64">
        <f t="shared" si="145"/>
        <v>0</v>
      </c>
      <c r="AW147" s="64">
        <f t="shared" si="145"/>
        <v>0</v>
      </c>
      <c r="AX147" s="64">
        <f t="shared" si="145"/>
        <v>0</v>
      </c>
      <c r="AY147" s="64">
        <f t="shared" si="145"/>
        <v>0</v>
      </c>
      <c r="AZ147" s="64">
        <f t="shared" si="145"/>
        <v>0</v>
      </c>
      <c r="BA147" s="64">
        <f t="shared" si="145"/>
        <v>0</v>
      </c>
      <c r="BB147" s="64">
        <f t="shared" si="145"/>
        <v>0</v>
      </c>
      <c r="BC147" s="64">
        <f t="shared" si="145"/>
        <v>0</v>
      </c>
      <c r="BD147" s="64">
        <f t="shared" si="145"/>
        <v>0</v>
      </c>
      <c r="BE147" s="64">
        <f t="shared" si="145"/>
        <v>0</v>
      </c>
      <c r="BF147" s="64">
        <f t="shared" si="145"/>
        <v>0</v>
      </c>
      <c r="BG147" s="6">
        <f t="shared" si="145"/>
        <v>0</v>
      </c>
      <c r="BH147" s="64">
        <f t="shared" si="145"/>
        <v>0</v>
      </c>
      <c r="BI147" s="64">
        <f t="shared" si="145"/>
        <v>0</v>
      </c>
      <c r="BJ147" s="64">
        <f t="shared" si="145"/>
        <v>0</v>
      </c>
      <c r="BK147" s="4"/>
      <c r="BL147" s="4"/>
      <c r="BM147" s="4"/>
      <c r="BN147" s="4"/>
      <c r="BO147" s="4"/>
      <c r="BP147" s="10"/>
      <c r="BQ147" s="10"/>
      <c r="BR147" s="10"/>
      <c r="BS147" s="10"/>
      <c r="BT147" s="10"/>
      <c r="BU147" s="10"/>
      <c r="BV147" s="10"/>
      <c r="BW147" s="10"/>
      <c r="BX147" s="10"/>
      <c r="BY147" s="10"/>
      <c r="CA147" s="26" t="e">
        <f>VLOOKUP(B147,'[1]KH2025 IN'!$B$4:$X$243,23,0)</f>
        <v>#N/A</v>
      </c>
      <c r="CB147" s="26">
        <v>1</v>
      </c>
      <c r="CC147" s="26" t="e">
        <f>VLOOKUP(B147,'[2]10QH'!$B$15:$BZ$665,77,0)</f>
        <v>#REF!</v>
      </c>
    </row>
    <row r="148" spans="1:89" s="19" customFormat="1" ht="18.75" hidden="1" customHeight="1" x14ac:dyDescent="0.3">
      <c r="A148" s="10" t="s">
        <v>84</v>
      </c>
      <c r="B148" s="15" t="s">
        <v>85</v>
      </c>
      <c r="C148" s="16">
        <f t="shared" si="125"/>
        <v>0</v>
      </c>
      <c r="D148" s="10"/>
      <c r="E148" s="17">
        <f t="shared" ref="E148:E150" si="146">F148+U148+BG148</f>
        <v>0</v>
      </c>
      <c r="F148" s="17">
        <f t="shared" ref="F148:F150" si="147">G148+K148+L148+M148+R148+S148+T148</f>
        <v>0</v>
      </c>
      <c r="G148" s="17">
        <f t="shared" ref="G148:G150" si="148">H148+I148+J148</f>
        <v>0</v>
      </c>
      <c r="H148" s="10"/>
      <c r="I148" s="10"/>
      <c r="J148" s="10"/>
      <c r="K148" s="10"/>
      <c r="L148" s="10"/>
      <c r="M148" s="17">
        <f t="shared" ref="M148:M150" si="149">+N148+O148+P148</f>
        <v>0</v>
      </c>
      <c r="N148" s="10"/>
      <c r="O148" s="10"/>
      <c r="P148" s="10"/>
      <c r="Q148" s="10"/>
      <c r="R148" s="24"/>
      <c r="S148" s="10"/>
      <c r="T148" s="10"/>
      <c r="U148" s="7">
        <f t="shared" si="144"/>
        <v>0</v>
      </c>
      <c r="V148" s="10"/>
      <c r="W148" s="10"/>
      <c r="X148" s="10"/>
      <c r="Y148" s="10"/>
      <c r="Z148" s="10"/>
      <c r="AA148" s="10"/>
      <c r="AB148" s="10"/>
      <c r="AC148" s="10"/>
      <c r="AD148" s="17">
        <f t="shared" ref="AD148:AD150" si="150">SUM(AE148:AT148)</f>
        <v>0</v>
      </c>
      <c r="AE148" s="10"/>
      <c r="AF148" s="10"/>
      <c r="AG148" s="10"/>
      <c r="AH148" s="10"/>
      <c r="AI148" s="10"/>
      <c r="AJ148" s="10"/>
      <c r="AK148" s="10"/>
      <c r="AL148" s="10"/>
      <c r="AM148" s="10"/>
      <c r="AN148" s="10"/>
      <c r="AO148" s="3"/>
      <c r="AP148" s="10"/>
      <c r="AQ148" s="10"/>
      <c r="AR148" s="3"/>
      <c r="AS148" s="3"/>
      <c r="AT148" s="3"/>
      <c r="AU148" s="3"/>
      <c r="AV148" s="3"/>
      <c r="AW148" s="3"/>
      <c r="AX148" s="10"/>
      <c r="AY148" s="10"/>
      <c r="AZ148" s="10"/>
      <c r="BA148" s="3"/>
      <c r="BB148" s="3"/>
      <c r="BC148" s="3"/>
      <c r="BD148" s="10"/>
      <c r="BE148" s="3"/>
      <c r="BF148" s="3"/>
      <c r="BG148" s="17">
        <f t="shared" ref="BG148:BG150" si="151">BH148+BI148+BJ148</f>
        <v>0</v>
      </c>
      <c r="BH148" s="3"/>
      <c r="BI148" s="10"/>
      <c r="BJ148" s="10"/>
      <c r="BK148" s="18"/>
      <c r="BL148" s="10"/>
      <c r="BM148" s="18"/>
      <c r="BN148" s="10"/>
      <c r="BO148" s="3"/>
      <c r="BP148" s="10"/>
      <c r="BQ148" s="18"/>
      <c r="BR148" s="18"/>
      <c r="BS148" s="18"/>
      <c r="BT148" s="18"/>
      <c r="BU148" s="10"/>
      <c r="BV148" s="10"/>
      <c r="BW148" s="10"/>
      <c r="BX148" s="10"/>
      <c r="BY148" s="18"/>
      <c r="CA148" s="26">
        <f>VLOOKUP(B148,'[1]KH2025 IN'!$B$4:$X$243,23,0)</f>
        <v>1</v>
      </c>
      <c r="CB148" s="26">
        <v>1</v>
      </c>
      <c r="CC148" s="26" t="e">
        <f>VLOOKUP(B148,'[2]10QH'!$B$15:$BZ$665,77,0)</f>
        <v>#REF!</v>
      </c>
    </row>
    <row r="149" spans="1:89" s="19" customFormat="1" ht="18.75" hidden="1" customHeight="1" x14ac:dyDescent="0.3">
      <c r="A149" s="10" t="s">
        <v>147</v>
      </c>
      <c r="B149" s="15" t="s">
        <v>148</v>
      </c>
      <c r="C149" s="16">
        <f t="shared" si="125"/>
        <v>0</v>
      </c>
      <c r="D149" s="10"/>
      <c r="E149" s="17">
        <f t="shared" si="146"/>
        <v>0</v>
      </c>
      <c r="F149" s="17">
        <f t="shared" si="147"/>
        <v>0</v>
      </c>
      <c r="G149" s="17">
        <f t="shared" si="148"/>
        <v>0</v>
      </c>
      <c r="H149" s="10"/>
      <c r="I149" s="10"/>
      <c r="J149" s="10"/>
      <c r="K149" s="10"/>
      <c r="L149" s="10"/>
      <c r="M149" s="17">
        <f t="shared" si="149"/>
        <v>0</v>
      </c>
      <c r="N149" s="10"/>
      <c r="O149" s="10"/>
      <c r="P149" s="10"/>
      <c r="Q149" s="10"/>
      <c r="R149" s="24"/>
      <c r="S149" s="10"/>
      <c r="T149" s="10"/>
      <c r="U149" s="7">
        <f t="shared" si="144"/>
        <v>0</v>
      </c>
      <c r="V149" s="10"/>
      <c r="W149" s="10"/>
      <c r="X149" s="10"/>
      <c r="Y149" s="10"/>
      <c r="Z149" s="10"/>
      <c r="AA149" s="10"/>
      <c r="AB149" s="10"/>
      <c r="AC149" s="10"/>
      <c r="AD149" s="17">
        <f t="shared" si="150"/>
        <v>0</v>
      </c>
      <c r="AE149" s="10"/>
      <c r="AF149" s="10"/>
      <c r="AG149" s="10"/>
      <c r="AH149" s="10"/>
      <c r="AI149" s="10"/>
      <c r="AJ149" s="10"/>
      <c r="AK149" s="10"/>
      <c r="AL149" s="10"/>
      <c r="AM149" s="10"/>
      <c r="AN149" s="10"/>
      <c r="AO149" s="3"/>
      <c r="AP149" s="10"/>
      <c r="AQ149" s="10"/>
      <c r="AR149" s="3"/>
      <c r="AS149" s="3"/>
      <c r="AT149" s="3"/>
      <c r="AU149" s="3"/>
      <c r="AV149" s="3"/>
      <c r="AW149" s="3"/>
      <c r="AX149" s="10"/>
      <c r="AY149" s="10"/>
      <c r="AZ149" s="10"/>
      <c r="BA149" s="3"/>
      <c r="BB149" s="3"/>
      <c r="BC149" s="3"/>
      <c r="BD149" s="10"/>
      <c r="BE149" s="3"/>
      <c r="BF149" s="3"/>
      <c r="BG149" s="17">
        <f t="shared" si="151"/>
        <v>0</v>
      </c>
      <c r="BH149" s="3"/>
      <c r="BI149" s="10"/>
      <c r="BJ149" s="10"/>
      <c r="BK149" s="18"/>
      <c r="BL149" s="10"/>
      <c r="BM149" s="18"/>
      <c r="BN149" s="10"/>
      <c r="BO149" s="18"/>
      <c r="BP149" s="10"/>
      <c r="BQ149" s="18"/>
      <c r="BR149" s="18"/>
      <c r="BS149" s="18"/>
      <c r="BT149" s="18"/>
      <c r="BU149" s="10"/>
      <c r="BV149" s="10"/>
      <c r="BW149" s="10"/>
      <c r="BX149" s="10"/>
      <c r="BY149" s="18"/>
      <c r="CA149" s="26" t="e">
        <f>VLOOKUP(B149,'[1]KH2025 IN'!$B$4:$X$243,23,0)</f>
        <v>#N/A</v>
      </c>
      <c r="CB149" s="26">
        <v>1</v>
      </c>
      <c r="CC149" s="26" t="e">
        <f>VLOOKUP(B149,'[2]10QH'!$B$15:$BZ$665,77,0)</f>
        <v>#REF!</v>
      </c>
    </row>
    <row r="150" spans="1:89" s="19" customFormat="1" ht="37.5" hidden="1" customHeight="1" x14ac:dyDescent="0.3">
      <c r="A150" s="10" t="s">
        <v>152</v>
      </c>
      <c r="B150" s="15" t="s">
        <v>153</v>
      </c>
      <c r="C150" s="16">
        <f t="shared" si="125"/>
        <v>0</v>
      </c>
      <c r="D150" s="10"/>
      <c r="E150" s="17">
        <f t="shared" si="146"/>
        <v>0</v>
      </c>
      <c r="F150" s="17">
        <f t="shared" si="147"/>
        <v>0</v>
      </c>
      <c r="G150" s="17">
        <f t="shared" si="148"/>
        <v>0</v>
      </c>
      <c r="H150" s="10"/>
      <c r="I150" s="10"/>
      <c r="J150" s="10"/>
      <c r="K150" s="10"/>
      <c r="L150" s="10"/>
      <c r="M150" s="17">
        <f t="shared" si="149"/>
        <v>0</v>
      </c>
      <c r="N150" s="10"/>
      <c r="O150" s="10"/>
      <c r="P150" s="10"/>
      <c r="Q150" s="10"/>
      <c r="R150" s="24"/>
      <c r="S150" s="10"/>
      <c r="T150" s="10"/>
      <c r="U150" s="7">
        <f t="shared" si="144"/>
        <v>0</v>
      </c>
      <c r="V150" s="10"/>
      <c r="W150" s="10"/>
      <c r="X150" s="10"/>
      <c r="Y150" s="10"/>
      <c r="Z150" s="10"/>
      <c r="AA150" s="10"/>
      <c r="AB150" s="10"/>
      <c r="AC150" s="10"/>
      <c r="AD150" s="17">
        <f t="shared" si="150"/>
        <v>0</v>
      </c>
      <c r="AE150" s="10"/>
      <c r="AF150" s="10"/>
      <c r="AG150" s="10"/>
      <c r="AH150" s="10"/>
      <c r="AI150" s="10"/>
      <c r="AJ150" s="10"/>
      <c r="AK150" s="10"/>
      <c r="AL150" s="10"/>
      <c r="AM150" s="10"/>
      <c r="AN150" s="10"/>
      <c r="AO150" s="3"/>
      <c r="AP150" s="10"/>
      <c r="AQ150" s="10"/>
      <c r="AR150" s="3"/>
      <c r="AS150" s="3"/>
      <c r="AT150" s="3"/>
      <c r="AU150" s="3"/>
      <c r="AV150" s="3"/>
      <c r="AW150" s="3"/>
      <c r="AX150" s="10"/>
      <c r="AY150" s="10"/>
      <c r="AZ150" s="10"/>
      <c r="BA150" s="3"/>
      <c r="BB150" s="3"/>
      <c r="BC150" s="3"/>
      <c r="BD150" s="10"/>
      <c r="BE150" s="3"/>
      <c r="BF150" s="3"/>
      <c r="BG150" s="17">
        <f t="shared" si="151"/>
        <v>0</v>
      </c>
      <c r="BH150" s="3"/>
      <c r="BI150" s="10"/>
      <c r="BJ150" s="10"/>
      <c r="BK150" s="18"/>
      <c r="BL150" s="10"/>
      <c r="BM150" s="18"/>
      <c r="BN150" s="10"/>
      <c r="BO150" s="3"/>
      <c r="BP150" s="10"/>
      <c r="BQ150" s="18"/>
      <c r="BR150" s="18"/>
      <c r="BS150" s="18"/>
      <c r="BT150" s="18"/>
      <c r="BU150" s="10"/>
      <c r="BV150" s="10"/>
      <c r="BW150" s="10"/>
      <c r="BX150" s="10"/>
      <c r="BY150" s="18"/>
      <c r="CA150" s="26">
        <f>VLOOKUP(B150,'[1]KH2025 IN'!$B$4:$X$243,23,0)</f>
        <v>1</v>
      </c>
      <c r="CB150" s="26">
        <v>1</v>
      </c>
      <c r="CC150" s="26" t="e">
        <f>VLOOKUP(B150,'[2]10QH'!$B$15:$BZ$665,77,0)</f>
        <v>#REF!</v>
      </c>
    </row>
    <row r="151" spans="1:89" s="11" customFormat="1" ht="19.5" hidden="1" customHeight="1" x14ac:dyDescent="0.3">
      <c r="A151" s="4" t="s">
        <v>799</v>
      </c>
      <c r="B151" s="5" t="s">
        <v>46</v>
      </c>
      <c r="C151" s="6">
        <f t="shared" si="125"/>
        <v>0.30000000000000004</v>
      </c>
      <c r="D151" s="6">
        <f t="shared" ref="D151:T151" si="152">SUM(D152:D155)</f>
        <v>0</v>
      </c>
      <c r="E151" s="6">
        <f t="shared" si="152"/>
        <v>0.30000000000000004</v>
      </c>
      <c r="F151" s="6">
        <f t="shared" si="152"/>
        <v>0.30000000000000004</v>
      </c>
      <c r="G151" s="6">
        <f t="shared" si="152"/>
        <v>0</v>
      </c>
      <c r="H151" s="64">
        <f t="shared" si="152"/>
        <v>0</v>
      </c>
      <c r="I151" s="64">
        <f t="shared" si="152"/>
        <v>0</v>
      </c>
      <c r="J151" s="64">
        <f t="shared" si="152"/>
        <v>0</v>
      </c>
      <c r="K151" s="6">
        <f t="shared" si="152"/>
        <v>0.2</v>
      </c>
      <c r="L151" s="6">
        <f t="shared" si="152"/>
        <v>0.1</v>
      </c>
      <c r="M151" s="64">
        <f t="shared" si="152"/>
        <v>0</v>
      </c>
      <c r="N151" s="6">
        <f t="shared" si="152"/>
        <v>0</v>
      </c>
      <c r="O151" s="6">
        <f t="shared" si="152"/>
        <v>0</v>
      </c>
      <c r="P151" s="6">
        <f t="shared" si="152"/>
        <v>0</v>
      </c>
      <c r="Q151" s="64">
        <f t="shared" si="152"/>
        <v>0</v>
      </c>
      <c r="R151" s="64">
        <f t="shared" si="152"/>
        <v>0</v>
      </c>
      <c r="S151" s="64">
        <f t="shared" si="152"/>
        <v>0</v>
      </c>
      <c r="T151" s="64">
        <f t="shared" si="152"/>
        <v>0</v>
      </c>
      <c r="U151" s="6">
        <f t="shared" si="144"/>
        <v>0</v>
      </c>
      <c r="V151" s="64">
        <f t="shared" ref="V151:BJ151" si="153">SUM(V152:V155)</f>
        <v>0</v>
      </c>
      <c r="W151" s="64">
        <f t="shared" si="153"/>
        <v>0</v>
      </c>
      <c r="X151" s="64">
        <f t="shared" si="153"/>
        <v>0</v>
      </c>
      <c r="Y151" s="64">
        <f t="shared" si="153"/>
        <v>0</v>
      </c>
      <c r="Z151" s="64">
        <f t="shared" si="153"/>
        <v>0</v>
      </c>
      <c r="AA151" s="64">
        <f t="shared" si="153"/>
        <v>0</v>
      </c>
      <c r="AB151" s="64">
        <f t="shared" si="153"/>
        <v>0</v>
      </c>
      <c r="AC151" s="64">
        <f t="shared" si="153"/>
        <v>0</v>
      </c>
      <c r="AD151" s="64">
        <f t="shared" si="153"/>
        <v>0</v>
      </c>
      <c r="AE151" s="64">
        <f t="shared" si="153"/>
        <v>0</v>
      </c>
      <c r="AF151" s="64">
        <f t="shared" si="153"/>
        <v>0</v>
      </c>
      <c r="AG151" s="64">
        <f t="shared" si="153"/>
        <v>0</v>
      </c>
      <c r="AH151" s="64">
        <f t="shared" si="153"/>
        <v>0</v>
      </c>
      <c r="AI151" s="64">
        <f t="shared" si="153"/>
        <v>0</v>
      </c>
      <c r="AJ151" s="64">
        <f t="shared" si="153"/>
        <v>0</v>
      </c>
      <c r="AK151" s="64">
        <f t="shared" si="153"/>
        <v>0</v>
      </c>
      <c r="AL151" s="64">
        <f t="shared" si="153"/>
        <v>0</v>
      </c>
      <c r="AM151" s="64">
        <f t="shared" si="153"/>
        <v>0</v>
      </c>
      <c r="AN151" s="64">
        <f t="shared" si="153"/>
        <v>0</v>
      </c>
      <c r="AO151" s="64">
        <f t="shared" si="153"/>
        <v>0</v>
      </c>
      <c r="AP151" s="64">
        <f t="shared" si="153"/>
        <v>0</v>
      </c>
      <c r="AQ151" s="64">
        <f t="shared" si="153"/>
        <v>0</v>
      </c>
      <c r="AR151" s="64">
        <f t="shared" si="153"/>
        <v>0</v>
      </c>
      <c r="AS151" s="64">
        <f t="shared" si="153"/>
        <v>0</v>
      </c>
      <c r="AT151" s="64">
        <f t="shared" si="153"/>
        <v>0</v>
      </c>
      <c r="AU151" s="64">
        <f t="shared" si="153"/>
        <v>0</v>
      </c>
      <c r="AV151" s="64">
        <f t="shared" si="153"/>
        <v>0</v>
      </c>
      <c r="AW151" s="64">
        <f t="shared" si="153"/>
        <v>0</v>
      </c>
      <c r="AX151" s="64">
        <f t="shared" si="153"/>
        <v>0</v>
      </c>
      <c r="AY151" s="64">
        <f t="shared" si="153"/>
        <v>0</v>
      </c>
      <c r="AZ151" s="64">
        <f t="shared" si="153"/>
        <v>0</v>
      </c>
      <c r="BA151" s="64">
        <f t="shared" si="153"/>
        <v>0</v>
      </c>
      <c r="BB151" s="64">
        <f t="shared" si="153"/>
        <v>0</v>
      </c>
      <c r="BC151" s="64">
        <f t="shared" si="153"/>
        <v>0</v>
      </c>
      <c r="BD151" s="64">
        <f t="shared" si="153"/>
        <v>0</v>
      </c>
      <c r="BE151" s="64">
        <f t="shared" si="153"/>
        <v>0</v>
      </c>
      <c r="BF151" s="64">
        <f t="shared" si="153"/>
        <v>0</v>
      </c>
      <c r="BG151" s="6">
        <f t="shared" si="153"/>
        <v>0</v>
      </c>
      <c r="BH151" s="64">
        <f t="shared" si="153"/>
        <v>0</v>
      </c>
      <c r="BI151" s="64">
        <f t="shared" si="153"/>
        <v>0</v>
      </c>
      <c r="BJ151" s="64">
        <f t="shared" si="153"/>
        <v>0</v>
      </c>
      <c r="BK151" s="4"/>
      <c r="BL151" s="4"/>
      <c r="BM151" s="4"/>
      <c r="BN151" s="4"/>
      <c r="BO151" s="3"/>
      <c r="BP151" s="10"/>
      <c r="BQ151" s="10"/>
      <c r="BR151" s="10"/>
      <c r="BS151" s="10"/>
      <c r="BT151" s="10"/>
      <c r="BU151" s="10"/>
      <c r="BV151" s="10"/>
      <c r="BW151" s="10"/>
      <c r="BX151" s="10"/>
      <c r="BY151" s="10"/>
      <c r="CA151" s="26">
        <f>VLOOKUP(B151,'[1]KH2025 IN'!$B$4:$X$243,23,0)</f>
        <v>1</v>
      </c>
      <c r="CB151" s="26">
        <v>1</v>
      </c>
      <c r="CC151" s="26" t="e">
        <f>VLOOKUP(B151,'[2]10QH'!$B$15:$BZ$665,77,0)</f>
        <v>#REF!</v>
      </c>
    </row>
    <row r="152" spans="1:89" s="19" customFormat="1" ht="18.75" hidden="1" customHeight="1" x14ac:dyDescent="0.3">
      <c r="A152" s="10" t="s">
        <v>84</v>
      </c>
      <c r="B152" s="15" t="s">
        <v>85</v>
      </c>
      <c r="C152" s="16">
        <f t="shared" si="125"/>
        <v>0</v>
      </c>
      <c r="D152" s="10"/>
      <c r="E152" s="17">
        <f t="shared" ref="E152:E155" si="154">F152+U152+BG152</f>
        <v>0</v>
      </c>
      <c r="F152" s="17">
        <f t="shared" ref="F152:F155" si="155">G152+K152+L152+M152+R152+S152+T152</f>
        <v>0</v>
      </c>
      <c r="G152" s="17">
        <f t="shared" ref="G152:G155" si="156">H152+I152+J152</f>
        <v>0</v>
      </c>
      <c r="H152" s="10"/>
      <c r="I152" s="10"/>
      <c r="J152" s="10"/>
      <c r="K152" s="10"/>
      <c r="L152" s="10"/>
      <c r="M152" s="17">
        <f t="shared" ref="M152:M155" si="157">+N152+O152+P152</f>
        <v>0</v>
      </c>
      <c r="N152" s="10"/>
      <c r="O152" s="10"/>
      <c r="P152" s="10"/>
      <c r="Q152" s="10"/>
      <c r="R152" s="10"/>
      <c r="S152" s="10"/>
      <c r="T152" s="10"/>
      <c r="U152" s="7">
        <f t="shared" si="144"/>
        <v>0</v>
      </c>
      <c r="V152" s="10"/>
      <c r="W152" s="10"/>
      <c r="X152" s="10"/>
      <c r="Y152" s="10"/>
      <c r="Z152" s="10"/>
      <c r="AA152" s="10"/>
      <c r="AB152" s="10"/>
      <c r="AC152" s="10"/>
      <c r="AD152" s="17">
        <f t="shared" ref="AD152:AD155" si="158">SUM(AE152:AT152)</f>
        <v>0</v>
      </c>
      <c r="AE152" s="10"/>
      <c r="AF152" s="10"/>
      <c r="AG152" s="10"/>
      <c r="AH152" s="10"/>
      <c r="AI152" s="10"/>
      <c r="AJ152" s="10"/>
      <c r="AK152" s="10"/>
      <c r="AL152" s="10"/>
      <c r="AM152" s="10"/>
      <c r="AN152" s="10"/>
      <c r="AO152" s="3"/>
      <c r="AP152" s="10"/>
      <c r="AQ152" s="10"/>
      <c r="AR152" s="3"/>
      <c r="AS152" s="3"/>
      <c r="AT152" s="3"/>
      <c r="AU152" s="3"/>
      <c r="AV152" s="3"/>
      <c r="AW152" s="3"/>
      <c r="AX152" s="10"/>
      <c r="AY152" s="10"/>
      <c r="AZ152" s="10"/>
      <c r="BA152" s="3"/>
      <c r="BB152" s="3"/>
      <c r="BC152" s="3"/>
      <c r="BD152" s="10"/>
      <c r="BE152" s="3"/>
      <c r="BF152" s="3"/>
      <c r="BG152" s="17">
        <f t="shared" ref="BG152:BG155" si="159">BH152+BI152+BJ152</f>
        <v>0</v>
      </c>
      <c r="BH152" s="3"/>
      <c r="BI152" s="10"/>
      <c r="BJ152" s="10"/>
      <c r="BK152" s="18"/>
      <c r="BL152" s="10"/>
      <c r="BM152" s="18"/>
      <c r="BN152" s="10"/>
      <c r="BO152" s="3"/>
      <c r="BP152" s="10"/>
      <c r="BQ152" s="18"/>
      <c r="BR152" s="18"/>
      <c r="BS152" s="18"/>
      <c r="BT152" s="18"/>
      <c r="BU152" s="10"/>
      <c r="BV152" s="10"/>
      <c r="BW152" s="10"/>
      <c r="BX152" s="10"/>
      <c r="BY152" s="18"/>
      <c r="CA152" s="26">
        <f>VLOOKUP(B152,'[1]KH2025 IN'!$B$4:$X$243,23,0)</f>
        <v>1</v>
      </c>
      <c r="CB152" s="26">
        <v>1</v>
      </c>
      <c r="CC152" s="26" t="e">
        <f>VLOOKUP(B152,'[2]10QH'!$B$15:$BZ$665,77,0)</f>
        <v>#REF!</v>
      </c>
    </row>
    <row r="153" spans="1:89" s="26" customFormat="1" ht="187.5" hidden="1" customHeight="1" x14ac:dyDescent="0.3">
      <c r="A153" s="111" t="s">
        <v>339</v>
      </c>
      <c r="B153" s="21" t="s">
        <v>1023</v>
      </c>
      <c r="C153" s="22">
        <f t="shared" si="125"/>
        <v>0.30000000000000004</v>
      </c>
      <c r="D153" s="23"/>
      <c r="E153" s="17">
        <f t="shared" si="154"/>
        <v>0.30000000000000004</v>
      </c>
      <c r="F153" s="17">
        <f t="shared" si="155"/>
        <v>0.30000000000000004</v>
      </c>
      <c r="G153" s="17">
        <f t="shared" si="156"/>
        <v>0</v>
      </c>
      <c r="H153" s="24"/>
      <c r="I153" s="24"/>
      <c r="J153" s="24"/>
      <c r="K153" s="7">
        <v>0.2</v>
      </c>
      <c r="L153" s="7">
        <v>0.1</v>
      </c>
      <c r="M153" s="17">
        <f t="shared" si="157"/>
        <v>0</v>
      </c>
      <c r="N153" s="24"/>
      <c r="O153" s="24"/>
      <c r="P153" s="24"/>
      <c r="Q153" s="24"/>
      <c r="R153" s="10"/>
      <c r="S153" s="24"/>
      <c r="T153" s="24"/>
      <c r="U153" s="7">
        <f t="shared" si="144"/>
        <v>0</v>
      </c>
      <c r="V153" s="24"/>
      <c r="W153" s="24"/>
      <c r="X153" s="24"/>
      <c r="Y153" s="24"/>
      <c r="Z153" s="24"/>
      <c r="AA153" s="24"/>
      <c r="AB153" s="24"/>
      <c r="AC153" s="24"/>
      <c r="AD153" s="17">
        <f t="shared" si="158"/>
        <v>0</v>
      </c>
      <c r="AE153" s="24"/>
      <c r="AF153" s="24"/>
      <c r="AG153" s="25"/>
      <c r="AH153" s="25"/>
      <c r="AI153" s="24"/>
      <c r="AJ153" s="20"/>
      <c r="AK153" s="24"/>
      <c r="AL153" s="20"/>
      <c r="AM153" s="20"/>
      <c r="AN153" s="20"/>
      <c r="AO153" s="3"/>
      <c r="AP153" s="20"/>
      <c r="AQ153" s="24"/>
      <c r="AR153" s="3"/>
      <c r="AS153" s="3"/>
      <c r="AT153" s="3"/>
      <c r="AU153" s="3"/>
      <c r="AV153" s="3"/>
      <c r="AW153" s="3"/>
      <c r="AX153" s="24"/>
      <c r="AY153" s="24"/>
      <c r="AZ153" s="24"/>
      <c r="BA153" s="3"/>
      <c r="BB153" s="3"/>
      <c r="BC153" s="3"/>
      <c r="BD153" s="24"/>
      <c r="BE153" s="3"/>
      <c r="BF153" s="3"/>
      <c r="BG153" s="17">
        <f t="shared" si="159"/>
        <v>0</v>
      </c>
      <c r="BH153" s="3"/>
      <c r="BI153" s="24"/>
      <c r="BJ153" s="24"/>
      <c r="BK153" s="3"/>
      <c r="BL153" s="20" t="s">
        <v>142</v>
      </c>
      <c r="BM153" s="3"/>
      <c r="BN153" s="20" t="s">
        <v>136</v>
      </c>
      <c r="BO153" s="3">
        <v>2025</v>
      </c>
      <c r="BP153" s="20" t="s">
        <v>1159</v>
      </c>
      <c r="BQ153" s="3"/>
      <c r="BR153" s="3"/>
      <c r="BS153" s="3"/>
      <c r="BT153" s="3"/>
      <c r="BU153" s="23" t="s">
        <v>131</v>
      </c>
      <c r="BV153" s="20" t="s">
        <v>96</v>
      </c>
      <c r="BW153" s="25"/>
      <c r="BX153" s="25"/>
      <c r="BY153" s="97"/>
      <c r="CA153" s="26">
        <f>VLOOKUP(B153,'[1]KH2025 IN'!$B$4:$X$243,23,0)</f>
        <v>1</v>
      </c>
      <c r="CB153" s="26">
        <v>1</v>
      </c>
      <c r="CC153" s="26" t="e">
        <f>VLOOKUP(B153,'[2]10QH'!$B$15:$BZ$665,77,0)</f>
        <v>#N/A</v>
      </c>
      <c r="CJ153" s="26">
        <v>1</v>
      </c>
      <c r="CK153" s="26">
        <f>VLOOKUP(B153,'[3]KH2025 IN'!$B$8:$X$241,23,0)</f>
        <v>1</v>
      </c>
    </row>
    <row r="154" spans="1:89" s="19" customFormat="1" ht="18.75" hidden="1" customHeight="1" x14ac:dyDescent="0.3">
      <c r="A154" s="10" t="s">
        <v>147</v>
      </c>
      <c r="B154" s="15" t="s">
        <v>148</v>
      </c>
      <c r="C154" s="16">
        <f t="shared" si="125"/>
        <v>0</v>
      </c>
      <c r="D154" s="24"/>
      <c r="E154" s="17">
        <f t="shared" si="154"/>
        <v>0</v>
      </c>
      <c r="F154" s="17">
        <f t="shared" si="155"/>
        <v>0</v>
      </c>
      <c r="G154" s="17">
        <f t="shared" si="156"/>
        <v>0</v>
      </c>
      <c r="H154" s="10"/>
      <c r="I154" s="10"/>
      <c r="J154" s="10"/>
      <c r="K154" s="10"/>
      <c r="L154" s="10"/>
      <c r="M154" s="17">
        <f t="shared" si="157"/>
        <v>0</v>
      </c>
      <c r="N154" s="10"/>
      <c r="O154" s="10"/>
      <c r="P154" s="10"/>
      <c r="Q154" s="10"/>
      <c r="R154" s="24"/>
      <c r="S154" s="10"/>
      <c r="T154" s="10"/>
      <c r="U154" s="7">
        <f t="shared" si="144"/>
        <v>0</v>
      </c>
      <c r="V154" s="10"/>
      <c r="W154" s="10"/>
      <c r="X154" s="10"/>
      <c r="Y154" s="10"/>
      <c r="Z154" s="10"/>
      <c r="AA154" s="10"/>
      <c r="AB154" s="10"/>
      <c r="AC154" s="10"/>
      <c r="AD154" s="17">
        <f t="shared" si="158"/>
        <v>0</v>
      </c>
      <c r="AE154" s="10"/>
      <c r="AF154" s="10"/>
      <c r="AG154" s="10"/>
      <c r="AH154" s="10"/>
      <c r="AI154" s="10"/>
      <c r="AJ154" s="10"/>
      <c r="AK154" s="10"/>
      <c r="AL154" s="10"/>
      <c r="AM154" s="10"/>
      <c r="AN154" s="10"/>
      <c r="AO154" s="3"/>
      <c r="AP154" s="10"/>
      <c r="AQ154" s="10"/>
      <c r="AR154" s="3"/>
      <c r="AS154" s="3"/>
      <c r="AT154" s="3"/>
      <c r="AU154" s="3"/>
      <c r="AV154" s="3"/>
      <c r="AW154" s="3"/>
      <c r="AX154" s="10"/>
      <c r="AY154" s="10"/>
      <c r="AZ154" s="10"/>
      <c r="BA154" s="3"/>
      <c r="BB154" s="3"/>
      <c r="BC154" s="3"/>
      <c r="BD154" s="10"/>
      <c r="BE154" s="3"/>
      <c r="BF154" s="3"/>
      <c r="BG154" s="17">
        <f t="shared" si="159"/>
        <v>0</v>
      </c>
      <c r="BH154" s="3"/>
      <c r="BI154" s="10"/>
      <c r="BJ154" s="10"/>
      <c r="BK154" s="18"/>
      <c r="BL154" s="10"/>
      <c r="BM154" s="18"/>
      <c r="BN154" s="25"/>
      <c r="BO154" s="18"/>
      <c r="BP154" s="10"/>
      <c r="BQ154" s="18"/>
      <c r="BR154" s="18"/>
      <c r="BS154" s="18"/>
      <c r="BT154" s="18"/>
      <c r="BU154" s="24"/>
      <c r="BV154" s="10"/>
      <c r="BW154" s="10"/>
      <c r="BX154" s="10"/>
      <c r="BY154" s="18"/>
      <c r="CA154" s="26" t="e">
        <f>VLOOKUP(B154,'[1]KH2025 IN'!$B$4:$X$243,23,0)</f>
        <v>#N/A</v>
      </c>
      <c r="CB154" s="26">
        <v>1</v>
      </c>
      <c r="CC154" s="26" t="e">
        <f>VLOOKUP(B154,'[2]10QH'!$B$15:$BZ$665,77,0)</f>
        <v>#REF!</v>
      </c>
    </row>
    <row r="155" spans="1:89" s="19" customFormat="1" ht="37.5" hidden="1" customHeight="1" x14ac:dyDescent="0.3">
      <c r="A155" s="10" t="s">
        <v>152</v>
      </c>
      <c r="B155" s="15" t="s">
        <v>153</v>
      </c>
      <c r="C155" s="16">
        <f t="shared" si="125"/>
        <v>0</v>
      </c>
      <c r="D155" s="10"/>
      <c r="E155" s="17">
        <f t="shared" si="154"/>
        <v>0</v>
      </c>
      <c r="F155" s="17">
        <f t="shared" si="155"/>
        <v>0</v>
      </c>
      <c r="G155" s="17">
        <f t="shared" si="156"/>
        <v>0</v>
      </c>
      <c r="H155" s="10"/>
      <c r="I155" s="10"/>
      <c r="J155" s="10"/>
      <c r="K155" s="10"/>
      <c r="L155" s="10"/>
      <c r="M155" s="17">
        <f t="shared" si="157"/>
        <v>0</v>
      </c>
      <c r="N155" s="10"/>
      <c r="O155" s="10"/>
      <c r="P155" s="10"/>
      <c r="Q155" s="10"/>
      <c r="R155" s="24"/>
      <c r="S155" s="10"/>
      <c r="T155" s="10"/>
      <c r="U155" s="7">
        <f t="shared" si="144"/>
        <v>0</v>
      </c>
      <c r="V155" s="10"/>
      <c r="W155" s="10"/>
      <c r="X155" s="10"/>
      <c r="Y155" s="10"/>
      <c r="Z155" s="10"/>
      <c r="AA155" s="10"/>
      <c r="AB155" s="10"/>
      <c r="AC155" s="10"/>
      <c r="AD155" s="17">
        <f t="shared" si="158"/>
        <v>0</v>
      </c>
      <c r="AE155" s="10"/>
      <c r="AF155" s="10"/>
      <c r="AG155" s="10"/>
      <c r="AH155" s="10"/>
      <c r="AI155" s="10"/>
      <c r="AJ155" s="10"/>
      <c r="AK155" s="10"/>
      <c r="AL155" s="10"/>
      <c r="AM155" s="10"/>
      <c r="AN155" s="10"/>
      <c r="AO155" s="3"/>
      <c r="AP155" s="10"/>
      <c r="AQ155" s="10"/>
      <c r="AR155" s="3"/>
      <c r="AS155" s="3"/>
      <c r="AT155" s="3"/>
      <c r="AU155" s="3"/>
      <c r="AV155" s="3"/>
      <c r="AW155" s="3"/>
      <c r="AX155" s="10"/>
      <c r="AY155" s="10"/>
      <c r="AZ155" s="10"/>
      <c r="BA155" s="3"/>
      <c r="BB155" s="3"/>
      <c r="BC155" s="3"/>
      <c r="BD155" s="10"/>
      <c r="BE155" s="3"/>
      <c r="BF155" s="3"/>
      <c r="BG155" s="17">
        <f t="shared" si="159"/>
        <v>0</v>
      </c>
      <c r="BH155" s="3"/>
      <c r="BI155" s="10"/>
      <c r="BJ155" s="10"/>
      <c r="BK155" s="18"/>
      <c r="BL155" s="10"/>
      <c r="BM155" s="18"/>
      <c r="BN155" s="10"/>
      <c r="BO155" s="3"/>
      <c r="BP155" s="10"/>
      <c r="BQ155" s="18"/>
      <c r="BR155" s="18"/>
      <c r="BS155" s="18"/>
      <c r="BT155" s="18"/>
      <c r="BU155" s="10"/>
      <c r="BV155" s="10"/>
      <c r="BW155" s="10"/>
      <c r="BX155" s="10"/>
      <c r="BY155" s="18"/>
      <c r="CA155" s="26">
        <f>VLOOKUP(B155,'[1]KH2025 IN'!$B$4:$X$243,23,0)</f>
        <v>1</v>
      </c>
      <c r="CB155" s="26">
        <v>1</v>
      </c>
      <c r="CC155" s="26" t="e">
        <f>VLOOKUP(B155,'[2]10QH'!$B$15:$BZ$665,77,0)</f>
        <v>#REF!</v>
      </c>
    </row>
    <row r="156" spans="1:89" s="11" customFormat="1" ht="37.5" hidden="1" customHeight="1" x14ac:dyDescent="0.3">
      <c r="A156" s="4" t="s">
        <v>810</v>
      </c>
      <c r="B156" s="5" t="s">
        <v>811</v>
      </c>
      <c r="C156" s="6"/>
      <c r="D156" s="6"/>
      <c r="E156" s="6"/>
      <c r="F156" s="6"/>
      <c r="G156" s="6"/>
      <c r="H156" s="64"/>
      <c r="I156" s="64"/>
      <c r="J156" s="64"/>
      <c r="K156" s="6"/>
      <c r="L156" s="6"/>
      <c r="M156" s="64"/>
      <c r="N156" s="6"/>
      <c r="O156" s="6"/>
      <c r="P156" s="6"/>
      <c r="Q156" s="64"/>
      <c r="R156" s="64"/>
      <c r="S156" s="64"/>
      <c r="T156" s="64"/>
      <c r="U156" s="6"/>
      <c r="V156" s="64"/>
      <c r="W156" s="64"/>
      <c r="X156" s="64"/>
      <c r="Y156" s="64"/>
      <c r="Z156" s="64"/>
      <c r="AA156" s="64"/>
      <c r="AB156" s="64"/>
      <c r="AC156" s="64"/>
      <c r="AD156" s="64"/>
      <c r="AE156" s="64"/>
      <c r="AF156" s="64"/>
      <c r="AG156" s="64"/>
      <c r="AH156" s="64"/>
      <c r="AI156" s="64"/>
      <c r="AJ156" s="64"/>
      <c r="AK156" s="64"/>
      <c r="AL156" s="64"/>
      <c r="AM156" s="64"/>
      <c r="AN156" s="64"/>
      <c r="AO156" s="64"/>
      <c r="AP156" s="64"/>
      <c r="AQ156" s="64"/>
      <c r="AR156" s="64"/>
      <c r="AS156" s="64"/>
      <c r="AT156" s="64"/>
      <c r="AU156" s="64"/>
      <c r="AV156" s="64"/>
      <c r="AW156" s="64"/>
      <c r="AX156" s="64"/>
      <c r="AY156" s="64"/>
      <c r="AZ156" s="64"/>
      <c r="BA156" s="64"/>
      <c r="BB156" s="64"/>
      <c r="BC156" s="64"/>
      <c r="BD156" s="64"/>
      <c r="BE156" s="64"/>
      <c r="BF156" s="64"/>
      <c r="BG156" s="6"/>
      <c r="BH156" s="64"/>
      <c r="BI156" s="64"/>
      <c r="BJ156" s="64"/>
      <c r="BK156" s="4"/>
      <c r="BL156" s="4"/>
      <c r="BM156" s="62"/>
      <c r="BN156" s="4"/>
      <c r="BO156" s="4"/>
      <c r="BP156" s="10"/>
      <c r="BQ156" s="10"/>
      <c r="BR156" s="10"/>
      <c r="BS156" s="10"/>
      <c r="BT156" s="10"/>
      <c r="BU156" s="10"/>
      <c r="BV156" s="10"/>
      <c r="BW156" s="10"/>
      <c r="BX156" s="10"/>
      <c r="BY156" s="10"/>
      <c r="CA156" s="26" t="e">
        <f>VLOOKUP(B156,'[1]KH2025 IN'!$B$4:$X$243,23,0)</f>
        <v>#N/A</v>
      </c>
      <c r="CB156" s="26">
        <v>1</v>
      </c>
      <c r="CC156" s="26" t="e">
        <f>VLOOKUP(B156,'[2]10QH'!$B$15:$BZ$665,77,0)</f>
        <v>#REF!</v>
      </c>
    </row>
    <row r="157" spans="1:89" s="11" customFormat="1" ht="19.5" hidden="1" customHeight="1" x14ac:dyDescent="0.3">
      <c r="A157" s="4" t="s">
        <v>812</v>
      </c>
      <c r="B157" s="5" t="s">
        <v>48</v>
      </c>
      <c r="C157" s="6">
        <f t="shared" si="125"/>
        <v>0</v>
      </c>
      <c r="D157" s="6"/>
      <c r="E157" s="6">
        <f>BG157+U157+F157</f>
        <v>0</v>
      </c>
      <c r="F157" s="6">
        <f>G157+K157+L157+M157+R157+S157+T157</f>
        <v>0</v>
      </c>
      <c r="G157" s="6">
        <f>H157+I157+J157</f>
        <v>0</v>
      </c>
      <c r="H157" s="63"/>
      <c r="I157" s="63"/>
      <c r="J157" s="63"/>
      <c r="K157" s="6"/>
      <c r="L157" s="6"/>
      <c r="M157" s="7">
        <f>N157+O157+P157</f>
        <v>0</v>
      </c>
      <c r="N157" s="6"/>
      <c r="O157" s="6"/>
      <c r="P157" s="6"/>
      <c r="Q157" s="63"/>
      <c r="R157" s="63"/>
      <c r="S157" s="63"/>
      <c r="T157" s="63"/>
      <c r="U157" s="6">
        <f t="shared" si="144"/>
        <v>0</v>
      </c>
      <c r="V157" s="63"/>
      <c r="W157" s="63"/>
      <c r="X157" s="63"/>
      <c r="Y157" s="63"/>
      <c r="Z157" s="63"/>
      <c r="AA157" s="63"/>
      <c r="AB157" s="63"/>
      <c r="AC157" s="63"/>
      <c r="AD157" s="7">
        <f>SUM(AE157:AT157)</f>
        <v>0</v>
      </c>
      <c r="AE157" s="63"/>
      <c r="AF157" s="63"/>
      <c r="AG157" s="63"/>
      <c r="AH157" s="63"/>
      <c r="AI157" s="63"/>
      <c r="AJ157" s="63"/>
      <c r="AK157" s="63"/>
      <c r="AL157" s="63"/>
      <c r="AM157" s="63"/>
      <c r="AN157" s="63"/>
      <c r="AO157" s="63"/>
      <c r="AP157" s="63"/>
      <c r="AQ157" s="63"/>
      <c r="AR157" s="63"/>
      <c r="AS157" s="63">
        <v>0</v>
      </c>
      <c r="AT157" s="63"/>
      <c r="AU157" s="63"/>
      <c r="AV157" s="63"/>
      <c r="AW157" s="63"/>
      <c r="AX157" s="63"/>
      <c r="AY157" s="63"/>
      <c r="AZ157" s="63"/>
      <c r="BA157" s="63"/>
      <c r="BB157" s="63"/>
      <c r="BC157" s="63"/>
      <c r="BD157" s="63"/>
      <c r="BE157" s="63"/>
      <c r="BF157" s="63"/>
      <c r="BG157" s="6">
        <f>BH157+BI157+BJ157</f>
        <v>0</v>
      </c>
      <c r="BH157" s="63"/>
      <c r="BI157" s="63"/>
      <c r="BJ157" s="63"/>
      <c r="BK157" s="60"/>
      <c r="BL157" s="4"/>
      <c r="BM157" s="61"/>
      <c r="BN157" s="4"/>
      <c r="BO157" s="88"/>
      <c r="BP157" s="10"/>
      <c r="BQ157" s="10"/>
      <c r="BR157" s="10"/>
      <c r="BS157" s="10"/>
      <c r="BT157" s="10"/>
      <c r="BU157" s="10"/>
      <c r="BV157" s="10"/>
      <c r="BW157" s="10"/>
      <c r="BX157" s="10"/>
      <c r="BY157" s="10"/>
      <c r="CA157" s="26" t="e">
        <f>VLOOKUP(B157,'[1]KH2025 IN'!$B$4:$X$243,23,0)</f>
        <v>#N/A</v>
      </c>
      <c r="CB157" s="26">
        <v>1</v>
      </c>
      <c r="CC157" s="26" t="e">
        <f>VLOOKUP(B157,'[2]10QH'!$B$15:$BZ$665,77,0)</f>
        <v>#REF!</v>
      </c>
    </row>
    <row r="158" spans="1:89" s="11" customFormat="1" ht="19.5" hidden="1" customHeight="1" x14ac:dyDescent="0.3">
      <c r="A158" s="4" t="s">
        <v>813</v>
      </c>
      <c r="B158" s="5" t="s">
        <v>49</v>
      </c>
      <c r="C158" s="6">
        <f t="shared" si="125"/>
        <v>0</v>
      </c>
      <c r="D158" s="6"/>
      <c r="E158" s="6">
        <f>BG158+U158+F158</f>
        <v>0</v>
      </c>
      <c r="F158" s="6">
        <f>G158+K158+L158+M158+R158+S158+T158</f>
        <v>0</v>
      </c>
      <c r="G158" s="6">
        <f>H158+I158+J158</f>
        <v>0</v>
      </c>
      <c r="H158" s="63"/>
      <c r="I158" s="63"/>
      <c r="J158" s="63"/>
      <c r="K158" s="6"/>
      <c r="L158" s="6"/>
      <c r="M158" s="7">
        <f>N158+O158+P158</f>
        <v>0</v>
      </c>
      <c r="N158" s="6"/>
      <c r="O158" s="6"/>
      <c r="P158" s="6"/>
      <c r="Q158" s="63"/>
      <c r="R158" s="63"/>
      <c r="S158" s="63"/>
      <c r="T158" s="63"/>
      <c r="U158" s="6">
        <f t="shared" si="144"/>
        <v>0</v>
      </c>
      <c r="V158" s="63"/>
      <c r="W158" s="63"/>
      <c r="X158" s="63"/>
      <c r="Y158" s="63"/>
      <c r="Z158" s="63"/>
      <c r="AA158" s="63"/>
      <c r="AB158" s="63"/>
      <c r="AC158" s="63"/>
      <c r="AD158" s="7">
        <f>SUM(AE158:AT158)</f>
        <v>0</v>
      </c>
      <c r="AE158" s="63"/>
      <c r="AF158" s="63"/>
      <c r="AG158" s="63"/>
      <c r="AH158" s="63"/>
      <c r="AI158" s="63"/>
      <c r="AJ158" s="63"/>
      <c r="AK158" s="63"/>
      <c r="AL158" s="63"/>
      <c r="AM158" s="63"/>
      <c r="AN158" s="63"/>
      <c r="AO158" s="63"/>
      <c r="AP158" s="63"/>
      <c r="AQ158" s="63"/>
      <c r="AR158" s="63"/>
      <c r="AS158" s="63">
        <v>0</v>
      </c>
      <c r="AT158" s="63"/>
      <c r="AU158" s="63"/>
      <c r="AV158" s="63"/>
      <c r="AW158" s="63"/>
      <c r="AX158" s="63"/>
      <c r="AY158" s="63"/>
      <c r="AZ158" s="63"/>
      <c r="BA158" s="63"/>
      <c r="BB158" s="63"/>
      <c r="BC158" s="63"/>
      <c r="BD158" s="63"/>
      <c r="BE158" s="63"/>
      <c r="BF158" s="63"/>
      <c r="BG158" s="6">
        <f>BH158+BI158+BJ158</f>
        <v>0</v>
      </c>
      <c r="BH158" s="63"/>
      <c r="BI158" s="63"/>
      <c r="BJ158" s="63"/>
      <c r="BK158" s="60"/>
      <c r="BL158" s="4"/>
      <c r="BM158" s="61"/>
      <c r="BN158" s="4"/>
      <c r="BO158" s="88"/>
      <c r="BP158" s="10"/>
      <c r="BQ158" s="10"/>
      <c r="BR158" s="10"/>
      <c r="BS158" s="10"/>
      <c r="BT158" s="10"/>
      <c r="BU158" s="10"/>
      <c r="BV158" s="10"/>
      <c r="BW158" s="10"/>
      <c r="BX158" s="10"/>
      <c r="BY158" s="10"/>
      <c r="CA158" s="26" t="e">
        <f>VLOOKUP(B158,'[1]KH2025 IN'!$B$4:$X$243,23,0)</f>
        <v>#N/A</v>
      </c>
      <c r="CB158" s="26">
        <v>1</v>
      </c>
      <c r="CC158" s="26" t="e">
        <f>VLOOKUP(B158,'[2]10QH'!$B$15:$BZ$665,77,0)</f>
        <v>#REF!</v>
      </c>
    </row>
    <row r="159" spans="1:89" s="11" customFormat="1" ht="19.5" hidden="1" customHeight="1" x14ac:dyDescent="0.3">
      <c r="A159" s="4" t="s">
        <v>814</v>
      </c>
      <c r="B159" s="5" t="s">
        <v>50</v>
      </c>
      <c r="C159" s="6">
        <f t="shared" si="125"/>
        <v>0</v>
      </c>
      <c r="D159" s="6"/>
      <c r="E159" s="6">
        <f>BG159+U159+F159</f>
        <v>0</v>
      </c>
      <c r="F159" s="6">
        <f>G159+K159+L159+M159+R159+S159+T159</f>
        <v>0</v>
      </c>
      <c r="G159" s="6">
        <f>H159+I159+J159</f>
        <v>0</v>
      </c>
      <c r="H159" s="6"/>
      <c r="I159" s="6"/>
      <c r="J159" s="6"/>
      <c r="K159" s="6"/>
      <c r="L159" s="6"/>
      <c r="M159" s="7">
        <f>N159+O159+P159</f>
        <v>0</v>
      </c>
      <c r="N159" s="6"/>
      <c r="O159" s="6"/>
      <c r="P159" s="6"/>
      <c r="Q159" s="6"/>
      <c r="R159" s="6"/>
      <c r="S159" s="6"/>
      <c r="T159" s="6"/>
      <c r="U159" s="6">
        <f t="shared" si="144"/>
        <v>0</v>
      </c>
      <c r="V159" s="6"/>
      <c r="W159" s="6"/>
      <c r="X159" s="6"/>
      <c r="Y159" s="6"/>
      <c r="Z159" s="6"/>
      <c r="AA159" s="6"/>
      <c r="AB159" s="6"/>
      <c r="AC159" s="6"/>
      <c r="AD159" s="7">
        <f>SUM(AE159:AT159)</f>
        <v>0</v>
      </c>
      <c r="AE159" s="6"/>
      <c r="AF159" s="6"/>
      <c r="AG159" s="6"/>
      <c r="AH159" s="6"/>
      <c r="AI159" s="6"/>
      <c r="AJ159" s="6"/>
      <c r="AK159" s="6"/>
      <c r="AL159" s="6"/>
      <c r="AM159" s="6"/>
      <c r="AN159" s="6"/>
      <c r="AO159" s="6"/>
      <c r="AP159" s="6"/>
      <c r="AQ159" s="6"/>
      <c r="AR159" s="6"/>
      <c r="AS159" s="6">
        <v>0</v>
      </c>
      <c r="AT159" s="6"/>
      <c r="AU159" s="6"/>
      <c r="AV159" s="6"/>
      <c r="AW159" s="6"/>
      <c r="AX159" s="6"/>
      <c r="AY159" s="6"/>
      <c r="AZ159" s="6"/>
      <c r="BA159" s="6"/>
      <c r="BB159" s="6"/>
      <c r="BC159" s="6"/>
      <c r="BD159" s="6"/>
      <c r="BE159" s="6"/>
      <c r="BF159" s="6"/>
      <c r="BG159" s="6">
        <f>BH159+BI159+BJ159</f>
        <v>0</v>
      </c>
      <c r="BH159" s="6"/>
      <c r="BI159" s="6"/>
      <c r="BJ159" s="6"/>
      <c r="BK159" s="4"/>
      <c r="BL159" s="4"/>
      <c r="BM159" s="62"/>
      <c r="BN159" s="4"/>
      <c r="BO159" s="88"/>
      <c r="BP159" s="10"/>
      <c r="BQ159" s="10"/>
      <c r="BR159" s="10"/>
      <c r="BS159" s="10"/>
      <c r="BT159" s="10"/>
      <c r="BU159" s="10"/>
      <c r="BV159" s="10"/>
      <c r="BW159" s="10"/>
      <c r="BX159" s="10"/>
      <c r="BY159" s="10"/>
      <c r="CA159" s="26" t="e">
        <f>VLOOKUP(B159,'[1]KH2025 IN'!$B$4:$X$243,23,0)</f>
        <v>#N/A</v>
      </c>
      <c r="CB159" s="26">
        <v>1</v>
      </c>
      <c r="CC159" s="26" t="e">
        <f>VLOOKUP(B159,'[2]10QH'!$B$15:$BZ$665,77,0)</f>
        <v>#REF!</v>
      </c>
    </row>
    <row r="160" spans="1:89" s="11" customFormat="1" ht="18.75" hidden="1" customHeight="1" x14ac:dyDescent="0.3">
      <c r="A160" s="62" t="s">
        <v>815</v>
      </c>
      <c r="B160" s="5" t="s">
        <v>52</v>
      </c>
      <c r="C160" s="6">
        <f t="shared" si="125"/>
        <v>0.08</v>
      </c>
      <c r="D160" s="6">
        <f t="shared" ref="D160:T160" si="160">SUM(D161:D165)</f>
        <v>0</v>
      </c>
      <c r="E160" s="6">
        <f t="shared" si="160"/>
        <v>0.08</v>
      </c>
      <c r="F160" s="6">
        <f t="shared" si="160"/>
        <v>0.08</v>
      </c>
      <c r="G160" s="6">
        <f t="shared" si="160"/>
        <v>0</v>
      </c>
      <c r="H160" s="6">
        <f t="shared" si="160"/>
        <v>0</v>
      </c>
      <c r="I160" s="6">
        <f t="shared" si="160"/>
        <v>0</v>
      </c>
      <c r="J160" s="6">
        <f t="shared" si="160"/>
        <v>0</v>
      </c>
      <c r="K160" s="6">
        <f t="shared" si="160"/>
        <v>0.01</v>
      </c>
      <c r="L160" s="6">
        <f t="shared" si="160"/>
        <v>0</v>
      </c>
      <c r="M160" s="6">
        <f t="shared" si="160"/>
        <v>7.0000000000000007E-2</v>
      </c>
      <c r="N160" s="6">
        <f t="shared" si="160"/>
        <v>0</v>
      </c>
      <c r="O160" s="6">
        <f t="shared" si="160"/>
        <v>0</v>
      </c>
      <c r="P160" s="6">
        <f t="shared" si="160"/>
        <v>7.0000000000000007E-2</v>
      </c>
      <c r="Q160" s="6">
        <f t="shared" si="160"/>
        <v>0</v>
      </c>
      <c r="R160" s="6">
        <f t="shared" si="160"/>
        <v>0</v>
      </c>
      <c r="S160" s="6">
        <f t="shared" si="160"/>
        <v>0</v>
      </c>
      <c r="T160" s="6">
        <f t="shared" si="160"/>
        <v>0</v>
      </c>
      <c r="U160" s="6">
        <f t="shared" si="144"/>
        <v>0</v>
      </c>
      <c r="V160" s="6">
        <f t="shared" ref="V160:BJ160" si="161">SUM(V161:V165)</f>
        <v>0</v>
      </c>
      <c r="W160" s="6">
        <f t="shared" si="161"/>
        <v>0</v>
      </c>
      <c r="X160" s="6">
        <f t="shared" si="161"/>
        <v>0</v>
      </c>
      <c r="Y160" s="6">
        <f t="shared" si="161"/>
        <v>0</v>
      </c>
      <c r="Z160" s="6">
        <f t="shared" si="161"/>
        <v>0</v>
      </c>
      <c r="AA160" s="6">
        <f t="shared" si="161"/>
        <v>0</v>
      </c>
      <c r="AB160" s="6">
        <f t="shared" si="161"/>
        <v>0</v>
      </c>
      <c r="AC160" s="6">
        <f t="shared" si="161"/>
        <v>0</v>
      </c>
      <c r="AD160" s="6">
        <f t="shared" si="161"/>
        <v>0</v>
      </c>
      <c r="AE160" s="6">
        <f t="shared" si="161"/>
        <v>0</v>
      </c>
      <c r="AF160" s="6">
        <f t="shared" si="161"/>
        <v>0</v>
      </c>
      <c r="AG160" s="6">
        <f t="shared" si="161"/>
        <v>0</v>
      </c>
      <c r="AH160" s="6">
        <f t="shared" si="161"/>
        <v>0</v>
      </c>
      <c r="AI160" s="6">
        <f t="shared" si="161"/>
        <v>0</v>
      </c>
      <c r="AJ160" s="6">
        <f t="shared" si="161"/>
        <v>0</v>
      </c>
      <c r="AK160" s="6">
        <f t="shared" si="161"/>
        <v>0</v>
      </c>
      <c r="AL160" s="6">
        <f t="shared" si="161"/>
        <v>0</v>
      </c>
      <c r="AM160" s="6">
        <f t="shared" si="161"/>
        <v>0</v>
      </c>
      <c r="AN160" s="6">
        <f t="shared" si="161"/>
        <v>0</v>
      </c>
      <c r="AO160" s="6">
        <f t="shared" si="161"/>
        <v>0</v>
      </c>
      <c r="AP160" s="6">
        <f t="shared" si="161"/>
        <v>0</v>
      </c>
      <c r="AQ160" s="6">
        <f t="shared" si="161"/>
        <v>0</v>
      </c>
      <c r="AR160" s="6">
        <f t="shared" si="161"/>
        <v>0</v>
      </c>
      <c r="AS160" s="6">
        <f t="shared" si="161"/>
        <v>0</v>
      </c>
      <c r="AT160" s="6">
        <f t="shared" si="161"/>
        <v>0</v>
      </c>
      <c r="AU160" s="6">
        <f t="shared" si="161"/>
        <v>0</v>
      </c>
      <c r="AV160" s="6">
        <f t="shared" si="161"/>
        <v>0</v>
      </c>
      <c r="AW160" s="6">
        <f t="shared" si="161"/>
        <v>0</v>
      </c>
      <c r="AX160" s="6">
        <f t="shared" si="161"/>
        <v>0</v>
      </c>
      <c r="AY160" s="6">
        <f t="shared" si="161"/>
        <v>0</v>
      </c>
      <c r="AZ160" s="6">
        <f t="shared" si="161"/>
        <v>0</v>
      </c>
      <c r="BA160" s="6">
        <f t="shared" si="161"/>
        <v>0</v>
      </c>
      <c r="BB160" s="6">
        <f t="shared" si="161"/>
        <v>0</v>
      </c>
      <c r="BC160" s="6">
        <f t="shared" si="161"/>
        <v>0</v>
      </c>
      <c r="BD160" s="6">
        <f t="shared" si="161"/>
        <v>0</v>
      </c>
      <c r="BE160" s="6">
        <f t="shared" si="161"/>
        <v>0</v>
      </c>
      <c r="BF160" s="6">
        <f t="shared" si="161"/>
        <v>0</v>
      </c>
      <c r="BG160" s="6">
        <f t="shared" si="161"/>
        <v>0</v>
      </c>
      <c r="BH160" s="6">
        <f t="shared" si="161"/>
        <v>0</v>
      </c>
      <c r="BI160" s="6">
        <f t="shared" si="161"/>
        <v>0</v>
      </c>
      <c r="BJ160" s="6">
        <f t="shared" si="161"/>
        <v>0</v>
      </c>
      <c r="BK160" s="4"/>
      <c r="BL160" s="4"/>
      <c r="BM160" s="62"/>
      <c r="BN160" s="4"/>
      <c r="BO160" s="3"/>
      <c r="BP160" s="10"/>
      <c r="BQ160" s="10"/>
      <c r="BR160" s="10"/>
      <c r="BS160" s="10"/>
      <c r="BT160" s="10"/>
      <c r="BU160" s="10"/>
      <c r="BV160" s="10"/>
      <c r="BW160" s="10"/>
      <c r="BX160" s="10"/>
      <c r="BY160" s="10"/>
      <c r="CA160" s="26">
        <f>VLOOKUP(B160,'[1]KH2025 IN'!$B$4:$X$243,23,0)</f>
        <v>1</v>
      </c>
      <c r="CB160" s="26">
        <v>1</v>
      </c>
      <c r="CC160" s="26" t="e">
        <f>VLOOKUP(B160,'[2]10QH'!$B$15:$BZ$665,77,0)</f>
        <v>#REF!</v>
      </c>
    </row>
    <row r="161" spans="1:89" s="19" customFormat="1" ht="18.75" hidden="1" customHeight="1" x14ac:dyDescent="0.3">
      <c r="A161" s="10" t="s">
        <v>84</v>
      </c>
      <c r="B161" s="15" t="s">
        <v>148</v>
      </c>
      <c r="C161" s="16">
        <f t="shared" si="125"/>
        <v>0</v>
      </c>
      <c r="D161" s="10"/>
      <c r="E161" s="17">
        <f t="shared" ref="E161:E165" si="162">F161+U161+BG161</f>
        <v>0</v>
      </c>
      <c r="F161" s="17">
        <f t="shared" ref="F161:F165" si="163">G161+K161+L161+M161+R161+S161+T161</f>
        <v>0</v>
      </c>
      <c r="G161" s="17">
        <f t="shared" ref="G161:G165" si="164">H161+I161+J161</f>
        <v>0</v>
      </c>
      <c r="H161" s="10"/>
      <c r="I161" s="10"/>
      <c r="J161" s="10"/>
      <c r="K161" s="10"/>
      <c r="L161" s="10"/>
      <c r="M161" s="17">
        <f t="shared" ref="M161:M165" si="165">+N161+O161+P161</f>
        <v>0</v>
      </c>
      <c r="N161" s="10"/>
      <c r="O161" s="10"/>
      <c r="P161" s="10"/>
      <c r="Q161" s="10"/>
      <c r="R161" s="10"/>
      <c r="S161" s="10"/>
      <c r="T161" s="10"/>
      <c r="U161" s="7">
        <f t="shared" si="144"/>
        <v>0</v>
      </c>
      <c r="V161" s="10"/>
      <c r="W161" s="10"/>
      <c r="X161" s="10"/>
      <c r="Y161" s="10"/>
      <c r="Z161" s="10"/>
      <c r="AA161" s="10"/>
      <c r="AB161" s="10"/>
      <c r="AC161" s="10"/>
      <c r="AD161" s="17">
        <f t="shared" ref="AD161:AD164" si="166">SUM(AE161:AT161)</f>
        <v>0</v>
      </c>
      <c r="AE161" s="10"/>
      <c r="AF161" s="10"/>
      <c r="AG161" s="10"/>
      <c r="AH161" s="10"/>
      <c r="AI161" s="10"/>
      <c r="AJ161" s="10"/>
      <c r="AK161" s="10"/>
      <c r="AL161" s="10"/>
      <c r="AM161" s="10"/>
      <c r="AN161" s="10"/>
      <c r="AO161" s="18"/>
      <c r="AP161" s="10"/>
      <c r="AQ161" s="10"/>
      <c r="AR161" s="18"/>
      <c r="AS161" s="18"/>
      <c r="AT161" s="18"/>
      <c r="AU161" s="18"/>
      <c r="AV161" s="18"/>
      <c r="AW161" s="18"/>
      <c r="AX161" s="10"/>
      <c r="AY161" s="10"/>
      <c r="AZ161" s="10"/>
      <c r="BA161" s="18"/>
      <c r="BB161" s="18"/>
      <c r="BC161" s="18"/>
      <c r="BD161" s="10"/>
      <c r="BE161" s="18"/>
      <c r="BF161" s="18"/>
      <c r="BG161" s="17">
        <f t="shared" ref="BG161:BG165" si="167">BH161+BI161+BJ161</f>
        <v>0</v>
      </c>
      <c r="BH161" s="18"/>
      <c r="BI161" s="10"/>
      <c r="BJ161" s="10"/>
      <c r="BK161" s="18"/>
      <c r="BL161" s="10"/>
      <c r="BM161" s="18"/>
      <c r="BN161" s="10"/>
      <c r="BO161" s="18"/>
      <c r="BP161" s="10"/>
      <c r="BQ161" s="18"/>
      <c r="BR161" s="18"/>
      <c r="BS161" s="18"/>
      <c r="BT161" s="18"/>
      <c r="BU161" s="10"/>
      <c r="BV161" s="10"/>
      <c r="BW161" s="10"/>
      <c r="BX161" s="10"/>
      <c r="BY161" s="18"/>
      <c r="CA161" s="26" t="e">
        <f>VLOOKUP(B161,'[1]KH2025 IN'!$B$4:$X$243,23,0)</f>
        <v>#N/A</v>
      </c>
      <c r="CB161" s="26">
        <v>1</v>
      </c>
      <c r="CC161" s="26" t="e">
        <f>VLOOKUP(B161,'[2]10QH'!$B$15:$BZ$665,77,0)</f>
        <v>#REF!</v>
      </c>
    </row>
    <row r="162" spans="1:89" s="26" customFormat="1" ht="56.25" hidden="1" customHeight="1" x14ac:dyDescent="0.3">
      <c r="A162" s="20" t="e">
        <f>A153+1</f>
        <v>#VALUE!</v>
      </c>
      <c r="B162" s="21" t="s">
        <v>830</v>
      </c>
      <c r="C162" s="22">
        <f t="shared" si="125"/>
        <v>0.01</v>
      </c>
      <c r="D162" s="23"/>
      <c r="E162" s="17">
        <f t="shared" si="162"/>
        <v>0.01</v>
      </c>
      <c r="F162" s="17">
        <f t="shared" si="163"/>
        <v>0.01</v>
      </c>
      <c r="G162" s="17">
        <f t="shared" si="164"/>
        <v>0</v>
      </c>
      <c r="H162" s="24"/>
      <c r="I162" s="24"/>
      <c r="J162" s="24"/>
      <c r="K162" s="24">
        <v>0.01</v>
      </c>
      <c r="L162" s="24"/>
      <c r="M162" s="17">
        <f t="shared" si="165"/>
        <v>0</v>
      </c>
      <c r="N162" s="24"/>
      <c r="O162" s="24"/>
      <c r="P162" s="24"/>
      <c r="Q162" s="24"/>
      <c r="R162" s="24"/>
      <c r="S162" s="24"/>
      <c r="T162" s="24"/>
      <c r="U162" s="7">
        <f t="shared" si="144"/>
        <v>0</v>
      </c>
      <c r="V162" s="24"/>
      <c r="W162" s="24"/>
      <c r="X162" s="24"/>
      <c r="Y162" s="24"/>
      <c r="Z162" s="24"/>
      <c r="AA162" s="24"/>
      <c r="AB162" s="24"/>
      <c r="AC162" s="24"/>
      <c r="AD162" s="17">
        <f>SUM(AE162:AT162)</f>
        <v>0</v>
      </c>
      <c r="AE162" s="24"/>
      <c r="AF162" s="24"/>
      <c r="AG162" s="25"/>
      <c r="AH162" s="25"/>
      <c r="AI162" s="24"/>
      <c r="AJ162" s="20"/>
      <c r="AK162" s="24"/>
      <c r="AL162" s="20"/>
      <c r="AM162" s="20"/>
      <c r="AN162" s="20"/>
      <c r="AO162" s="3"/>
      <c r="AP162" s="20"/>
      <c r="AQ162" s="24"/>
      <c r="AR162" s="3"/>
      <c r="AS162" s="3"/>
      <c r="AT162" s="3"/>
      <c r="AU162" s="3"/>
      <c r="AV162" s="3"/>
      <c r="AW162" s="3"/>
      <c r="AX162" s="24"/>
      <c r="AY162" s="24"/>
      <c r="AZ162" s="24"/>
      <c r="BA162" s="3"/>
      <c r="BB162" s="3"/>
      <c r="BC162" s="3"/>
      <c r="BD162" s="24"/>
      <c r="BE162" s="3"/>
      <c r="BF162" s="3"/>
      <c r="BG162" s="17">
        <f t="shared" si="167"/>
        <v>0</v>
      </c>
      <c r="BH162" s="3"/>
      <c r="BI162" s="24"/>
      <c r="BJ162" s="24"/>
      <c r="BK162" s="3"/>
      <c r="BL162" s="20" t="s">
        <v>142</v>
      </c>
      <c r="BM162" s="3"/>
      <c r="BN162" s="20" t="s">
        <v>818</v>
      </c>
      <c r="BO162" s="3">
        <v>2025</v>
      </c>
      <c r="BP162" s="20" t="s">
        <v>831</v>
      </c>
      <c r="BQ162" s="3"/>
      <c r="BR162" s="3"/>
      <c r="BS162" s="3"/>
      <c r="BT162" s="3"/>
      <c r="BU162" s="23" t="s">
        <v>95</v>
      </c>
      <c r="BV162" s="20" t="s">
        <v>96</v>
      </c>
      <c r="BW162" s="25"/>
      <c r="BX162" s="25"/>
      <c r="BY162" s="96"/>
      <c r="CA162" s="26">
        <f>VLOOKUP(B162,'[1]KH2025 IN'!$B$4:$X$243,23,0)</f>
        <v>1</v>
      </c>
      <c r="CB162" s="26">
        <v>1</v>
      </c>
      <c r="CC162" s="26">
        <f>VLOOKUP(B162,'[2]10QH'!$B$15:$BZ$665,77,0)</f>
        <v>1</v>
      </c>
      <c r="CJ162" s="26">
        <v>1</v>
      </c>
      <c r="CK162" s="26">
        <f>VLOOKUP(B162,'[3]KH2025 IN'!$B$8:$X$241,23,0)</f>
        <v>1</v>
      </c>
    </row>
    <row r="163" spans="1:89" s="26" customFormat="1" ht="56.25" hidden="1" customHeight="1" x14ac:dyDescent="0.3">
      <c r="A163" s="20" t="e">
        <f>A162+1</f>
        <v>#VALUE!</v>
      </c>
      <c r="B163" s="21" t="s">
        <v>1036</v>
      </c>
      <c r="C163" s="22">
        <f t="shared" si="125"/>
        <v>7.0000000000000007E-2</v>
      </c>
      <c r="D163" s="23"/>
      <c r="E163" s="17">
        <f t="shared" si="162"/>
        <v>7.0000000000000007E-2</v>
      </c>
      <c r="F163" s="17">
        <f t="shared" si="163"/>
        <v>7.0000000000000007E-2</v>
      </c>
      <c r="G163" s="17">
        <f t="shared" si="164"/>
        <v>0</v>
      </c>
      <c r="H163" s="24"/>
      <c r="I163" s="24"/>
      <c r="J163" s="24"/>
      <c r="K163" s="24"/>
      <c r="L163" s="24"/>
      <c r="M163" s="17">
        <f t="shared" si="165"/>
        <v>7.0000000000000007E-2</v>
      </c>
      <c r="N163" s="24"/>
      <c r="O163" s="24"/>
      <c r="P163" s="7">
        <v>7.0000000000000007E-2</v>
      </c>
      <c r="Q163" s="24"/>
      <c r="R163" s="24"/>
      <c r="S163" s="24"/>
      <c r="T163" s="24"/>
      <c r="U163" s="7">
        <f t="shared" si="144"/>
        <v>0</v>
      </c>
      <c r="V163" s="24"/>
      <c r="W163" s="24"/>
      <c r="X163" s="24"/>
      <c r="Y163" s="24"/>
      <c r="Z163" s="24"/>
      <c r="AA163" s="24"/>
      <c r="AB163" s="24"/>
      <c r="AC163" s="24"/>
      <c r="AD163" s="17">
        <f t="shared" ref="AD163" si="168">SUM(AE163:AT163)</f>
        <v>0</v>
      </c>
      <c r="AE163" s="24"/>
      <c r="AF163" s="24"/>
      <c r="AG163" s="25"/>
      <c r="AH163" s="25"/>
      <c r="AI163" s="24"/>
      <c r="AJ163" s="20"/>
      <c r="AK163" s="24"/>
      <c r="AL163" s="20"/>
      <c r="AM163" s="20"/>
      <c r="AN163" s="20"/>
      <c r="AO163" s="3"/>
      <c r="AP163" s="20"/>
      <c r="AQ163" s="24"/>
      <c r="AR163" s="3"/>
      <c r="AS163" s="3"/>
      <c r="AT163" s="3"/>
      <c r="AU163" s="3"/>
      <c r="AV163" s="3"/>
      <c r="AW163" s="3"/>
      <c r="AX163" s="24"/>
      <c r="AY163" s="24"/>
      <c r="AZ163" s="24"/>
      <c r="BA163" s="3"/>
      <c r="BB163" s="3"/>
      <c r="BC163" s="3"/>
      <c r="BD163" s="24"/>
      <c r="BE163" s="3"/>
      <c r="BF163" s="3"/>
      <c r="BG163" s="17">
        <f t="shared" si="167"/>
        <v>0</v>
      </c>
      <c r="BH163" s="3"/>
      <c r="BI163" s="24"/>
      <c r="BJ163" s="24"/>
      <c r="BK163" s="3"/>
      <c r="BL163" s="20" t="s">
        <v>198</v>
      </c>
      <c r="BM163" s="3"/>
      <c r="BN163" s="20" t="s">
        <v>818</v>
      </c>
      <c r="BO163" s="3">
        <v>2025</v>
      </c>
      <c r="BP163" s="20" t="s">
        <v>1166</v>
      </c>
      <c r="BQ163" s="3"/>
      <c r="BR163" s="3"/>
      <c r="BS163" s="3"/>
      <c r="BT163" s="3"/>
      <c r="BU163" s="23" t="s">
        <v>201</v>
      </c>
      <c r="BV163" s="20"/>
      <c r="BW163" s="25"/>
      <c r="BX163" s="25"/>
      <c r="BY163" s="94" t="s">
        <v>1173</v>
      </c>
      <c r="CA163" s="26">
        <f>VLOOKUP(B163,'[1]KH2025 IN'!$B$4:$X$243,23,0)</f>
        <v>1</v>
      </c>
      <c r="CB163" s="26">
        <v>1</v>
      </c>
      <c r="CC163" s="26" t="e">
        <f>VLOOKUP(B163,'[2]10QH'!$B$15:$BZ$665,77,0)</f>
        <v>#N/A</v>
      </c>
      <c r="CJ163" s="26">
        <v>1</v>
      </c>
      <c r="CK163" s="26">
        <f>VLOOKUP(B163,'[3]KH2025 IN'!$B$8:$X$241,23,0)</f>
        <v>1</v>
      </c>
    </row>
    <row r="164" spans="1:89" s="19" customFormat="1" ht="18.75" hidden="1" customHeight="1" x14ac:dyDescent="0.3">
      <c r="A164" s="10" t="s">
        <v>84</v>
      </c>
      <c r="B164" s="15" t="s">
        <v>148</v>
      </c>
      <c r="C164" s="16">
        <f t="shared" si="125"/>
        <v>0</v>
      </c>
      <c r="D164" s="24"/>
      <c r="E164" s="17">
        <f t="shared" si="162"/>
        <v>0</v>
      </c>
      <c r="F164" s="17">
        <f t="shared" si="163"/>
        <v>0</v>
      </c>
      <c r="G164" s="17">
        <f t="shared" si="164"/>
        <v>0</v>
      </c>
      <c r="H164" s="10"/>
      <c r="I164" s="10"/>
      <c r="J164" s="10"/>
      <c r="K164" s="10"/>
      <c r="L164" s="10"/>
      <c r="M164" s="17">
        <f t="shared" si="165"/>
        <v>0</v>
      </c>
      <c r="N164" s="10"/>
      <c r="O164" s="10"/>
      <c r="P164" s="10"/>
      <c r="Q164" s="10"/>
      <c r="R164" s="10"/>
      <c r="S164" s="10"/>
      <c r="T164" s="10"/>
      <c r="U164" s="7">
        <f t="shared" si="144"/>
        <v>0</v>
      </c>
      <c r="V164" s="10"/>
      <c r="W164" s="10"/>
      <c r="X164" s="10"/>
      <c r="Y164" s="10"/>
      <c r="Z164" s="10"/>
      <c r="AA164" s="10"/>
      <c r="AB164" s="10"/>
      <c r="AC164" s="10"/>
      <c r="AD164" s="17">
        <f t="shared" si="166"/>
        <v>0</v>
      </c>
      <c r="AE164" s="10"/>
      <c r="AF164" s="10"/>
      <c r="AG164" s="10"/>
      <c r="AH164" s="10"/>
      <c r="AI164" s="10"/>
      <c r="AJ164" s="10"/>
      <c r="AK164" s="10"/>
      <c r="AL164" s="10"/>
      <c r="AM164" s="10"/>
      <c r="AN164" s="10"/>
      <c r="AO164" s="18"/>
      <c r="AP164" s="10"/>
      <c r="AQ164" s="10"/>
      <c r="AR164" s="18"/>
      <c r="AS164" s="18"/>
      <c r="AT164" s="18"/>
      <c r="AU164" s="18"/>
      <c r="AV164" s="18"/>
      <c r="AW164" s="18"/>
      <c r="AX164" s="10"/>
      <c r="AY164" s="10"/>
      <c r="AZ164" s="10"/>
      <c r="BA164" s="18"/>
      <c r="BB164" s="18"/>
      <c r="BC164" s="18"/>
      <c r="BD164" s="10"/>
      <c r="BE164" s="18"/>
      <c r="BF164" s="18"/>
      <c r="BG164" s="17">
        <f t="shared" si="167"/>
        <v>0</v>
      </c>
      <c r="BH164" s="18"/>
      <c r="BI164" s="10"/>
      <c r="BJ164" s="10"/>
      <c r="BK164" s="18"/>
      <c r="BL164" s="10"/>
      <c r="BM164" s="18"/>
      <c r="BN164" s="25"/>
      <c r="BO164" s="18"/>
      <c r="BP164" s="10"/>
      <c r="BQ164" s="18"/>
      <c r="BR164" s="18"/>
      <c r="BS164" s="18"/>
      <c r="BT164" s="18"/>
      <c r="BU164" s="10"/>
      <c r="BV164" s="10"/>
      <c r="BW164" s="10"/>
      <c r="BX164" s="10"/>
      <c r="BY164" s="18"/>
      <c r="CA164" s="26" t="e">
        <f>VLOOKUP(B164,'[1]KH2025 IN'!$B$4:$X$243,23,0)</f>
        <v>#N/A</v>
      </c>
      <c r="CB164" s="26">
        <v>1</v>
      </c>
      <c r="CC164" s="26" t="e">
        <f>VLOOKUP(B164,'[2]10QH'!$B$15:$BZ$665,77,0)</f>
        <v>#REF!</v>
      </c>
    </row>
    <row r="165" spans="1:89" s="19" customFormat="1" ht="37.5" hidden="1" customHeight="1" x14ac:dyDescent="0.3">
      <c r="A165" s="10" t="s">
        <v>147</v>
      </c>
      <c r="B165" s="15" t="s">
        <v>153</v>
      </c>
      <c r="C165" s="16">
        <f t="shared" si="125"/>
        <v>0</v>
      </c>
      <c r="D165" s="24"/>
      <c r="E165" s="17">
        <f t="shared" si="162"/>
        <v>0</v>
      </c>
      <c r="F165" s="17">
        <f t="shared" si="163"/>
        <v>0</v>
      </c>
      <c r="G165" s="17">
        <f t="shared" si="164"/>
        <v>0</v>
      </c>
      <c r="H165" s="10"/>
      <c r="I165" s="10"/>
      <c r="J165" s="10"/>
      <c r="K165" s="10"/>
      <c r="L165" s="10"/>
      <c r="M165" s="17">
        <f t="shared" si="165"/>
        <v>0</v>
      </c>
      <c r="N165" s="10"/>
      <c r="O165" s="10"/>
      <c r="P165" s="10"/>
      <c r="Q165" s="10"/>
      <c r="R165" s="25"/>
      <c r="S165" s="10"/>
      <c r="T165" s="10"/>
      <c r="U165" s="7">
        <f t="shared" si="144"/>
        <v>0</v>
      </c>
      <c r="V165" s="10"/>
      <c r="W165" s="10"/>
      <c r="X165" s="10"/>
      <c r="Y165" s="10"/>
      <c r="Z165" s="10"/>
      <c r="AA165" s="10"/>
      <c r="AB165" s="10"/>
      <c r="AC165" s="10"/>
      <c r="AD165" s="17">
        <f t="shared" ref="AD165" si="169">SUM(AE165:AT165)</f>
        <v>0</v>
      </c>
      <c r="AE165" s="10"/>
      <c r="AF165" s="10"/>
      <c r="AG165" s="10"/>
      <c r="AH165" s="10"/>
      <c r="AI165" s="10"/>
      <c r="AJ165" s="10"/>
      <c r="AK165" s="10"/>
      <c r="AL165" s="10"/>
      <c r="AM165" s="10"/>
      <c r="AN165" s="10"/>
      <c r="AO165" s="3"/>
      <c r="AP165" s="10"/>
      <c r="AQ165" s="10"/>
      <c r="AR165" s="3"/>
      <c r="AS165" s="3"/>
      <c r="AT165" s="3"/>
      <c r="AU165" s="3"/>
      <c r="AV165" s="3"/>
      <c r="AW165" s="3"/>
      <c r="AX165" s="10"/>
      <c r="AY165" s="10"/>
      <c r="AZ165" s="10"/>
      <c r="BA165" s="3"/>
      <c r="BB165" s="3"/>
      <c r="BC165" s="3"/>
      <c r="BD165" s="10"/>
      <c r="BE165" s="3"/>
      <c r="BF165" s="3"/>
      <c r="BG165" s="17">
        <f t="shared" si="167"/>
        <v>0</v>
      </c>
      <c r="BH165" s="3"/>
      <c r="BI165" s="10"/>
      <c r="BJ165" s="10"/>
      <c r="BK165" s="18"/>
      <c r="BL165" s="10"/>
      <c r="BM165" s="18"/>
      <c r="BN165" s="10"/>
      <c r="BO165" s="3"/>
      <c r="BP165" s="10"/>
      <c r="BQ165" s="18"/>
      <c r="BR165" s="18"/>
      <c r="BS165" s="18"/>
      <c r="BT165" s="18"/>
      <c r="BU165" s="24"/>
      <c r="BV165" s="10"/>
      <c r="BW165" s="10"/>
      <c r="BX165" s="10"/>
      <c r="BY165" s="18"/>
      <c r="CA165" s="26">
        <f>VLOOKUP(B165,'[1]KH2025 IN'!$B$4:$X$243,23,0)</f>
        <v>1</v>
      </c>
      <c r="CB165" s="26">
        <v>1</v>
      </c>
      <c r="CC165" s="26" t="e">
        <f>VLOOKUP(B165,'[2]10QH'!$B$15:$BZ$665,77,0)</f>
        <v>#REF!</v>
      </c>
    </row>
    <row r="166" spans="1:89" s="11" customFormat="1" ht="37.5" hidden="1" customHeight="1" x14ac:dyDescent="0.3">
      <c r="A166" s="62" t="s">
        <v>848</v>
      </c>
      <c r="B166" s="5" t="s">
        <v>849</v>
      </c>
      <c r="C166" s="6">
        <f t="shared" si="125"/>
        <v>695.75829999999996</v>
      </c>
      <c r="D166" s="6">
        <f t="shared" ref="D166:T166" si="170">D167+D190</f>
        <v>207.32999999999998</v>
      </c>
      <c r="E166" s="6">
        <f t="shared" si="170"/>
        <v>488.42830000000004</v>
      </c>
      <c r="F166" s="6">
        <f t="shared" si="170"/>
        <v>481.55</v>
      </c>
      <c r="G166" s="6">
        <f t="shared" si="170"/>
        <v>1.44</v>
      </c>
      <c r="H166" s="64">
        <f t="shared" si="170"/>
        <v>0</v>
      </c>
      <c r="I166" s="64">
        <f t="shared" si="170"/>
        <v>1.44</v>
      </c>
      <c r="J166" s="64">
        <f t="shared" si="170"/>
        <v>0</v>
      </c>
      <c r="K166" s="6">
        <f t="shared" si="170"/>
        <v>394.97</v>
      </c>
      <c r="L166" s="6">
        <f t="shared" si="170"/>
        <v>84.09</v>
      </c>
      <c r="M166" s="64">
        <f t="shared" si="170"/>
        <v>0</v>
      </c>
      <c r="N166" s="6">
        <f t="shared" si="170"/>
        <v>0</v>
      </c>
      <c r="O166" s="6">
        <f t="shared" si="170"/>
        <v>0</v>
      </c>
      <c r="P166" s="6">
        <f t="shared" si="170"/>
        <v>0</v>
      </c>
      <c r="Q166" s="64">
        <f t="shared" si="170"/>
        <v>0</v>
      </c>
      <c r="R166" s="64">
        <f t="shared" si="170"/>
        <v>1.05</v>
      </c>
      <c r="S166" s="64">
        <f t="shared" si="170"/>
        <v>0</v>
      </c>
      <c r="T166" s="64">
        <f t="shared" si="170"/>
        <v>0</v>
      </c>
      <c r="U166" s="6">
        <f t="shared" si="144"/>
        <v>0.45830000000000004</v>
      </c>
      <c r="V166" s="64">
        <f t="shared" ref="V166:BJ166" si="171">V167+V190</f>
        <v>0</v>
      </c>
      <c r="W166" s="64">
        <f t="shared" si="171"/>
        <v>0</v>
      </c>
      <c r="X166" s="64">
        <f t="shared" si="171"/>
        <v>0</v>
      </c>
      <c r="Y166" s="64">
        <f t="shared" si="171"/>
        <v>0</v>
      </c>
      <c r="Z166" s="64">
        <f t="shared" si="171"/>
        <v>0</v>
      </c>
      <c r="AA166" s="64">
        <f t="shared" si="171"/>
        <v>0</v>
      </c>
      <c r="AB166" s="64">
        <f t="shared" si="171"/>
        <v>0</v>
      </c>
      <c r="AC166" s="64">
        <f t="shared" si="171"/>
        <v>0</v>
      </c>
      <c r="AD166" s="64">
        <f t="shared" si="171"/>
        <v>0</v>
      </c>
      <c r="AE166" s="64">
        <f t="shared" si="171"/>
        <v>0</v>
      </c>
      <c r="AF166" s="64">
        <f t="shared" si="171"/>
        <v>0</v>
      </c>
      <c r="AG166" s="64">
        <f t="shared" si="171"/>
        <v>0</v>
      </c>
      <c r="AH166" s="64">
        <f t="shared" si="171"/>
        <v>0</v>
      </c>
      <c r="AI166" s="64">
        <f t="shared" si="171"/>
        <v>0</v>
      </c>
      <c r="AJ166" s="64">
        <f t="shared" si="171"/>
        <v>0</v>
      </c>
      <c r="AK166" s="64">
        <f t="shared" si="171"/>
        <v>0</v>
      </c>
      <c r="AL166" s="64">
        <f t="shared" si="171"/>
        <v>0</v>
      </c>
      <c r="AM166" s="64">
        <f t="shared" si="171"/>
        <v>0</v>
      </c>
      <c r="AN166" s="64">
        <f t="shared" si="171"/>
        <v>0</v>
      </c>
      <c r="AO166" s="64">
        <f t="shared" si="171"/>
        <v>0</v>
      </c>
      <c r="AP166" s="64">
        <f t="shared" si="171"/>
        <v>0</v>
      </c>
      <c r="AQ166" s="64">
        <f t="shared" si="171"/>
        <v>0</v>
      </c>
      <c r="AR166" s="64">
        <f t="shared" si="171"/>
        <v>0</v>
      </c>
      <c r="AS166" s="64">
        <f t="shared" si="171"/>
        <v>0</v>
      </c>
      <c r="AT166" s="64">
        <f t="shared" si="171"/>
        <v>0</v>
      </c>
      <c r="AU166" s="64">
        <f t="shared" si="171"/>
        <v>0</v>
      </c>
      <c r="AV166" s="64">
        <f t="shared" si="171"/>
        <v>0</v>
      </c>
      <c r="AW166" s="64">
        <f t="shared" si="171"/>
        <v>0</v>
      </c>
      <c r="AX166" s="64">
        <f t="shared" si="171"/>
        <v>0</v>
      </c>
      <c r="AY166" s="64">
        <f t="shared" si="171"/>
        <v>0</v>
      </c>
      <c r="AZ166" s="64">
        <f t="shared" si="171"/>
        <v>0.45830000000000004</v>
      </c>
      <c r="BA166" s="64">
        <f t="shared" si="171"/>
        <v>0</v>
      </c>
      <c r="BB166" s="64">
        <f t="shared" si="171"/>
        <v>0</v>
      </c>
      <c r="BC166" s="64">
        <f t="shared" si="171"/>
        <v>0</v>
      </c>
      <c r="BD166" s="64">
        <f t="shared" si="171"/>
        <v>0</v>
      </c>
      <c r="BE166" s="64">
        <f t="shared" si="171"/>
        <v>0</v>
      </c>
      <c r="BF166" s="64">
        <f t="shared" si="171"/>
        <v>0</v>
      </c>
      <c r="BG166" s="6">
        <f t="shared" si="171"/>
        <v>6.42</v>
      </c>
      <c r="BH166" s="64">
        <f t="shared" si="171"/>
        <v>0</v>
      </c>
      <c r="BI166" s="64">
        <f t="shared" si="171"/>
        <v>6.42</v>
      </c>
      <c r="BJ166" s="64">
        <f t="shared" si="171"/>
        <v>0</v>
      </c>
      <c r="BK166" s="60"/>
      <c r="BL166" s="4"/>
      <c r="BM166" s="60"/>
      <c r="BN166" s="4"/>
      <c r="BO166" s="3"/>
      <c r="BP166" s="10"/>
      <c r="BQ166" s="10"/>
      <c r="BR166" s="10"/>
      <c r="BS166" s="10"/>
      <c r="BT166" s="10"/>
      <c r="BU166" s="10"/>
      <c r="BV166" s="10"/>
      <c r="BW166" s="10"/>
      <c r="BX166" s="10"/>
      <c r="BY166" s="10"/>
      <c r="CA166" s="26">
        <f>VLOOKUP(B166,'[1]KH2025 IN'!$B$4:$X$243,23,0)</f>
        <v>1</v>
      </c>
      <c r="CB166" s="26">
        <v>1</v>
      </c>
      <c r="CC166" s="26" t="e">
        <f>VLOOKUP(B166,'[2]10QH'!$B$15:$BZ$665,77,0)</f>
        <v>#REF!</v>
      </c>
    </row>
    <row r="167" spans="1:89" s="11" customFormat="1" ht="19.5" hidden="1" customHeight="1" x14ac:dyDescent="0.3">
      <c r="A167" s="62" t="s">
        <v>850</v>
      </c>
      <c r="B167" s="5" t="s">
        <v>21</v>
      </c>
      <c r="C167" s="6">
        <f t="shared" si="125"/>
        <v>675.92000000000007</v>
      </c>
      <c r="D167" s="6">
        <f t="shared" ref="D167:T167" si="172">D168+D169+D173+D180+D182</f>
        <v>207.32999999999998</v>
      </c>
      <c r="E167" s="6">
        <f t="shared" si="172"/>
        <v>468.59000000000003</v>
      </c>
      <c r="F167" s="6">
        <f t="shared" si="172"/>
        <v>462.17</v>
      </c>
      <c r="G167" s="6">
        <f t="shared" si="172"/>
        <v>1.44</v>
      </c>
      <c r="H167" s="64">
        <f t="shared" si="172"/>
        <v>0</v>
      </c>
      <c r="I167" s="64">
        <f t="shared" si="172"/>
        <v>1.44</v>
      </c>
      <c r="J167" s="64">
        <f t="shared" si="172"/>
        <v>0</v>
      </c>
      <c r="K167" s="6">
        <f t="shared" si="172"/>
        <v>387.09000000000003</v>
      </c>
      <c r="L167" s="6">
        <f t="shared" si="172"/>
        <v>72.59</v>
      </c>
      <c r="M167" s="64">
        <f t="shared" si="172"/>
        <v>0</v>
      </c>
      <c r="N167" s="6">
        <f t="shared" si="172"/>
        <v>0</v>
      </c>
      <c r="O167" s="6">
        <f t="shared" si="172"/>
        <v>0</v>
      </c>
      <c r="P167" s="6">
        <f t="shared" si="172"/>
        <v>0</v>
      </c>
      <c r="Q167" s="64">
        <f t="shared" si="172"/>
        <v>0</v>
      </c>
      <c r="R167" s="64">
        <f t="shared" si="172"/>
        <v>1.05</v>
      </c>
      <c r="S167" s="64">
        <f t="shared" si="172"/>
        <v>0</v>
      </c>
      <c r="T167" s="64">
        <f t="shared" si="172"/>
        <v>0</v>
      </c>
      <c r="U167" s="6">
        <f t="shared" si="144"/>
        <v>0</v>
      </c>
      <c r="V167" s="64">
        <f t="shared" ref="V167:BJ167" si="173">V168+V169+V173+V180+V182</f>
        <v>0</v>
      </c>
      <c r="W167" s="64">
        <f t="shared" si="173"/>
        <v>0</v>
      </c>
      <c r="X167" s="64">
        <f t="shared" si="173"/>
        <v>0</v>
      </c>
      <c r="Y167" s="64">
        <f t="shared" si="173"/>
        <v>0</v>
      </c>
      <c r="Z167" s="64">
        <f t="shared" si="173"/>
        <v>0</v>
      </c>
      <c r="AA167" s="64">
        <f t="shared" si="173"/>
        <v>0</v>
      </c>
      <c r="AB167" s="64">
        <f t="shared" si="173"/>
        <v>0</v>
      </c>
      <c r="AC167" s="64">
        <f t="shared" si="173"/>
        <v>0</v>
      </c>
      <c r="AD167" s="64">
        <f t="shared" si="173"/>
        <v>0</v>
      </c>
      <c r="AE167" s="64">
        <f t="shared" si="173"/>
        <v>0</v>
      </c>
      <c r="AF167" s="64">
        <f t="shared" si="173"/>
        <v>0</v>
      </c>
      <c r="AG167" s="64">
        <f t="shared" si="173"/>
        <v>0</v>
      </c>
      <c r="AH167" s="64">
        <f t="shared" si="173"/>
        <v>0</v>
      </c>
      <c r="AI167" s="64">
        <f t="shared" si="173"/>
        <v>0</v>
      </c>
      <c r="AJ167" s="64">
        <f t="shared" si="173"/>
        <v>0</v>
      </c>
      <c r="AK167" s="64">
        <f t="shared" si="173"/>
        <v>0</v>
      </c>
      <c r="AL167" s="64">
        <f t="shared" si="173"/>
        <v>0</v>
      </c>
      <c r="AM167" s="64">
        <f t="shared" si="173"/>
        <v>0</v>
      </c>
      <c r="AN167" s="64">
        <f t="shared" si="173"/>
        <v>0</v>
      </c>
      <c r="AO167" s="64">
        <f t="shared" si="173"/>
        <v>0</v>
      </c>
      <c r="AP167" s="64">
        <f t="shared" si="173"/>
        <v>0</v>
      </c>
      <c r="AQ167" s="64">
        <f t="shared" si="173"/>
        <v>0</v>
      </c>
      <c r="AR167" s="64">
        <f t="shared" si="173"/>
        <v>0</v>
      </c>
      <c r="AS167" s="64">
        <f t="shared" si="173"/>
        <v>0</v>
      </c>
      <c r="AT167" s="64">
        <f t="shared" si="173"/>
        <v>0</v>
      </c>
      <c r="AU167" s="64">
        <f t="shared" si="173"/>
        <v>0</v>
      </c>
      <c r="AV167" s="64">
        <f t="shared" si="173"/>
        <v>0</v>
      </c>
      <c r="AW167" s="64">
        <f t="shared" si="173"/>
        <v>0</v>
      </c>
      <c r="AX167" s="64">
        <f t="shared" si="173"/>
        <v>0</v>
      </c>
      <c r="AY167" s="64">
        <f t="shared" si="173"/>
        <v>0</v>
      </c>
      <c r="AZ167" s="64">
        <f t="shared" si="173"/>
        <v>0</v>
      </c>
      <c r="BA167" s="64">
        <f t="shared" si="173"/>
        <v>0</v>
      </c>
      <c r="BB167" s="64">
        <f t="shared" si="173"/>
        <v>0</v>
      </c>
      <c r="BC167" s="64">
        <f t="shared" si="173"/>
        <v>0</v>
      </c>
      <c r="BD167" s="64">
        <f t="shared" si="173"/>
        <v>0</v>
      </c>
      <c r="BE167" s="64">
        <f t="shared" si="173"/>
        <v>0</v>
      </c>
      <c r="BF167" s="64">
        <f t="shared" si="173"/>
        <v>0</v>
      </c>
      <c r="BG167" s="6">
        <f t="shared" si="173"/>
        <v>6.42</v>
      </c>
      <c r="BH167" s="64">
        <f t="shared" si="173"/>
        <v>0</v>
      </c>
      <c r="BI167" s="64">
        <f t="shared" si="173"/>
        <v>6.42</v>
      </c>
      <c r="BJ167" s="64">
        <f t="shared" si="173"/>
        <v>0</v>
      </c>
      <c r="BK167" s="4"/>
      <c r="BL167" s="4"/>
      <c r="BM167" s="4"/>
      <c r="BN167" s="4"/>
      <c r="BO167" s="62"/>
      <c r="BP167" s="10"/>
      <c r="BQ167" s="10"/>
      <c r="BR167" s="10"/>
      <c r="BS167" s="10"/>
      <c r="BT167" s="10"/>
      <c r="BU167" s="10"/>
      <c r="BV167" s="10"/>
      <c r="BW167" s="10"/>
      <c r="BX167" s="10"/>
      <c r="BY167" s="10"/>
      <c r="CA167" s="26" t="e">
        <f>VLOOKUP(B167,'[1]KH2025 IN'!$B$4:$X$243,23,0)</f>
        <v>#N/A</v>
      </c>
      <c r="CB167" s="26">
        <v>1</v>
      </c>
      <c r="CC167" s="26" t="e">
        <f>VLOOKUP(B167,'[2]10QH'!$B$15:$BZ$665,77,0)</f>
        <v>#REF!</v>
      </c>
    </row>
    <row r="168" spans="1:89" s="11" customFormat="1" ht="18.75" hidden="1" customHeight="1" x14ac:dyDescent="0.3">
      <c r="A168" s="62" t="s">
        <v>851</v>
      </c>
      <c r="B168" s="65" t="s">
        <v>24</v>
      </c>
      <c r="C168" s="6">
        <f t="shared" si="125"/>
        <v>0</v>
      </c>
      <c r="D168" s="6"/>
      <c r="E168" s="6">
        <f>BG168+U168+F168</f>
        <v>0</v>
      </c>
      <c r="F168" s="6">
        <f>G168+K168+L168+M168+R168+S168+T168</f>
        <v>0</v>
      </c>
      <c r="G168" s="6">
        <f>H168+I168+J168</f>
        <v>0</v>
      </c>
      <c r="H168" s="63"/>
      <c r="I168" s="63"/>
      <c r="J168" s="63"/>
      <c r="K168" s="6"/>
      <c r="L168" s="6"/>
      <c r="M168" s="7">
        <f>N168+O168+P168</f>
        <v>0</v>
      </c>
      <c r="N168" s="6"/>
      <c r="O168" s="6"/>
      <c r="P168" s="6"/>
      <c r="Q168" s="63"/>
      <c r="R168" s="63"/>
      <c r="S168" s="63"/>
      <c r="T168" s="63"/>
      <c r="U168" s="6">
        <f t="shared" si="144"/>
        <v>0</v>
      </c>
      <c r="V168" s="63"/>
      <c r="W168" s="63"/>
      <c r="X168" s="63"/>
      <c r="Y168" s="63"/>
      <c r="Z168" s="63"/>
      <c r="AA168" s="63"/>
      <c r="AB168" s="63"/>
      <c r="AC168" s="63"/>
      <c r="AD168" s="7">
        <f>SUM(AE168:AT168)</f>
        <v>0</v>
      </c>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
        <f>BH168+BI168+BJ168</f>
        <v>0</v>
      </c>
      <c r="BH168" s="63"/>
      <c r="BI168" s="63"/>
      <c r="BJ168" s="63"/>
      <c r="BK168" s="60"/>
      <c r="BL168" s="4"/>
      <c r="BM168" s="60"/>
      <c r="BN168" s="4"/>
      <c r="BO168" s="62"/>
      <c r="BP168" s="10"/>
      <c r="BQ168" s="10"/>
      <c r="BR168" s="10"/>
      <c r="BS168" s="10"/>
      <c r="BT168" s="10"/>
      <c r="BU168" s="10"/>
      <c r="BV168" s="10"/>
      <c r="BW168" s="10"/>
      <c r="BX168" s="10"/>
      <c r="BY168" s="10"/>
      <c r="CA168" s="26" t="e">
        <f>VLOOKUP(B168,'[1]KH2025 IN'!$B$4:$X$243,23,0)</f>
        <v>#N/A</v>
      </c>
      <c r="CB168" s="26">
        <v>1</v>
      </c>
      <c r="CC168" s="26" t="e">
        <f>VLOOKUP(B168,'[2]10QH'!$B$15:$BZ$665,77,0)</f>
        <v>#REF!</v>
      </c>
    </row>
    <row r="169" spans="1:89" s="11" customFormat="1" ht="18.75" hidden="1" customHeight="1" x14ac:dyDescent="0.3">
      <c r="A169" s="62" t="s">
        <v>852</v>
      </c>
      <c r="B169" s="65" t="s">
        <v>853</v>
      </c>
      <c r="C169" s="6">
        <f t="shared" si="125"/>
        <v>0</v>
      </c>
      <c r="D169" s="6">
        <f>SUM(D170:D170)</f>
        <v>0</v>
      </c>
      <c r="E169" s="6">
        <f t="shared" ref="E169:T169" si="174">SUM(E170:E172)</f>
        <v>0</v>
      </c>
      <c r="F169" s="6">
        <f t="shared" si="174"/>
        <v>0</v>
      </c>
      <c r="G169" s="6">
        <f t="shared" si="174"/>
        <v>0</v>
      </c>
      <c r="H169" s="6">
        <f t="shared" si="174"/>
        <v>0</v>
      </c>
      <c r="I169" s="6">
        <f t="shared" si="174"/>
        <v>0</v>
      </c>
      <c r="J169" s="6">
        <f t="shared" si="174"/>
        <v>0</v>
      </c>
      <c r="K169" s="6">
        <f t="shared" si="174"/>
        <v>0</v>
      </c>
      <c r="L169" s="6">
        <f t="shared" si="174"/>
        <v>0</v>
      </c>
      <c r="M169" s="6">
        <f t="shared" si="174"/>
        <v>0</v>
      </c>
      <c r="N169" s="6">
        <f t="shared" si="174"/>
        <v>0</v>
      </c>
      <c r="O169" s="6">
        <f t="shared" si="174"/>
        <v>0</v>
      </c>
      <c r="P169" s="6">
        <f t="shared" si="174"/>
        <v>0</v>
      </c>
      <c r="Q169" s="6">
        <f t="shared" si="174"/>
        <v>0</v>
      </c>
      <c r="R169" s="6">
        <f t="shared" si="174"/>
        <v>0</v>
      </c>
      <c r="S169" s="6">
        <f t="shared" si="174"/>
        <v>0</v>
      </c>
      <c r="T169" s="6">
        <f t="shared" si="174"/>
        <v>0</v>
      </c>
      <c r="U169" s="6">
        <f t="shared" si="144"/>
        <v>0</v>
      </c>
      <c r="V169" s="6">
        <f t="shared" ref="V169:BJ169" si="175">SUM(V170:V172)</f>
        <v>0</v>
      </c>
      <c r="W169" s="6">
        <f t="shared" si="175"/>
        <v>0</v>
      </c>
      <c r="X169" s="6">
        <f t="shared" si="175"/>
        <v>0</v>
      </c>
      <c r="Y169" s="6">
        <f t="shared" si="175"/>
        <v>0</v>
      </c>
      <c r="Z169" s="6">
        <f t="shared" si="175"/>
        <v>0</v>
      </c>
      <c r="AA169" s="6">
        <f t="shared" si="175"/>
        <v>0</v>
      </c>
      <c r="AB169" s="6">
        <f t="shared" si="175"/>
        <v>0</v>
      </c>
      <c r="AC169" s="6">
        <f t="shared" si="175"/>
        <v>0</v>
      </c>
      <c r="AD169" s="6">
        <f t="shared" si="175"/>
        <v>0</v>
      </c>
      <c r="AE169" s="6">
        <f t="shared" si="175"/>
        <v>0</v>
      </c>
      <c r="AF169" s="6">
        <f t="shared" si="175"/>
        <v>0</v>
      </c>
      <c r="AG169" s="6">
        <f t="shared" si="175"/>
        <v>0</v>
      </c>
      <c r="AH169" s="6">
        <f t="shared" si="175"/>
        <v>0</v>
      </c>
      <c r="AI169" s="6">
        <f t="shared" si="175"/>
        <v>0</v>
      </c>
      <c r="AJ169" s="6">
        <f t="shared" si="175"/>
        <v>0</v>
      </c>
      <c r="AK169" s="6">
        <f t="shared" si="175"/>
        <v>0</v>
      </c>
      <c r="AL169" s="6">
        <f t="shared" si="175"/>
        <v>0</v>
      </c>
      <c r="AM169" s="6">
        <f t="shared" si="175"/>
        <v>0</v>
      </c>
      <c r="AN169" s="6">
        <f t="shared" si="175"/>
        <v>0</v>
      </c>
      <c r="AO169" s="6">
        <f t="shared" si="175"/>
        <v>0</v>
      </c>
      <c r="AP169" s="6">
        <f t="shared" si="175"/>
        <v>0</v>
      </c>
      <c r="AQ169" s="6">
        <f t="shared" si="175"/>
        <v>0</v>
      </c>
      <c r="AR169" s="6">
        <f t="shared" si="175"/>
        <v>0</v>
      </c>
      <c r="AS169" s="6">
        <f t="shared" si="175"/>
        <v>0</v>
      </c>
      <c r="AT169" s="6">
        <f t="shared" si="175"/>
        <v>0</v>
      </c>
      <c r="AU169" s="6">
        <f t="shared" si="175"/>
        <v>0</v>
      </c>
      <c r="AV169" s="6">
        <f t="shared" si="175"/>
        <v>0</v>
      </c>
      <c r="AW169" s="6">
        <f t="shared" si="175"/>
        <v>0</v>
      </c>
      <c r="AX169" s="6">
        <f t="shared" si="175"/>
        <v>0</v>
      </c>
      <c r="AY169" s="6">
        <f t="shared" si="175"/>
        <v>0</v>
      </c>
      <c r="AZ169" s="6">
        <f t="shared" si="175"/>
        <v>0</v>
      </c>
      <c r="BA169" s="6">
        <f t="shared" si="175"/>
        <v>0</v>
      </c>
      <c r="BB169" s="6">
        <f t="shared" si="175"/>
        <v>0</v>
      </c>
      <c r="BC169" s="6">
        <f t="shared" si="175"/>
        <v>0</v>
      </c>
      <c r="BD169" s="6">
        <f t="shared" si="175"/>
        <v>0</v>
      </c>
      <c r="BE169" s="6">
        <f t="shared" si="175"/>
        <v>0</v>
      </c>
      <c r="BF169" s="6">
        <f t="shared" si="175"/>
        <v>0</v>
      </c>
      <c r="BG169" s="6">
        <f t="shared" si="175"/>
        <v>0</v>
      </c>
      <c r="BH169" s="6">
        <f t="shared" si="175"/>
        <v>0</v>
      </c>
      <c r="BI169" s="6">
        <f t="shared" si="175"/>
        <v>0</v>
      </c>
      <c r="BJ169" s="6">
        <f t="shared" si="175"/>
        <v>0</v>
      </c>
      <c r="BK169" s="60"/>
      <c r="BL169" s="4"/>
      <c r="BM169" s="60"/>
      <c r="BN169" s="4"/>
      <c r="BO169" s="62"/>
      <c r="BP169" s="10"/>
      <c r="BQ169" s="10"/>
      <c r="BR169" s="10"/>
      <c r="BS169" s="10"/>
      <c r="BT169" s="10"/>
      <c r="BU169" s="10"/>
      <c r="BV169" s="10"/>
      <c r="BW169" s="10"/>
      <c r="BX169" s="10"/>
      <c r="BY169" s="10"/>
      <c r="CA169" s="26" t="e">
        <f>VLOOKUP(B169,'[1]KH2025 IN'!$B$4:$X$243,23,0)</f>
        <v>#N/A</v>
      </c>
      <c r="CB169" s="26">
        <v>1</v>
      </c>
      <c r="CC169" s="26" t="e">
        <f>VLOOKUP(B169,'[2]10QH'!$B$15:$BZ$665,77,0)</f>
        <v>#REF!</v>
      </c>
    </row>
    <row r="170" spans="1:89" s="19" customFormat="1" ht="18.75" hidden="1" customHeight="1" x14ac:dyDescent="0.3">
      <c r="A170" s="10" t="s">
        <v>84</v>
      </c>
      <c r="B170" s="15" t="s">
        <v>85</v>
      </c>
      <c r="C170" s="16">
        <f t="shared" si="125"/>
        <v>0</v>
      </c>
      <c r="D170" s="10"/>
      <c r="E170" s="17">
        <f>F170+U170+BG170</f>
        <v>0</v>
      </c>
      <c r="F170" s="17">
        <f>G170+K170+L170+M170+R170+S170+T170</f>
        <v>0</v>
      </c>
      <c r="G170" s="17">
        <f>H170+I170+J170</f>
        <v>0</v>
      </c>
      <c r="H170" s="10"/>
      <c r="I170" s="10"/>
      <c r="J170" s="10"/>
      <c r="K170" s="10"/>
      <c r="L170" s="10"/>
      <c r="M170" s="17">
        <f>+N170+O170+P170</f>
        <v>0</v>
      </c>
      <c r="N170" s="10"/>
      <c r="O170" s="10"/>
      <c r="P170" s="10"/>
      <c r="Q170" s="10"/>
      <c r="R170" s="10"/>
      <c r="S170" s="10"/>
      <c r="T170" s="10"/>
      <c r="U170" s="7">
        <f t="shared" si="144"/>
        <v>0</v>
      </c>
      <c r="V170" s="10"/>
      <c r="W170" s="10"/>
      <c r="X170" s="10"/>
      <c r="Y170" s="10"/>
      <c r="Z170" s="10"/>
      <c r="AA170" s="10"/>
      <c r="AB170" s="10"/>
      <c r="AC170" s="10"/>
      <c r="AD170" s="17">
        <f>SUM(AE170:AT170)</f>
        <v>0</v>
      </c>
      <c r="AE170" s="10"/>
      <c r="AF170" s="10"/>
      <c r="AG170" s="10"/>
      <c r="AH170" s="10"/>
      <c r="AI170" s="10"/>
      <c r="AJ170" s="10"/>
      <c r="AK170" s="10"/>
      <c r="AL170" s="10"/>
      <c r="AM170" s="10"/>
      <c r="AN170" s="10"/>
      <c r="AO170" s="3"/>
      <c r="AP170" s="10"/>
      <c r="AQ170" s="10"/>
      <c r="AR170" s="3"/>
      <c r="AS170" s="3"/>
      <c r="AT170" s="3"/>
      <c r="AU170" s="3"/>
      <c r="AV170" s="3"/>
      <c r="AW170" s="3"/>
      <c r="AX170" s="10"/>
      <c r="AY170" s="10"/>
      <c r="AZ170" s="10"/>
      <c r="BA170" s="3"/>
      <c r="BB170" s="3"/>
      <c r="BC170" s="3"/>
      <c r="BD170" s="10"/>
      <c r="BE170" s="3"/>
      <c r="BF170" s="3"/>
      <c r="BG170" s="17">
        <f>BH170+BI170+BJ170</f>
        <v>0</v>
      </c>
      <c r="BH170" s="3"/>
      <c r="BI170" s="10"/>
      <c r="BJ170" s="10"/>
      <c r="BK170" s="18"/>
      <c r="BL170" s="10"/>
      <c r="BM170" s="18"/>
      <c r="BN170" s="10"/>
      <c r="BO170" s="3"/>
      <c r="BP170" s="10"/>
      <c r="BQ170" s="18"/>
      <c r="BR170" s="18"/>
      <c r="BS170" s="18"/>
      <c r="BT170" s="18"/>
      <c r="BU170" s="10"/>
      <c r="BV170" s="10"/>
      <c r="BW170" s="10"/>
      <c r="BX170" s="10"/>
      <c r="BY170" s="18"/>
      <c r="CA170" s="26">
        <f>VLOOKUP(B170,'[1]KH2025 IN'!$B$4:$X$243,23,0)</f>
        <v>1</v>
      </c>
      <c r="CB170" s="26">
        <v>1</v>
      </c>
      <c r="CC170" s="26" t="e">
        <f>VLOOKUP(B170,'[2]10QH'!$B$15:$BZ$665,77,0)</f>
        <v>#REF!</v>
      </c>
    </row>
    <row r="171" spans="1:89" s="19" customFormat="1" ht="18.75" hidden="1" customHeight="1" x14ac:dyDescent="0.3">
      <c r="A171" s="10" t="s">
        <v>147</v>
      </c>
      <c r="B171" s="15" t="s">
        <v>148</v>
      </c>
      <c r="C171" s="16">
        <f t="shared" si="125"/>
        <v>0</v>
      </c>
      <c r="D171" s="24"/>
      <c r="E171" s="17">
        <f>F171+U171+BG171</f>
        <v>0</v>
      </c>
      <c r="F171" s="17">
        <f>G171+K171+L171+M171+R171+S171+T171</f>
        <v>0</v>
      </c>
      <c r="G171" s="17">
        <f>H171+I171+J171</f>
        <v>0</v>
      </c>
      <c r="H171" s="10"/>
      <c r="I171" s="10"/>
      <c r="J171" s="10"/>
      <c r="K171" s="10"/>
      <c r="L171" s="10"/>
      <c r="M171" s="17">
        <f>+N171+O171+P171</f>
        <v>0</v>
      </c>
      <c r="N171" s="10"/>
      <c r="O171" s="10"/>
      <c r="P171" s="10"/>
      <c r="Q171" s="10"/>
      <c r="R171" s="10"/>
      <c r="S171" s="10"/>
      <c r="T171" s="10"/>
      <c r="U171" s="7">
        <f t="shared" si="144"/>
        <v>0</v>
      </c>
      <c r="V171" s="10"/>
      <c r="W171" s="10"/>
      <c r="X171" s="10"/>
      <c r="Y171" s="10"/>
      <c r="Z171" s="10"/>
      <c r="AA171" s="10"/>
      <c r="AB171" s="10"/>
      <c r="AC171" s="10"/>
      <c r="AD171" s="17">
        <f>SUM(AE171:AT171)</f>
        <v>0</v>
      </c>
      <c r="AE171" s="10"/>
      <c r="AF171" s="10"/>
      <c r="AG171" s="10"/>
      <c r="AH171" s="10"/>
      <c r="AI171" s="10"/>
      <c r="AJ171" s="10"/>
      <c r="AK171" s="10"/>
      <c r="AL171" s="10"/>
      <c r="AM171" s="10"/>
      <c r="AN171" s="10"/>
      <c r="AO171" s="3"/>
      <c r="AP171" s="10"/>
      <c r="AQ171" s="10"/>
      <c r="AR171" s="3"/>
      <c r="AS171" s="3"/>
      <c r="AT171" s="3"/>
      <c r="AU171" s="3"/>
      <c r="AV171" s="3"/>
      <c r="AW171" s="3"/>
      <c r="AX171" s="10"/>
      <c r="AY171" s="10"/>
      <c r="AZ171" s="10"/>
      <c r="BA171" s="3"/>
      <c r="BB171" s="3"/>
      <c r="BC171" s="3"/>
      <c r="BD171" s="10"/>
      <c r="BE171" s="3"/>
      <c r="BF171" s="3"/>
      <c r="BG171" s="17">
        <f>BH171+BI171+BJ171</f>
        <v>0</v>
      </c>
      <c r="BH171" s="3"/>
      <c r="BI171" s="10"/>
      <c r="BJ171" s="10"/>
      <c r="BK171" s="18"/>
      <c r="BL171" s="10"/>
      <c r="BM171" s="18"/>
      <c r="BN171" s="10"/>
      <c r="BO171" s="18"/>
      <c r="BP171" s="10"/>
      <c r="BQ171" s="18"/>
      <c r="BR171" s="18"/>
      <c r="BS171" s="18"/>
      <c r="BT171" s="18"/>
      <c r="BU171" s="10"/>
      <c r="BV171" s="10"/>
      <c r="BW171" s="10"/>
      <c r="BX171" s="10"/>
      <c r="BY171" s="18"/>
      <c r="CA171" s="26" t="e">
        <f>VLOOKUP(B171,'[1]KH2025 IN'!$B$4:$X$243,23,0)</f>
        <v>#N/A</v>
      </c>
      <c r="CB171" s="26">
        <v>1</v>
      </c>
      <c r="CC171" s="26" t="e">
        <f>VLOOKUP(B171,'[2]10QH'!$B$15:$BZ$665,77,0)</f>
        <v>#REF!</v>
      </c>
    </row>
    <row r="172" spans="1:89" s="19" customFormat="1" ht="37.5" hidden="1" customHeight="1" x14ac:dyDescent="0.3">
      <c r="A172" s="10" t="s">
        <v>152</v>
      </c>
      <c r="B172" s="15" t="s">
        <v>153</v>
      </c>
      <c r="C172" s="16">
        <f t="shared" si="125"/>
        <v>0</v>
      </c>
      <c r="D172" s="24"/>
      <c r="E172" s="17">
        <f>F172+U172+BG172</f>
        <v>0</v>
      </c>
      <c r="F172" s="17">
        <f>G172+K172+L172+M172+R172+S172+T172</f>
        <v>0</v>
      </c>
      <c r="G172" s="17">
        <f>H172+I172+J172</f>
        <v>0</v>
      </c>
      <c r="H172" s="10"/>
      <c r="I172" s="10"/>
      <c r="J172" s="10"/>
      <c r="K172" s="10"/>
      <c r="L172" s="10"/>
      <c r="M172" s="17">
        <f>+N172+O172+P172</f>
        <v>0</v>
      </c>
      <c r="N172" s="10"/>
      <c r="O172" s="10"/>
      <c r="P172" s="10"/>
      <c r="Q172" s="10"/>
      <c r="R172" s="24"/>
      <c r="S172" s="10"/>
      <c r="T172" s="10"/>
      <c r="U172" s="7">
        <f t="shared" si="144"/>
        <v>0</v>
      </c>
      <c r="V172" s="10"/>
      <c r="W172" s="10"/>
      <c r="X172" s="10"/>
      <c r="Y172" s="10"/>
      <c r="Z172" s="10"/>
      <c r="AA172" s="10"/>
      <c r="AB172" s="10"/>
      <c r="AC172" s="10"/>
      <c r="AD172" s="17">
        <f>SUM(AE172:AT172)</f>
        <v>0</v>
      </c>
      <c r="AE172" s="10"/>
      <c r="AF172" s="10"/>
      <c r="AG172" s="10"/>
      <c r="AH172" s="10"/>
      <c r="AI172" s="10"/>
      <c r="AJ172" s="10"/>
      <c r="AK172" s="10"/>
      <c r="AL172" s="10"/>
      <c r="AM172" s="10"/>
      <c r="AN172" s="10"/>
      <c r="AO172" s="3"/>
      <c r="AP172" s="10"/>
      <c r="AQ172" s="10"/>
      <c r="AR172" s="3"/>
      <c r="AS172" s="3"/>
      <c r="AT172" s="3"/>
      <c r="AU172" s="3"/>
      <c r="AV172" s="3"/>
      <c r="AW172" s="3"/>
      <c r="AX172" s="10"/>
      <c r="AY172" s="10"/>
      <c r="AZ172" s="10"/>
      <c r="BA172" s="3"/>
      <c r="BB172" s="3"/>
      <c r="BC172" s="3"/>
      <c r="BD172" s="10"/>
      <c r="BE172" s="3"/>
      <c r="BF172" s="3"/>
      <c r="BG172" s="17">
        <f>BH172+BI172+BJ172</f>
        <v>0</v>
      </c>
      <c r="BH172" s="3"/>
      <c r="BI172" s="10"/>
      <c r="BJ172" s="10"/>
      <c r="BK172" s="18"/>
      <c r="BL172" s="10"/>
      <c r="BM172" s="18"/>
      <c r="BN172" s="10"/>
      <c r="BO172" s="3"/>
      <c r="BP172" s="10"/>
      <c r="BQ172" s="18"/>
      <c r="BR172" s="18"/>
      <c r="BS172" s="18"/>
      <c r="BT172" s="18"/>
      <c r="BU172" s="10"/>
      <c r="BV172" s="10"/>
      <c r="BW172" s="10"/>
      <c r="BX172" s="10"/>
      <c r="BY172" s="18"/>
      <c r="CA172" s="26">
        <f>VLOOKUP(B172,'[1]KH2025 IN'!$B$4:$X$243,23,0)</f>
        <v>1</v>
      </c>
      <c r="CB172" s="26">
        <v>1</v>
      </c>
      <c r="CC172" s="26" t="e">
        <f>VLOOKUP(B172,'[2]10QH'!$B$15:$BZ$665,77,0)</f>
        <v>#REF!</v>
      </c>
    </row>
    <row r="173" spans="1:89" s="11" customFormat="1" ht="19.5" hidden="1" customHeight="1" x14ac:dyDescent="0.3">
      <c r="A173" s="62" t="s">
        <v>857</v>
      </c>
      <c r="B173" s="65" t="s">
        <v>26</v>
      </c>
      <c r="C173" s="6">
        <f t="shared" si="125"/>
        <v>481.34000000000003</v>
      </c>
      <c r="D173" s="6">
        <f t="shared" ref="D173:T173" si="176">SUM(D174:D179)</f>
        <v>12.75</v>
      </c>
      <c r="E173" s="6">
        <f t="shared" si="176"/>
        <v>468.59000000000003</v>
      </c>
      <c r="F173" s="6">
        <f t="shared" si="176"/>
        <v>462.17</v>
      </c>
      <c r="G173" s="6">
        <f t="shared" si="176"/>
        <v>1.44</v>
      </c>
      <c r="H173" s="64">
        <f t="shared" si="176"/>
        <v>0</v>
      </c>
      <c r="I173" s="64">
        <f t="shared" si="176"/>
        <v>1.44</v>
      </c>
      <c r="J173" s="64">
        <f t="shared" si="176"/>
        <v>0</v>
      </c>
      <c r="K173" s="6">
        <f t="shared" si="176"/>
        <v>387.09000000000003</v>
      </c>
      <c r="L173" s="6">
        <f t="shared" si="176"/>
        <v>72.59</v>
      </c>
      <c r="M173" s="64">
        <f t="shared" si="176"/>
        <v>0</v>
      </c>
      <c r="N173" s="6">
        <f t="shared" si="176"/>
        <v>0</v>
      </c>
      <c r="O173" s="6">
        <f t="shared" si="176"/>
        <v>0</v>
      </c>
      <c r="P173" s="6">
        <f t="shared" si="176"/>
        <v>0</v>
      </c>
      <c r="Q173" s="64">
        <f t="shared" si="176"/>
        <v>0</v>
      </c>
      <c r="R173" s="64">
        <f t="shared" si="176"/>
        <v>1.05</v>
      </c>
      <c r="S173" s="64">
        <f t="shared" si="176"/>
        <v>0</v>
      </c>
      <c r="T173" s="64">
        <f t="shared" si="176"/>
        <v>0</v>
      </c>
      <c r="U173" s="6">
        <f t="shared" si="144"/>
        <v>0</v>
      </c>
      <c r="V173" s="64">
        <f t="shared" ref="V173:BJ173" si="177">SUM(V174:V179)</f>
        <v>0</v>
      </c>
      <c r="W173" s="64">
        <f t="shared" si="177"/>
        <v>0</v>
      </c>
      <c r="X173" s="64">
        <f t="shared" si="177"/>
        <v>0</v>
      </c>
      <c r="Y173" s="64">
        <f t="shared" si="177"/>
        <v>0</v>
      </c>
      <c r="Z173" s="64">
        <f t="shared" si="177"/>
        <v>0</v>
      </c>
      <c r="AA173" s="64">
        <f t="shared" si="177"/>
        <v>0</v>
      </c>
      <c r="AB173" s="64">
        <f t="shared" si="177"/>
        <v>0</v>
      </c>
      <c r="AC173" s="64">
        <f t="shared" si="177"/>
        <v>0</v>
      </c>
      <c r="AD173" s="64">
        <f t="shared" si="177"/>
        <v>0</v>
      </c>
      <c r="AE173" s="64">
        <f t="shared" si="177"/>
        <v>0</v>
      </c>
      <c r="AF173" s="64">
        <f t="shared" si="177"/>
        <v>0</v>
      </c>
      <c r="AG173" s="64">
        <f t="shared" si="177"/>
        <v>0</v>
      </c>
      <c r="AH173" s="64">
        <f t="shared" si="177"/>
        <v>0</v>
      </c>
      <c r="AI173" s="64">
        <f t="shared" si="177"/>
        <v>0</v>
      </c>
      <c r="AJ173" s="64">
        <f t="shared" si="177"/>
        <v>0</v>
      </c>
      <c r="AK173" s="64">
        <f t="shared" si="177"/>
        <v>0</v>
      </c>
      <c r="AL173" s="64">
        <f t="shared" si="177"/>
        <v>0</v>
      </c>
      <c r="AM173" s="64">
        <f t="shared" si="177"/>
        <v>0</v>
      </c>
      <c r="AN173" s="64">
        <f t="shared" si="177"/>
        <v>0</v>
      </c>
      <c r="AO173" s="64">
        <f t="shared" si="177"/>
        <v>0</v>
      </c>
      <c r="AP173" s="64">
        <f t="shared" si="177"/>
        <v>0</v>
      </c>
      <c r="AQ173" s="64">
        <f t="shared" si="177"/>
        <v>0</v>
      </c>
      <c r="AR173" s="64">
        <f t="shared" si="177"/>
        <v>0</v>
      </c>
      <c r="AS173" s="64">
        <f t="shared" si="177"/>
        <v>0</v>
      </c>
      <c r="AT173" s="64">
        <f t="shared" si="177"/>
        <v>0</v>
      </c>
      <c r="AU173" s="64">
        <f t="shared" si="177"/>
        <v>0</v>
      </c>
      <c r="AV173" s="64">
        <f t="shared" si="177"/>
        <v>0</v>
      </c>
      <c r="AW173" s="64">
        <f t="shared" si="177"/>
        <v>0</v>
      </c>
      <c r="AX173" s="64">
        <f t="shared" si="177"/>
        <v>0</v>
      </c>
      <c r="AY173" s="64">
        <f t="shared" si="177"/>
        <v>0</v>
      </c>
      <c r="AZ173" s="64">
        <f t="shared" si="177"/>
        <v>0</v>
      </c>
      <c r="BA173" s="64">
        <f t="shared" si="177"/>
        <v>0</v>
      </c>
      <c r="BB173" s="64">
        <f t="shared" si="177"/>
        <v>0</v>
      </c>
      <c r="BC173" s="64">
        <f t="shared" si="177"/>
        <v>0</v>
      </c>
      <c r="BD173" s="64">
        <f t="shared" si="177"/>
        <v>0</v>
      </c>
      <c r="BE173" s="64">
        <f t="shared" si="177"/>
        <v>0</v>
      </c>
      <c r="BF173" s="64">
        <f t="shared" si="177"/>
        <v>0</v>
      </c>
      <c r="BG173" s="6">
        <f t="shared" si="177"/>
        <v>6.42</v>
      </c>
      <c r="BH173" s="64">
        <f t="shared" si="177"/>
        <v>0</v>
      </c>
      <c r="BI173" s="64">
        <f t="shared" si="177"/>
        <v>6.42</v>
      </c>
      <c r="BJ173" s="64">
        <f t="shared" si="177"/>
        <v>0</v>
      </c>
      <c r="BK173" s="4"/>
      <c r="BL173" s="4"/>
      <c r="BM173" s="4"/>
      <c r="BN173" s="4"/>
      <c r="BO173" s="62"/>
      <c r="BP173" s="10"/>
      <c r="BQ173" s="10"/>
      <c r="BR173" s="10"/>
      <c r="BS173" s="10"/>
      <c r="BT173" s="10"/>
      <c r="BU173" s="10"/>
      <c r="BV173" s="10"/>
      <c r="BW173" s="10"/>
      <c r="BX173" s="10"/>
      <c r="BY173" s="10"/>
      <c r="CA173" s="26" t="e">
        <f>VLOOKUP(B173,'[1]KH2025 IN'!$B$4:$X$243,23,0)</f>
        <v>#N/A</v>
      </c>
      <c r="CB173" s="26">
        <v>1</v>
      </c>
      <c r="CC173" s="26" t="e">
        <f>VLOOKUP(B173,'[2]10QH'!$B$15:$BZ$665,77,0)</f>
        <v>#REF!</v>
      </c>
    </row>
    <row r="174" spans="1:89" s="19" customFormat="1" ht="18.75" hidden="1" customHeight="1" x14ac:dyDescent="0.3">
      <c r="A174" s="10" t="s">
        <v>84</v>
      </c>
      <c r="B174" s="15" t="s">
        <v>85</v>
      </c>
      <c r="C174" s="16">
        <f t="shared" si="125"/>
        <v>0</v>
      </c>
      <c r="D174" s="10"/>
      <c r="E174" s="17">
        <f t="shared" ref="E174:E179" si="178">F174+U174+BG174</f>
        <v>0</v>
      </c>
      <c r="F174" s="17">
        <f t="shared" ref="F174:F179" si="179">G174+K174+L174+M174+R174+S174+T174</f>
        <v>0</v>
      </c>
      <c r="G174" s="17">
        <f t="shared" ref="G174:G179" si="180">H174+I174+J174</f>
        <v>0</v>
      </c>
      <c r="H174" s="10"/>
      <c r="I174" s="10"/>
      <c r="J174" s="10"/>
      <c r="K174" s="10"/>
      <c r="L174" s="10"/>
      <c r="M174" s="17">
        <f t="shared" ref="M174:M179" si="181">+N174+O174+P174</f>
        <v>0</v>
      </c>
      <c r="N174" s="10"/>
      <c r="O174" s="10"/>
      <c r="P174" s="10"/>
      <c r="Q174" s="10"/>
      <c r="R174" s="10"/>
      <c r="S174" s="10"/>
      <c r="T174" s="10"/>
      <c r="U174" s="7">
        <f t="shared" si="144"/>
        <v>0</v>
      </c>
      <c r="V174" s="10"/>
      <c r="W174" s="10"/>
      <c r="X174" s="10"/>
      <c r="Y174" s="10"/>
      <c r="Z174" s="10"/>
      <c r="AA174" s="10"/>
      <c r="AB174" s="10"/>
      <c r="AC174" s="10"/>
      <c r="AD174" s="17">
        <f t="shared" ref="AD174:AD179" si="182">SUM(AE174:AT174)</f>
        <v>0</v>
      </c>
      <c r="AE174" s="10"/>
      <c r="AF174" s="10"/>
      <c r="AG174" s="10"/>
      <c r="AH174" s="10"/>
      <c r="AI174" s="10"/>
      <c r="AJ174" s="10"/>
      <c r="AK174" s="10"/>
      <c r="AL174" s="10"/>
      <c r="AM174" s="10"/>
      <c r="AN174" s="10"/>
      <c r="AO174" s="3"/>
      <c r="AP174" s="10"/>
      <c r="AQ174" s="10"/>
      <c r="AR174" s="3"/>
      <c r="AS174" s="3"/>
      <c r="AT174" s="3"/>
      <c r="AU174" s="3"/>
      <c r="AV174" s="3"/>
      <c r="AW174" s="3"/>
      <c r="AX174" s="10"/>
      <c r="AY174" s="10"/>
      <c r="AZ174" s="10"/>
      <c r="BA174" s="3"/>
      <c r="BB174" s="3"/>
      <c r="BC174" s="3"/>
      <c r="BD174" s="10"/>
      <c r="BE174" s="3"/>
      <c r="BF174" s="3"/>
      <c r="BG174" s="17">
        <f t="shared" ref="BG174:BG179" si="183">BH174+BI174+BJ174</f>
        <v>0</v>
      </c>
      <c r="BH174" s="3"/>
      <c r="BI174" s="10"/>
      <c r="BJ174" s="10"/>
      <c r="BK174" s="18"/>
      <c r="BL174" s="10"/>
      <c r="BM174" s="18"/>
      <c r="BN174" s="10"/>
      <c r="BO174" s="3"/>
      <c r="BP174" s="10"/>
      <c r="BQ174" s="18"/>
      <c r="BR174" s="18"/>
      <c r="BS174" s="18"/>
      <c r="BT174" s="18"/>
      <c r="BU174" s="10"/>
      <c r="BV174" s="10"/>
      <c r="BW174" s="10"/>
      <c r="BX174" s="10"/>
      <c r="BY174" s="18"/>
      <c r="CA174" s="26">
        <f>VLOOKUP(B174,'[1]KH2025 IN'!$B$4:$X$243,23,0)</f>
        <v>1</v>
      </c>
      <c r="CB174" s="26">
        <v>1</v>
      </c>
      <c r="CC174" s="26" t="e">
        <f>VLOOKUP(B174,'[2]10QH'!$B$15:$BZ$665,77,0)</f>
        <v>#REF!</v>
      </c>
    </row>
    <row r="175" spans="1:89" s="26" customFormat="1" ht="75" hidden="1" customHeight="1" x14ac:dyDescent="0.3">
      <c r="A175" s="111" t="s">
        <v>339</v>
      </c>
      <c r="B175" s="178" t="s">
        <v>858</v>
      </c>
      <c r="C175" s="22">
        <f t="shared" si="125"/>
        <v>460.25000000000006</v>
      </c>
      <c r="D175" s="23"/>
      <c r="E175" s="17">
        <f t="shared" si="178"/>
        <v>460.25000000000006</v>
      </c>
      <c r="F175" s="17">
        <f t="shared" si="179"/>
        <v>453.83000000000004</v>
      </c>
      <c r="G175" s="17">
        <f t="shared" si="180"/>
        <v>1.44</v>
      </c>
      <c r="H175" s="25"/>
      <c r="I175" s="25">
        <v>1.44</v>
      </c>
      <c r="J175" s="25"/>
      <c r="K175" s="25">
        <v>379.8</v>
      </c>
      <c r="L175" s="25">
        <v>72.59</v>
      </c>
      <c r="M175" s="17">
        <f t="shared" si="181"/>
        <v>0</v>
      </c>
      <c r="N175" s="25"/>
      <c r="O175" s="25"/>
      <c r="P175" s="25"/>
      <c r="Q175" s="25"/>
      <c r="R175" s="59"/>
      <c r="S175" s="25"/>
      <c r="T175" s="25"/>
      <c r="U175" s="7">
        <f t="shared" si="144"/>
        <v>0</v>
      </c>
      <c r="V175" s="25"/>
      <c r="W175" s="25"/>
      <c r="X175" s="25"/>
      <c r="Y175" s="25"/>
      <c r="Z175" s="25"/>
      <c r="AA175" s="25"/>
      <c r="AB175" s="25"/>
      <c r="AC175" s="25"/>
      <c r="AD175" s="17">
        <f t="shared" si="182"/>
        <v>0</v>
      </c>
      <c r="AE175" s="25"/>
      <c r="AF175" s="25"/>
      <c r="AG175" s="167"/>
      <c r="AH175" s="25"/>
      <c r="AI175" s="25"/>
      <c r="AJ175" s="25"/>
      <c r="AK175" s="25"/>
      <c r="AL175" s="25"/>
      <c r="AM175" s="25"/>
      <c r="AN175" s="25"/>
      <c r="AO175" s="3"/>
      <c r="AP175" s="25"/>
      <c r="AQ175" s="25"/>
      <c r="AR175" s="3"/>
      <c r="AS175" s="3"/>
      <c r="AT175" s="3"/>
      <c r="AU175" s="3"/>
      <c r="AV175" s="3"/>
      <c r="AW175" s="3"/>
      <c r="AX175" s="25"/>
      <c r="AY175" s="25"/>
      <c r="AZ175" s="25"/>
      <c r="BA175" s="3"/>
      <c r="BB175" s="3"/>
      <c r="BC175" s="3"/>
      <c r="BD175" s="25"/>
      <c r="BE175" s="3"/>
      <c r="BF175" s="3"/>
      <c r="BG175" s="17">
        <f t="shared" si="183"/>
        <v>6.42</v>
      </c>
      <c r="BH175" s="3"/>
      <c r="BI175" s="25">
        <v>6.42</v>
      </c>
      <c r="BJ175" s="25"/>
      <c r="BK175" s="3"/>
      <c r="BL175" s="20" t="s">
        <v>112</v>
      </c>
      <c r="BM175" s="3"/>
      <c r="BN175" s="20" t="s">
        <v>90</v>
      </c>
      <c r="BO175" s="3">
        <v>2025</v>
      </c>
      <c r="BP175" s="151" t="s">
        <v>859</v>
      </c>
      <c r="BQ175" s="3"/>
      <c r="BR175" s="3"/>
      <c r="BS175" s="3"/>
      <c r="BT175" s="3"/>
      <c r="BU175" s="23" t="s">
        <v>860</v>
      </c>
      <c r="BV175" s="20" t="s">
        <v>96</v>
      </c>
      <c r="BW175" s="167"/>
      <c r="BX175" s="25"/>
      <c r="BY175" s="96"/>
      <c r="CA175" s="26">
        <f>VLOOKUP(B175,'[1]KH2025 IN'!$B$4:$X$243,23,0)</f>
        <v>1</v>
      </c>
      <c r="CB175" s="26">
        <v>1</v>
      </c>
      <c r="CC175" s="26">
        <f>VLOOKUP(B175,'[2]10QH'!$B$15:$BZ$665,77,0)</f>
        <v>1</v>
      </c>
      <c r="CJ175" s="26">
        <v>1</v>
      </c>
      <c r="CK175" s="26">
        <f>VLOOKUP(B175,'[3]KH2025 IN'!$B$8:$X$241,23,0)</f>
        <v>1</v>
      </c>
    </row>
    <row r="176" spans="1:89" s="26" customFormat="1" ht="37.5" hidden="1" customHeight="1" x14ac:dyDescent="0.3">
      <c r="A176" s="101"/>
      <c r="B176" s="179"/>
      <c r="C176" s="22">
        <f t="shared" si="125"/>
        <v>12.75</v>
      </c>
      <c r="D176" s="23">
        <v>12.75</v>
      </c>
      <c r="E176" s="17">
        <f t="shared" si="178"/>
        <v>0</v>
      </c>
      <c r="F176" s="17">
        <f t="shared" si="179"/>
        <v>0</v>
      </c>
      <c r="G176" s="17">
        <f t="shared" si="180"/>
        <v>0</v>
      </c>
      <c r="H176" s="25"/>
      <c r="I176" s="25"/>
      <c r="J176" s="25"/>
      <c r="K176" s="25"/>
      <c r="L176" s="25"/>
      <c r="M176" s="17">
        <f t="shared" si="181"/>
        <v>0</v>
      </c>
      <c r="N176" s="25"/>
      <c r="O176" s="25"/>
      <c r="P176" s="25"/>
      <c r="Q176" s="25"/>
      <c r="R176" s="10"/>
      <c r="S176" s="25"/>
      <c r="T176" s="25"/>
      <c r="U176" s="7">
        <f t="shared" si="144"/>
        <v>0</v>
      </c>
      <c r="V176" s="25"/>
      <c r="W176" s="25"/>
      <c r="X176" s="25"/>
      <c r="Y176" s="25"/>
      <c r="Z176" s="25"/>
      <c r="AA176" s="25"/>
      <c r="AB176" s="25"/>
      <c r="AC176" s="25"/>
      <c r="AD176" s="17">
        <f t="shared" si="182"/>
        <v>0</v>
      </c>
      <c r="AE176" s="25"/>
      <c r="AF176" s="25"/>
      <c r="AG176" s="181"/>
      <c r="AH176" s="25"/>
      <c r="AI176" s="25"/>
      <c r="AJ176" s="25"/>
      <c r="AK176" s="25"/>
      <c r="AL176" s="25"/>
      <c r="AM176" s="25"/>
      <c r="AN176" s="25"/>
      <c r="AO176" s="3"/>
      <c r="AP176" s="25"/>
      <c r="AQ176" s="25"/>
      <c r="AR176" s="3"/>
      <c r="AS176" s="3"/>
      <c r="AT176" s="3"/>
      <c r="AU176" s="3"/>
      <c r="AV176" s="3"/>
      <c r="AW176" s="3"/>
      <c r="AX176" s="25"/>
      <c r="AY176" s="25"/>
      <c r="AZ176" s="25"/>
      <c r="BA176" s="3"/>
      <c r="BB176" s="3"/>
      <c r="BC176" s="3"/>
      <c r="BD176" s="25"/>
      <c r="BE176" s="3"/>
      <c r="BF176" s="3"/>
      <c r="BG176" s="17">
        <f t="shared" si="183"/>
        <v>0</v>
      </c>
      <c r="BH176" s="3"/>
      <c r="BI176" s="25"/>
      <c r="BJ176" s="25"/>
      <c r="BK176" s="3"/>
      <c r="BL176" s="20" t="s">
        <v>112</v>
      </c>
      <c r="BM176" s="3"/>
      <c r="BN176" s="20" t="s">
        <v>861</v>
      </c>
      <c r="BO176" s="3"/>
      <c r="BP176" s="152"/>
      <c r="BQ176" s="3"/>
      <c r="BR176" s="3"/>
      <c r="BS176" s="3"/>
      <c r="BT176" s="3"/>
      <c r="BU176" s="23" t="s">
        <v>222</v>
      </c>
      <c r="BV176" s="20" t="s">
        <v>96</v>
      </c>
      <c r="BW176" s="181"/>
      <c r="BX176" s="25"/>
      <c r="BY176" s="96"/>
      <c r="CA176" s="26">
        <f>VLOOKUP(B176,'[1]KH2025 IN'!$B$4:$X$243,23,0)</f>
        <v>1</v>
      </c>
      <c r="CB176" s="26">
        <v>1</v>
      </c>
      <c r="CC176" s="26" t="e">
        <f>VLOOKUP(B176,'[2]10QH'!$B$15:$BZ$665,77,0)</f>
        <v>#N/A</v>
      </c>
      <c r="CJ176" s="26">
        <v>1</v>
      </c>
      <c r="CK176" s="26" t="e">
        <f>VLOOKUP(B176,'[3]KH2025 IN'!$B$8:$X$241,23,0)</f>
        <v>#N/A</v>
      </c>
    </row>
    <row r="177" spans="1:89" s="26" customFormat="1" ht="37.5" hidden="1" customHeight="1" x14ac:dyDescent="0.3">
      <c r="A177" s="100"/>
      <c r="B177" s="180"/>
      <c r="C177" s="22">
        <f t="shared" si="125"/>
        <v>8.34</v>
      </c>
      <c r="D177" s="23"/>
      <c r="E177" s="17">
        <f t="shared" si="178"/>
        <v>8.34</v>
      </c>
      <c r="F177" s="17">
        <f t="shared" si="179"/>
        <v>8.34</v>
      </c>
      <c r="G177" s="17">
        <f t="shared" si="180"/>
        <v>0</v>
      </c>
      <c r="H177" s="25"/>
      <c r="I177" s="25"/>
      <c r="J177" s="25"/>
      <c r="K177" s="25">
        <v>7.29</v>
      </c>
      <c r="L177" s="25"/>
      <c r="M177" s="17">
        <f t="shared" si="181"/>
        <v>0</v>
      </c>
      <c r="N177" s="25"/>
      <c r="O177" s="25"/>
      <c r="P177" s="25"/>
      <c r="Q177" s="25"/>
      <c r="R177" s="24">
        <v>1.05</v>
      </c>
      <c r="S177" s="25"/>
      <c r="T177" s="25"/>
      <c r="U177" s="7">
        <f t="shared" si="144"/>
        <v>0</v>
      </c>
      <c r="V177" s="25"/>
      <c r="W177" s="25"/>
      <c r="X177" s="25"/>
      <c r="Y177" s="25"/>
      <c r="Z177" s="25"/>
      <c r="AA177" s="25"/>
      <c r="AB177" s="25"/>
      <c r="AC177" s="25"/>
      <c r="AD177" s="17">
        <f t="shared" si="182"/>
        <v>0</v>
      </c>
      <c r="AE177" s="25"/>
      <c r="AF177" s="25"/>
      <c r="AG177" s="168"/>
      <c r="AH177" s="25"/>
      <c r="AI177" s="25"/>
      <c r="AJ177" s="25"/>
      <c r="AK177" s="25"/>
      <c r="AL177" s="25"/>
      <c r="AM177" s="25"/>
      <c r="AN177" s="25"/>
      <c r="AO177" s="3"/>
      <c r="AP177" s="25"/>
      <c r="AQ177" s="25"/>
      <c r="AR177" s="3"/>
      <c r="AS177" s="3"/>
      <c r="AT177" s="3"/>
      <c r="AU177" s="3"/>
      <c r="AV177" s="3"/>
      <c r="AW177" s="3"/>
      <c r="AX177" s="25"/>
      <c r="AY177" s="25"/>
      <c r="AZ177" s="25"/>
      <c r="BA177" s="3"/>
      <c r="BB177" s="3"/>
      <c r="BC177" s="3"/>
      <c r="BD177" s="25"/>
      <c r="BE177" s="3"/>
      <c r="BF177" s="3"/>
      <c r="BG177" s="17">
        <f t="shared" si="183"/>
        <v>0</v>
      </c>
      <c r="BH177" s="3"/>
      <c r="BI177" s="25"/>
      <c r="BJ177" s="25"/>
      <c r="BK177" s="3"/>
      <c r="BL177" s="20" t="s">
        <v>112</v>
      </c>
      <c r="BM177" s="3"/>
      <c r="BN177" s="20" t="s">
        <v>205</v>
      </c>
      <c r="BO177" s="3"/>
      <c r="BP177" s="155"/>
      <c r="BQ177" s="3"/>
      <c r="BR177" s="3"/>
      <c r="BS177" s="3"/>
      <c r="BT177" s="3"/>
      <c r="BU177" s="23" t="s">
        <v>95</v>
      </c>
      <c r="BV177" s="20" t="s">
        <v>96</v>
      </c>
      <c r="BW177" s="168"/>
      <c r="BX177" s="25"/>
      <c r="BY177" s="96"/>
      <c r="CA177" s="26">
        <f>VLOOKUP(B177,'[1]KH2025 IN'!$B$4:$X$243,23,0)</f>
        <v>1</v>
      </c>
      <c r="CB177" s="26">
        <v>1</v>
      </c>
      <c r="CC177" s="26" t="e">
        <f>VLOOKUP(B177,'[2]10QH'!$B$15:$BZ$665,77,0)</f>
        <v>#N/A</v>
      </c>
      <c r="CJ177" s="26">
        <v>1</v>
      </c>
      <c r="CK177" s="26" t="e">
        <f>VLOOKUP(B177,'[3]KH2025 IN'!$B$8:$X$241,23,0)</f>
        <v>#N/A</v>
      </c>
    </row>
    <row r="178" spans="1:89" s="19" customFormat="1" ht="18.75" hidden="1" customHeight="1" x14ac:dyDescent="0.3">
      <c r="A178" s="10" t="s">
        <v>147</v>
      </c>
      <c r="B178" s="15" t="s">
        <v>148</v>
      </c>
      <c r="C178" s="16">
        <f t="shared" si="125"/>
        <v>0</v>
      </c>
      <c r="D178" s="24"/>
      <c r="E178" s="17">
        <f t="shared" si="178"/>
        <v>0</v>
      </c>
      <c r="F178" s="17">
        <f t="shared" si="179"/>
        <v>0</v>
      </c>
      <c r="G178" s="17">
        <f t="shared" si="180"/>
        <v>0</v>
      </c>
      <c r="H178" s="10"/>
      <c r="I178" s="10"/>
      <c r="J178" s="10"/>
      <c r="K178" s="10"/>
      <c r="L178" s="10"/>
      <c r="M178" s="17">
        <f t="shared" si="181"/>
        <v>0</v>
      </c>
      <c r="N178" s="10"/>
      <c r="O178" s="10"/>
      <c r="P178" s="10"/>
      <c r="Q178" s="10"/>
      <c r="R178" s="25"/>
      <c r="S178" s="10"/>
      <c r="T178" s="10"/>
      <c r="U178" s="7">
        <f t="shared" si="144"/>
        <v>0</v>
      </c>
      <c r="V178" s="10"/>
      <c r="W178" s="10"/>
      <c r="X178" s="10"/>
      <c r="Y178" s="10"/>
      <c r="Z178" s="10"/>
      <c r="AA178" s="10"/>
      <c r="AB178" s="10"/>
      <c r="AC178" s="10"/>
      <c r="AD178" s="17">
        <f t="shared" si="182"/>
        <v>0</v>
      </c>
      <c r="AE178" s="10"/>
      <c r="AF178" s="10"/>
      <c r="AG178" s="10"/>
      <c r="AH178" s="10"/>
      <c r="AI178" s="10"/>
      <c r="AJ178" s="10"/>
      <c r="AK178" s="10"/>
      <c r="AL178" s="10"/>
      <c r="AM178" s="10"/>
      <c r="AN178" s="10"/>
      <c r="AO178" s="3"/>
      <c r="AP178" s="10"/>
      <c r="AQ178" s="10"/>
      <c r="AR178" s="3"/>
      <c r="AS178" s="3"/>
      <c r="AT178" s="3"/>
      <c r="AU178" s="3"/>
      <c r="AV178" s="3"/>
      <c r="AW178" s="3"/>
      <c r="AX178" s="10"/>
      <c r="AY178" s="10"/>
      <c r="AZ178" s="10"/>
      <c r="BA178" s="3"/>
      <c r="BB178" s="3"/>
      <c r="BC178" s="3"/>
      <c r="BD178" s="10"/>
      <c r="BE178" s="3"/>
      <c r="BF178" s="3"/>
      <c r="BG178" s="17">
        <f t="shared" si="183"/>
        <v>0</v>
      </c>
      <c r="BH178" s="3"/>
      <c r="BI178" s="10"/>
      <c r="BJ178" s="10"/>
      <c r="BK178" s="18"/>
      <c r="BL178" s="10"/>
      <c r="BM178" s="18"/>
      <c r="BN178" s="10"/>
      <c r="BO178" s="18"/>
      <c r="BP178" s="10"/>
      <c r="BQ178" s="18"/>
      <c r="BR178" s="18"/>
      <c r="BS178" s="18"/>
      <c r="BT178" s="18"/>
      <c r="BU178" s="24"/>
      <c r="BV178" s="10"/>
      <c r="BW178" s="10"/>
      <c r="BX178" s="10"/>
      <c r="BY178" s="18"/>
      <c r="CA178" s="26" t="e">
        <f>VLOOKUP(B178,'[1]KH2025 IN'!$B$4:$X$243,23,0)</f>
        <v>#N/A</v>
      </c>
      <c r="CB178" s="26">
        <v>1</v>
      </c>
      <c r="CC178" s="26" t="e">
        <f>VLOOKUP(B178,'[2]10QH'!$B$15:$BZ$665,77,0)</f>
        <v>#REF!</v>
      </c>
    </row>
    <row r="179" spans="1:89" s="19" customFormat="1" ht="37.5" hidden="1" customHeight="1" x14ac:dyDescent="0.3">
      <c r="A179" s="10" t="s">
        <v>152</v>
      </c>
      <c r="B179" s="15" t="s">
        <v>153</v>
      </c>
      <c r="C179" s="16">
        <f t="shared" si="125"/>
        <v>0</v>
      </c>
      <c r="D179" s="10"/>
      <c r="E179" s="17">
        <f t="shared" si="178"/>
        <v>0</v>
      </c>
      <c r="F179" s="17">
        <f t="shared" si="179"/>
        <v>0</v>
      </c>
      <c r="G179" s="17">
        <f t="shared" si="180"/>
        <v>0</v>
      </c>
      <c r="H179" s="10"/>
      <c r="I179" s="10"/>
      <c r="J179" s="10"/>
      <c r="K179" s="10"/>
      <c r="L179" s="10"/>
      <c r="M179" s="17">
        <f t="shared" si="181"/>
        <v>0</v>
      </c>
      <c r="N179" s="10"/>
      <c r="O179" s="10"/>
      <c r="P179" s="10"/>
      <c r="Q179" s="10"/>
      <c r="R179" s="25"/>
      <c r="S179" s="10"/>
      <c r="T179" s="10"/>
      <c r="U179" s="7">
        <f t="shared" si="144"/>
        <v>0</v>
      </c>
      <c r="V179" s="10"/>
      <c r="W179" s="10"/>
      <c r="X179" s="10"/>
      <c r="Y179" s="10"/>
      <c r="Z179" s="10"/>
      <c r="AA179" s="10"/>
      <c r="AB179" s="10"/>
      <c r="AC179" s="10"/>
      <c r="AD179" s="17">
        <f t="shared" si="182"/>
        <v>0</v>
      </c>
      <c r="AE179" s="10"/>
      <c r="AF179" s="10"/>
      <c r="AG179" s="10"/>
      <c r="AH179" s="10"/>
      <c r="AI179" s="10"/>
      <c r="AJ179" s="10"/>
      <c r="AK179" s="10"/>
      <c r="AL179" s="10"/>
      <c r="AM179" s="10"/>
      <c r="AN179" s="10"/>
      <c r="AO179" s="3"/>
      <c r="AP179" s="10"/>
      <c r="AQ179" s="10"/>
      <c r="AR179" s="3"/>
      <c r="AS179" s="3"/>
      <c r="AT179" s="3"/>
      <c r="AU179" s="3"/>
      <c r="AV179" s="3"/>
      <c r="AW179" s="3"/>
      <c r="AX179" s="10"/>
      <c r="AY179" s="10"/>
      <c r="AZ179" s="10"/>
      <c r="BA179" s="3"/>
      <c r="BB179" s="3"/>
      <c r="BC179" s="3"/>
      <c r="BD179" s="10"/>
      <c r="BE179" s="3"/>
      <c r="BF179" s="3"/>
      <c r="BG179" s="17">
        <f t="shared" si="183"/>
        <v>0</v>
      </c>
      <c r="BH179" s="3"/>
      <c r="BI179" s="10"/>
      <c r="BJ179" s="10"/>
      <c r="BK179" s="18"/>
      <c r="BL179" s="10"/>
      <c r="BM179" s="18"/>
      <c r="BN179" s="10"/>
      <c r="BO179" s="3"/>
      <c r="BP179" s="10"/>
      <c r="BQ179" s="18"/>
      <c r="BR179" s="18"/>
      <c r="BS179" s="18"/>
      <c r="BT179" s="18"/>
      <c r="BU179" s="10"/>
      <c r="BV179" s="10"/>
      <c r="BW179" s="10"/>
      <c r="BX179" s="10"/>
      <c r="BY179" s="18"/>
      <c r="CA179" s="26">
        <f>VLOOKUP(B179,'[1]KH2025 IN'!$B$4:$X$243,23,0)</f>
        <v>1</v>
      </c>
      <c r="CB179" s="26">
        <v>1</v>
      </c>
      <c r="CC179" s="26" t="e">
        <f>VLOOKUP(B179,'[2]10QH'!$B$15:$BZ$665,77,0)</f>
        <v>#REF!</v>
      </c>
    </row>
    <row r="180" spans="1:89" s="11" customFormat="1" ht="19.5" hidden="1" customHeight="1" x14ac:dyDescent="0.3">
      <c r="A180" s="62" t="s">
        <v>862</v>
      </c>
      <c r="B180" s="65" t="s">
        <v>28</v>
      </c>
      <c r="C180" s="6"/>
      <c r="D180" s="6"/>
      <c r="E180" s="6"/>
      <c r="F180" s="6"/>
      <c r="G180" s="6"/>
      <c r="H180" s="64"/>
      <c r="I180" s="64"/>
      <c r="J180" s="64"/>
      <c r="K180" s="6"/>
      <c r="L180" s="6"/>
      <c r="M180" s="64"/>
      <c r="N180" s="6"/>
      <c r="O180" s="6"/>
      <c r="P180" s="6"/>
      <c r="Q180" s="64"/>
      <c r="R180" s="64"/>
      <c r="S180" s="64"/>
      <c r="T180" s="64"/>
      <c r="U180" s="6"/>
      <c r="V180" s="64"/>
      <c r="W180" s="64"/>
      <c r="X180" s="64"/>
      <c r="Y180" s="64"/>
      <c r="Z180" s="64"/>
      <c r="AA180" s="64"/>
      <c r="AB180" s="64"/>
      <c r="AC180" s="64"/>
      <c r="AD180" s="64"/>
      <c r="AE180" s="64"/>
      <c r="AF180" s="64"/>
      <c r="AG180" s="64"/>
      <c r="AH180" s="64"/>
      <c r="AI180" s="64"/>
      <c r="AJ180" s="64"/>
      <c r="AK180" s="64"/>
      <c r="AL180" s="64"/>
      <c r="AM180" s="64"/>
      <c r="AN180" s="64"/>
      <c r="AO180" s="64"/>
      <c r="AP180" s="64"/>
      <c r="AQ180" s="64"/>
      <c r="AR180" s="64"/>
      <c r="AS180" s="64"/>
      <c r="AT180" s="64"/>
      <c r="AU180" s="64"/>
      <c r="AV180" s="64"/>
      <c r="AW180" s="64"/>
      <c r="AX180" s="64"/>
      <c r="AY180" s="64"/>
      <c r="AZ180" s="64"/>
      <c r="BA180" s="64"/>
      <c r="BB180" s="64"/>
      <c r="BC180" s="64"/>
      <c r="BD180" s="64"/>
      <c r="BE180" s="64"/>
      <c r="BF180" s="64"/>
      <c r="BG180" s="6"/>
      <c r="BH180" s="64"/>
      <c r="BI180" s="64"/>
      <c r="BJ180" s="64"/>
      <c r="BK180" s="4"/>
      <c r="BL180" s="4"/>
      <c r="BM180" s="4"/>
      <c r="BN180" s="4"/>
      <c r="BO180" s="62"/>
      <c r="BP180" s="10"/>
      <c r="BQ180" s="10"/>
      <c r="BR180" s="10"/>
      <c r="BS180" s="10"/>
      <c r="BT180" s="10"/>
      <c r="BU180" s="10"/>
      <c r="BV180" s="10"/>
      <c r="BW180" s="10"/>
      <c r="BX180" s="10"/>
      <c r="BY180" s="10"/>
      <c r="CA180" s="26" t="e">
        <f>VLOOKUP(B180,'[1]KH2025 IN'!$B$4:$X$243,23,0)</f>
        <v>#N/A</v>
      </c>
      <c r="CB180" s="26">
        <v>1</v>
      </c>
      <c r="CC180" s="26" t="e">
        <f>VLOOKUP(B180,'[2]10QH'!$B$15:$BZ$665,77,0)</f>
        <v>#REF!</v>
      </c>
    </row>
    <row r="181" spans="1:89" s="19" customFormat="1" ht="18.75" hidden="1" customHeight="1" x14ac:dyDescent="0.3">
      <c r="A181" s="10" t="s">
        <v>84</v>
      </c>
      <c r="B181" s="15" t="s">
        <v>85</v>
      </c>
      <c r="C181" s="16">
        <f t="shared" si="125"/>
        <v>0</v>
      </c>
      <c r="D181" s="10"/>
      <c r="E181" s="17">
        <f>F181+U181+BG181</f>
        <v>0</v>
      </c>
      <c r="F181" s="17">
        <f>G181+K181+L181+M181+R181+S181+T181</f>
        <v>0</v>
      </c>
      <c r="G181" s="17">
        <f>H181+I181+J181</f>
        <v>0</v>
      </c>
      <c r="H181" s="10"/>
      <c r="I181" s="10"/>
      <c r="J181" s="10"/>
      <c r="K181" s="10"/>
      <c r="L181" s="10"/>
      <c r="M181" s="17">
        <f>+N181+O181+P181</f>
        <v>0</v>
      </c>
      <c r="N181" s="10"/>
      <c r="O181" s="10"/>
      <c r="P181" s="10"/>
      <c r="Q181" s="10"/>
      <c r="R181" s="10"/>
      <c r="S181" s="10"/>
      <c r="T181" s="10"/>
      <c r="U181" s="7">
        <f t="shared" si="144"/>
        <v>0</v>
      </c>
      <c r="V181" s="10"/>
      <c r="W181" s="10"/>
      <c r="X181" s="10"/>
      <c r="Y181" s="10"/>
      <c r="Z181" s="10"/>
      <c r="AA181" s="10"/>
      <c r="AB181" s="10"/>
      <c r="AC181" s="10"/>
      <c r="AD181" s="17">
        <f>SUM(AE181:AT181)</f>
        <v>0</v>
      </c>
      <c r="AE181" s="10"/>
      <c r="AF181" s="10"/>
      <c r="AG181" s="10"/>
      <c r="AH181" s="10"/>
      <c r="AI181" s="10"/>
      <c r="AJ181" s="10"/>
      <c r="AK181" s="10"/>
      <c r="AL181" s="10"/>
      <c r="AM181" s="10"/>
      <c r="AN181" s="10"/>
      <c r="AO181" s="3"/>
      <c r="AP181" s="10"/>
      <c r="AQ181" s="10"/>
      <c r="AR181" s="3"/>
      <c r="AS181" s="3"/>
      <c r="AT181" s="3"/>
      <c r="AU181" s="3"/>
      <c r="AV181" s="3"/>
      <c r="AW181" s="3"/>
      <c r="AX181" s="10"/>
      <c r="AY181" s="10"/>
      <c r="AZ181" s="10"/>
      <c r="BA181" s="3"/>
      <c r="BB181" s="3"/>
      <c r="BC181" s="3"/>
      <c r="BD181" s="10"/>
      <c r="BE181" s="3"/>
      <c r="BF181" s="3"/>
      <c r="BG181" s="17">
        <f>BH181+BI181+BJ181</f>
        <v>0</v>
      </c>
      <c r="BH181" s="3"/>
      <c r="BI181" s="10"/>
      <c r="BJ181" s="10"/>
      <c r="BK181" s="18"/>
      <c r="BL181" s="10"/>
      <c r="BM181" s="18"/>
      <c r="BN181" s="10"/>
      <c r="BO181" s="3"/>
      <c r="BP181" s="10"/>
      <c r="BQ181" s="18"/>
      <c r="BR181" s="18"/>
      <c r="BS181" s="18"/>
      <c r="BT181" s="18"/>
      <c r="BU181" s="10"/>
      <c r="BV181" s="10"/>
      <c r="BW181" s="10"/>
      <c r="BX181" s="10"/>
      <c r="BY181" s="18"/>
      <c r="CA181" s="26">
        <f>VLOOKUP(B181,'[1]KH2025 IN'!$B$4:$X$243,23,0)</f>
        <v>1</v>
      </c>
      <c r="CB181" s="26">
        <v>1</v>
      </c>
      <c r="CC181" s="26" t="e">
        <f>VLOOKUP(B181,'[2]10QH'!$B$15:$BZ$665,77,0)</f>
        <v>#REF!</v>
      </c>
    </row>
    <row r="182" spans="1:89" s="11" customFormat="1" ht="19.5" hidden="1" customHeight="1" x14ac:dyDescent="0.3">
      <c r="A182" s="62" t="s">
        <v>866</v>
      </c>
      <c r="B182" s="65" t="s">
        <v>27</v>
      </c>
      <c r="C182" s="6">
        <f t="shared" si="125"/>
        <v>194.57999999999998</v>
      </c>
      <c r="D182" s="6">
        <f t="shared" ref="D182:T182" si="184">SUM(D183:D189)</f>
        <v>194.57999999999998</v>
      </c>
      <c r="E182" s="6">
        <f t="shared" si="184"/>
        <v>0</v>
      </c>
      <c r="F182" s="6">
        <f t="shared" si="184"/>
        <v>0</v>
      </c>
      <c r="G182" s="6">
        <f t="shared" si="184"/>
        <v>0</v>
      </c>
      <c r="H182" s="64">
        <f t="shared" si="184"/>
        <v>0</v>
      </c>
      <c r="I182" s="64">
        <f t="shared" si="184"/>
        <v>0</v>
      </c>
      <c r="J182" s="64">
        <f t="shared" si="184"/>
        <v>0</v>
      </c>
      <c r="K182" s="6">
        <f t="shared" si="184"/>
        <v>0</v>
      </c>
      <c r="L182" s="6">
        <f t="shared" si="184"/>
        <v>0</v>
      </c>
      <c r="M182" s="64">
        <f t="shared" si="184"/>
        <v>0</v>
      </c>
      <c r="N182" s="6">
        <f t="shared" si="184"/>
        <v>0</v>
      </c>
      <c r="O182" s="6">
        <f t="shared" si="184"/>
        <v>0</v>
      </c>
      <c r="P182" s="6">
        <f t="shared" si="184"/>
        <v>0</v>
      </c>
      <c r="Q182" s="64">
        <f t="shared" si="184"/>
        <v>0</v>
      </c>
      <c r="R182" s="64">
        <f t="shared" si="184"/>
        <v>0</v>
      </c>
      <c r="S182" s="64">
        <f t="shared" si="184"/>
        <v>0</v>
      </c>
      <c r="T182" s="64">
        <f t="shared" si="184"/>
        <v>0</v>
      </c>
      <c r="U182" s="6">
        <f t="shared" si="144"/>
        <v>0</v>
      </c>
      <c r="V182" s="64">
        <f t="shared" ref="V182:BJ182" si="185">SUM(V183:V189)</f>
        <v>0</v>
      </c>
      <c r="W182" s="64">
        <f t="shared" si="185"/>
        <v>0</v>
      </c>
      <c r="X182" s="64">
        <f t="shared" si="185"/>
        <v>0</v>
      </c>
      <c r="Y182" s="64">
        <f t="shared" si="185"/>
        <v>0</v>
      </c>
      <c r="Z182" s="64">
        <f t="shared" si="185"/>
        <v>0</v>
      </c>
      <c r="AA182" s="64">
        <f t="shared" si="185"/>
        <v>0</v>
      </c>
      <c r="AB182" s="64">
        <f t="shared" si="185"/>
        <v>0</v>
      </c>
      <c r="AC182" s="64">
        <f t="shared" si="185"/>
        <v>0</v>
      </c>
      <c r="AD182" s="64">
        <f t="shared" si="185"/>
        <v>0</v>
      </c>
      <c r="AE182" s="64">
        <f t="shared" si="185"/>
        <v>0</v>
      </c>
      <c r="AF182" s="64">
        <f t="shared" si="185"/>
        <v>0</v>
      </c>
      <c r="AG182" s="64">
        <f t="shared" si="185"/>
        <v>0</v>
      </c>
      <c r="AH182" s="64">
        <f t="shared" si="185"/>
        <v>0</v>
      </c>
      <c r="AI182" s="64">
        <f t="shared" si="185"/>
        <v>0</v>
      </c>
      <c r="AJ182" s="64">
        <f t="shared" si="185"/>
        <v>0</v>
      </c>
      <c r="AK182" s="64">
        <f t="shared" si="185"/>
        <v>0</v>
      </c>
      <c r="AL182" s="64">
        <f t="shared" si="185"/>
        <v>0</v>
      </c>
      <c r="AM182" s="64">
        <f t="shared" si="185"/>
        <v>0</v>
      </c>
      <c r="AN182" s="64">
        <f t="shared" si="185"/>
        <v>0</v>
      </c>
      <c r="AO182" s="64">
        <f t="shared" si="185"/>
        <v>0</v>
      </c>
      <c r="AP182" s="64">
        <f t="shared" si="185"/>
        <v>0</v>
      </c>
      <c r="AQ182" s="64">
        <f t="shared" si="185"/>
        <v>0</v>
      </c>
      <c r="AR182" s="64">
        <f t="shared" si="185"/>
        <v>0</v>
      </c>
      <c r="AS182" s="64">
        <f t="shared" si="185"/>
        <v>0</v>
      </c>
      <c r="AT182" s="64">
        <f t="shared" si="185"/>
        <v>0</v>
      </c>
      <c r="AU182" s="64">
        <f t="shared" si="185"/>
        <v>0</v>
      </c>
      <c r="AV182" s="64">
        <f t="shared" si="185"/>
        <v>0</v>
      </c>
      <c r="AW182" s="64">
        <f t="shared" si="185"/>
        <v>0</v>
      </c>
      <c r="AX182" s="64">
        <f t="shared" si="185"/>
        <v>0</v>
      </c>
      <c r="AY182" s="64">
        <f t="shared" si="185"/>
        <v>0</v>
      </c>
      <c r="AZ182" s="64">
        <f t="shared" si="185"/>
        <v>0</v>
      </c>
      <c r="BA182" s="64">
        <f t="shared" si="185"/>
        <v>0</v>
      </c>
      <c r="BB182" s="64">
        <f t="shared" si="185"/>
        <v>0</v>
      </c>
      <c r="BC182" s="64">
        <f t="shared" si="185"/>
        <v>0</v>
      </c>
      <c r="BD182" s="64">
        <f t="shared" si="185"/>
        <v>0</v>
      </c>
      <c r="BE182" s="64">
        <f t="shared" si="185"/>
        <v>0</v>
      </c>
      <c r="BF182" s="64">
        <f t="shared" si="185"/>
        <v>0</v>
      </c>
      <c r="BG182" s="6">
        <f t="shared" si="185"/>
        <v>0</v>
      </c>
      <c r="BH182" s="64">
        <f t="shared" si="185"/>
        <v>0</v>
      </c>
      <c r="BI182" s="64">
        <f t="shared" si="185"/>
        <v>0</v>
      </c>
      <c r="BJ182" s="64">
        <f t="shared" si="185"/>
        <v>0</v>
      </c>
      <c r="BK182" s="60"/>
      <c r="BL182" s="4"/>
      <c r="BM182" s="60"/>
      <c r="BN182" s="4"/>
      <c r="BO182" s="3"/>
      <c r="BP182" s="10"/>
      <c r="BQ182" s="10"/>
      <c r="BR182" s="10"/>
      <c r="BS182" s="10"/>
      <c r="BT182" s="10"/>
      <c r="BU182" s="10"/>
      <c r="BV182" s="10"/>
      <c r="BW182" s="10"/>
      <c r="BX182" s="10"/>
      <c r="BY182" s="10"/>
      <c r="CA182" s="26">
        <f>VLOOKUP(B182,'[1]KH2025 IN'!$B$4:$X$243,23,0)</f>
        <v>1</v>
      </c>
      <c r="CB182" s="26">
        <v>1</v>
      </c>
      <c r="CC182" s="26" t="e">
        <f>VLOOKUP(B182,'[2]10QH'!$B$15:$BZ$665,77,0)</f>
        <v>#REF!</v>
      </c>
    </row>
    <row r="183" spans="1:89" s="19" customFormat="1" ht="18.75" hidden="1" customHeight="1" x14ac:dyDescent="0.3">
      <c r="A183" s="10" t="s">
        <v>84</v>
      </c>
      <c r="B183" s="15" t="s">
        <v>85</v>
      </c>
      <c r="C183" s="16">
        <f t="shared" si="125"/>
        <v>0</v>
      </c>
      <c r="D183" s="10"/>
      <c r="E183" s="17">
        <f t="shared" ref="E183:E189" si="186">F183+U183+BG183</f>
        <v>0</v>
      </c>
      <c r="F183" s="17">
        <f t="shared" ref="F183:F189" si="187">G183+K183+L183+M183+R183+S183+T183</f>
        <v>0</v>
      </c>
      <c r="G183" s="17">
        <f t="shared" ref="G183:G189" si="188">H183+I183+J183</f>
        <v>0</v>
      </c>
      <c r="H183" s="10"/>
      <c r="I183" s="10"/>
      <c r="J183" s="10"/>
      <c r="K183" s="10"/>
      <c r="L183" s="10"/>
      <c r="M183" s="17">
        <f t="shared" ref="M183:M189" si="189">+N183+O183+P183</f>
        <v>0</v>
      </c>
      <c r="N183" s="10"/>
      <c r="O183" s="10"/>
      <c r="P183" s="10"/>
      <c r="Q183" s="10"/>
      <c r="R183" s="10"/>
      <c r="S183" s="10"/>
      <c r="T183" s="10"/>
      <c r="U183" s="7">
        <f t="shared" si="144"/>
        <v>0</v>
      </c>
      <c r="V183" s="10"/>
      <c r="W183" s="10"/>
      <c r="X183" s="10"/>
      <c r="Y183" s="10"/>
      <c r="Z183" s="10"/>
      <c r="AA183" s="10"/>
      <c r="AB183" s="10"/>
      <c r="AC183" s="10"/>
      <c r="AD183" s="17">
        <f t="shared" ref="AD183:AD189" si="190">SUM(AE183:AT183)</f>
        <v>0</v>
      </c>
      <c r="AE183" s="10"/>
      <c r="AF183" s="10"/>
      <c r="AG183" s="10"/>
      <c r="AH183" s="10"/>
      <c r="AI183" s="10"/>
      <c r="AJ183" s="10"/>
      <c r="AK183" s="10"/>
      <c r="AL183" s="10"/>
      <c r="AM183" s="10"/>
      <c r="AN183" s="10"/>
      <c r="AO183" s="3"/>
      <c r="AP183" s="10"/>
      <c r="AQ183" s="10"/>
      <c r="AR183" s="3"/>
      <c r="AS183" s="3"/>
      <c r="AT183" s="3"/>
      <c r="AU183" s="3"/>
      <c r="AV183" s="3"/>
      <c r="AW183" s="3"/>
      <c r="AX183" s="10"/>
      <c r="AY183" s="10"/>
      <c r="AZ183" s="10"/>
      <c r="BA183" s="3"/>
      <c r="BB183" s="3"/>
      <c r="BC183" s="3"/>
      <c r="BD183" s="10"/>
      <c r="BE183" s="3"/>
      <c r="BF183" s="3"/>
      <c r="BG183" s="17">
        <f t="shared" ref="BG183:BG189" si="191">BH183+BI183+BJ183</f>
        <v>0</v>
      </c>
      <c r="BH183" s="3"/>
      <c r="BI183" s="10"/>
      <c r="BJ183" s="10"/>
      <c r="BK183" s="18"/>
      <c r="BL183" s="10"/>
      <c r="BM183" s="18"/>
      <c r="BN183" s="10"/>
      <c r="BO183" s="3"/>
      <c r="BP183" s="10"/>
      <c r="BQ183" s="18"/>
      <c r="BR183" s="18"/>
      <c r="BS183" s="18"/>
      <c r="BT183" s="18"/>
      <c r="BU183" s="10"/>
      <c r="BV183" s="10"/>
      <c r="BW183" s="10"/>
      <c r="BX183" s="10"/>
      <c r="BY183" s="18"/>
      <c r="CA183" s="26">
        <f>VLOOKUP(B183,'[1]KH2025 IN'!$B$4:$X$243,23,0)</f>
        <v>1</v>
      </c>
      <c r="CB183" s="26">
        <v>1</v>
      </c>
      <c r="CC183" s="26" t="e">
        <f>VLOOKUP(B183,'[2]10QH'!$B$15:$BZ$665,77,0)</f>
        <v>#REF!</v>
      </c>
    </row>
    <row r="184" spans="1:89" s="19" customFormat="1" ht="18.75" hidden="1" customHeight="1" x14ac:dyDescent="0.3">
      <c r="A184" s="10" t="s">
        <v>147</v>
      </c>
      <c r="B184" s="15" t="s">
        <v>148</v>
      </c>
      <c r="C184" s="16">
        <f t="shared" si="125"/>
        <v>0</v>
      </c>
      <c r="D184" s="10"/>
      <c r="E184" s="17">
        <f t="shared" si="186"/>
        <v>0</v>
      </c>
      <c r="F184" s="17">
        <f t="shared" si="187"/>
        <v>0</v>
      </c>
      <c r="G184" s="17">
        <f t="shared" si="188"/>
        <v>0</v>
      </c>
      <c r="H184" s="10"/>
      <c r="I184" s="10"/>
      <c r="J184" s="10"/>
      <c r="K184" s="10"/>
      <c r="L184" s="10"/>
      <c r="M184" s="17">
        <f t="shared" si="189"/>
        <v>0</v>
      </c>
      <c r="N184" s="10"/>
      <c r="O184" s="10"/>
      <c r="P184" s="10"/>
      <c r="Q184" s="10"/>
      <c r="R184" s="24"/>
      <c r="S184" s="10"/>
      <c r="T184" s="10"/>
      <c r="U184" s="7">
        <f t="shared" si="144"/>
        <v>0</v>
      </c>
      <c r="V184" s="10"/>
      <c r="W184" s="10"/>
      <c r="X184" s="10"/>
      <c r="Y184" s="10"/>
      <c r="Z184" s="10"/>
      <c r="AA184" s="10"/>
      <c r="AB184" s="10"/>
      <c r="AC184" s="10"/>
      <c r="AD184" s="17">
        <f t="shared" si="190"/>
        <v>0</v>
      </c>
      <c r="AE184" s="10"/>
      <c r="AF184" s="10"/>
      <c r="AG184" s="10"/>
      <c r="AH184" s="10"/>
      <c r="AI184" s="10"/>
      <c r="AJ184" s="10"/>
      <c r="AK184" s="10"/>
      <c r="AL184" s="10"/>
      <c r="AM184" s="10"/>
      <c r="AN184" s="10"/>
      <c r="AO184" s="3"/>
      <c r="AP184" s="10"/>
      <c r="AQ184" s="10"/>
      <c r="AR184" s="3"/>
      <c r="AS184" s="3"/>
      <c r="AT184" s="3"/>
      <c r="AU184" s="3"/>
      <c r="AV184" s="3"/>
      <c r="AW184" s="3"/>
      <c r="AX184" s="10"/>
      <c r="AY184" s="10"/>
      <c r="AZ184" s="10"/>
      <c r="BA184" s="3"/>
      <c r="BB184" s="3"/>
      <c r="BC184" s="3"/>
      <c r="BD184" s="10"/>
      <c r="BE184" s="3"/>
      <c r="BF184" s="3"/>
      <c r="BG184" s="17">
        <f t="shared" si="191"/>
        <v>0</v>
      </c>
      <c r="BH184" s="3"/>
      <c r="BI184" s="10"/>
      <c r="BJ184" s="10"/>
      <c r="BK184" s="18"/>
      <c r="BL184" s="10"/>
      <c r="BM184" s="18"/>
      <c r="BN184" s="10"/>
      <c r="BO184" s="18"/>
      <c r="BP184" s="10"/>
      <c r="BQ184" s="18"/>
      <c r="BR184" s="18"/>
      <c r="BS184" s="18"/>
      <c r="BT184" s="18"/>
      <c r="BU184" s="10"/>
      <c r="BV184" s="10"/>
      <c r="BW184" s="10"/>
      <c r="BX184" s="10"/>
      <c r="BY184" s="18"/>
      <c r="CA184" s="26" t="e">
        <f>VLOOKUP(B184,'[1]KH2025 IN'!$B$4:$X$243,23,0)</f>
        <v>#N/A</v>
      </c>
      <c r="CB184" s="26">
        <v>1</v>
      </c>
      <c r="CC184" s="26" t="e">
        <f>VLOOKUP(B184,'[2]10QH'!$B$15:$BZ$665,77,0)</f>
        <v>#REF!</v>
      </c>
    </row>
    <row r="185" spans="1:89" s="26" customFormat="1" ht="112.5" hidden="1" customHeight="1" x14ac:dyDescent="0.3">
      <c r="A185" s="20" t="e">
        <f>A175+1</f>
        <v>#VALUE!</v>
      </c>
      <c r="B185" s="89" t="s">
        <v>881</v>
      </c>
      <c r="C185" s="22">
        <f t="shared" si="125"/>
        <v>111.58</v>
      </c>
      <c r="D185" s="23">
        <v>111.58</v>
      </c>
      <c r="E185" s="17">
        <f t="shared" si="186"/>
        <v>0</v>
      </c>
      <c r="F185" s="17">
        <f t="shared" si="187"/>
        <v>0</v>
      </c>
      <c r="G185" s="17">
        <f t="shared" si="188"/>
        <v>0</v>
      </c>
      <c r="H185" s="25"/>
      <c r="I185" s="25"/>
      <c r="J185" s="25"/>
      <c r="K185" s="25"/>
      <c r="L185" s="25"/>
      <c r="M185" s="17">
        <f t="shared" si="189"/>
        <v>0</v>
      </c>
      <c r="N185" s="25"/>
      <c r="O185" s="25"/>
      <c r="P185" s="25"/>
      <c r="Q185" s="25"/>
      <c r="R185" s="25"/>
      <c r="S185" s="25"/>
      <c r="T185" s="25"/>
      <c r="U185" s="7">
        <f t="shared" si="144"/>
        <v>0</v>
      </c>
      <c r="V185" s="25"/>
      <c r="W185" s="25"/>
      <c r="X185" s="25"/>
      <c r="Y185" s="25"/>
      <c r="Z185" s="25"/>
      <c r="AA185" s="25"/>
      <c r="AB185" s="25"/>
      <c r="AC185" s="25"/>
      <c r="AD185" s="17">
        <f t="shared" si="190"/>
        <v>0</v>
      </c>
      <c r="AE185" s="25"/>
      <c r="AF185" s="25"/>
      <c r="AG185" s="25"/>
      <c r="AH185" s="25"/>
      <c r="AI185" s="25"/>
      <c r="AJ185" s="25"/>
      <c r="AK185" s="25"/>
      <c r="AL185" s="25"/>
      <c r="AM185" s="25"/>
      <c r="AN185" s="25"/>
      <c r="AO185" s="3"/>
      <c r="AP185" s="25"/>
      <c r="AQ185" s="25"/>
      <c r="AR185" s="3"/>
      <c r="AS185" s="3"/>
      <c r="AT185" s="3"/>
      <c r="AU185" s="3"/>
      <c r="AV185" s="3"/>
      <c r="AW185" s="3"/>
      <c r="AX185" s="25"/>
      <c r="AY185" s="25"/>
      <c r="AZ185" s="25"/>
      <c r="BA185" s="3"/>
      <c r="BB185" s="3"/>
      <c r="BC185" s="3"/>
      <c r="BD185" s="25"/>
      <c r="BE185" s="3"/>
      <c r="BF185" s="3"/>
      <c r="BG185" s="17">
        <f t="shared" si="191"/>
        <v>0</v>
      </c>
      <c r="BH185" s="3"/>
      <c r="BI185" s="25"/>
      <c r="BJ185" s="25"/>
      <c r="BK185" s="3"/>
      <c r="BL185" s="20" t="s">
        <v>882</v>
      </c>
      <c r="BM185" s="3"/>
      <c r="BN185" s="20" t="s">
        <v>201</v>
      </c>
      <c r="BO185" s="3">
        <v>2025</v>
      </c>
      <c r="BP185" s="20" t="s">
        <v>883</v>
      </c>
      <c r="BQ185" s="3"/>
      <c r="BR185" s="3"/>
      <c r="BS185" s="3"/>
      <c r="BT185" s="3"/>
      <c r="BU185" s="20" t="s">
        <v>201</v>
      </c>
      <c r="BV185" s="25">
        <v>2023.2023999999999</v>
      </c>
      <c r="BW185" s="25"/>
      <c r="BX185" s="25"/>
      <c r="BY185" s="96"/>
      <c r="CA185" s="26">
        <f>VLOOKUP(B185,'[1]KH2025 IN'!$B$4:$X$243,23,0)</f>
        <v>1</v>
      </c>
      <c r="CB185" s="26">
        <v>1</v>
      </c>
      <c r="CC185" s="26">
        <f>VLOOKUP(B185,'[2]10QH'!$B$15:$BZ$665,77,0)</f>
        <v>1</v>
      </c>
      <c r="CJ185" s="26">
        <v>1</v>
      </c>
      <c r="CK185" s="26">
        <f>VLOOKUP(B185,'[3]KH2025 IN'!$B$8:$X$241,23,0)</f>
        <v>1</v>
      </c>
    </row>
    <row r="186" spans="1:89" s="26" customFormat="1" ht="37.5" hidden="1" customHeight="1" x14ac:dyDescent="0.3">
      <c r="A186" s="20" t="e">
        <f>A185+1</f>
        <v>#VALUE!</v>
      </c>
      <c r="B186" s="89" t="s">
        <v>1037</v>
      </c>
      <c r="C186" s="22">
        <f t="shared" si="125"/>
        <v>20</v>
      </c>
      <c r="D186" s="23">
        <v>20</v>
      </c>
      <c r="E186" s="17">
        <f t="shared" si="186"/>
        <v>0</v>
      </c>
      <c r="F186" s="17">
        <f t="shared" si="187"/>
        <v>0</v>
      </c>
      <c r="G186" s="17">
        <f t="shared" si="188"/>
        <v>0</v>
      </c>
      <c r="H186" s="24"/>
      <c r="I186" s="24"/>
      <c r="J186" s="24"/>
      <c r="K186" s="24"/>
      <c r="L186" s="24"/>
      <c r="M186" s="17">
        <f t="shared" si="189"/>
        <v>0</v>
      </c>
      <c r="N186" s="24"/>
      <c r="O186" s="24"/>
      <c r="P186" s="24"/>
      <c r="Q186" s="24"/>
      <c r="R186" s="24"/>
      <c r="S186" s="24"/>
      <c r="T186" s="24"/>
      <c r="U186" s="7">
        <f t="shared" si="144"/>
        <v>0</v>
      </c>
      <c r="V186" s="24"/>
      <c r="W186" s="24"/>
      <c r="X186" s="24"/>
      <c r="Y186" s="24"/>
      <c r="Z186" s="24"/>
      <c r="AA186" s="24"/>
      <c r="AB186" s="24"/>
      <c r="AC186" s="24"/>
      <c r="AD186" s="17">
        <f t="shared" si="190"/>
        <v>0</v>
      </c>
      <c r="AE186" s="24"/>
      <c r="AF186" s="24"/>
      <c r="AG186" s="25"/>
      <c r="AH186" s="25"/>
      <c r="AI186" s="24"/>
      <c r="AJ186" s="20"/>
      <c r="AK186" s="24"/>
      <c r="AL186" s="20"/>
      <c r="AM186" s="20"/>
      <c r="AN186" s="20"/>
      <c r="AO186" s="3"/>
      <c r="AP186" s="20"/>
      <c r="AQ186" s="24"/>
      <c r="AR186" s="3"/>
      <c r="AS186" s="3"/>
      <c r="AT186" s="3"/>
      <c r="AU186" s="3"/>
      <c r="AV186" s="3"/>
      <c r="AW186" s="3"/>
      <c r="AX186" s="24"/>
      <c r="AY186" s="24"/>
      <c r="AZ186" s="24"/>
      <c r="BA186" s="3"/>
      <c r="BB186" s="3"/>
      <c r="BC186" s="3"/>
      <c r="BD186" s="24"/>
      <c r="BE186" s="3"/>
      <c r="BF186" s="3"/>
      <c r="BG186" s="17">
        <f t="shared" si="191"/>
        <v>0</v>
      </c>
      <c r="BH186" s="3"/>
      <c r="BI186" s="24"/>
      <c r="BJ186" s="24"/>
      <c r="BK186" s="3"/>
      <c r="BL186" s="20" t="s">
        <v>87</v>
      </c>
      <c r="BM186" s="3"/>
      <c r="BN186" s="20" t="s">
        <v>201</v>
      </c>
      <c r="BO186" s="3">
        <v>2025</v>
      </c>
      <c r="BP186" s="20" t="s">
        <v>1167</v>
      </c>
      <c r="BQ186" s="3"/>
      <c r="BR186" s="3"/>
      <c r="BS186" s="3"/>
      <c r="BT186" s="3"/>
      <c r="BU186" s="23"/>
      <c r="BV186" s="20"/>
      <c r="BW186" s="25"/>
      <c r="BX186" s="25"/>
      <c r="BY186" s="97"/>
      <c r="CA186" s="26">
        <f>VLOOKUP(B186,'[1]KH2025 IN'!$B$4:$X$243,23,0)</f>
        <v>1</v>
      </c>
      <c r="CB186" s="26">
        <v>1</v>
      </c>
      <c r="CC186" s="26" t="e">
        <f>VLOOKUP(B186,'[2]10QH'!$B$15:$BZ$665,77,0)</f>
        <v>#N/A</v>
      </c>
      <c r="CJ186" s="26">
        <v>1</v>
      </c>
      <c r="CK186" s="26">
        <f>VLOOKUP(B186,'[3]KH2025 IN'!$B$8:$X$241,23,0)</f>
        <v>1</v>
      </c>
    </row>
    <row r="187" spans="1:89" s="26" customFormat="1" ht="56.25" hidden="1" customHeight="1" x14ac:dyDescent="0.3">
      <c r="A187" s="20" t="e">
        <f t="shared" ref="A187:A188" si="192">A186+1</f>
        <v>#VALUE!</v>
      </c>
      <c r="B187" s="89" t="s">
        <v>1038</v>
      </c>
      <c r="C187" s="22">
        <f t="shared" si="125"/>
        <v>28</v>
      </c>
      <c r="D187" s="23">
        <v>28</v>
      </c>
      <c r="E187" s="17">
        <f t="shared" si="186"/>
        <v>0</v>
      </c>
      <c r="F187" s="17">
        <f t="shared" si="187"/>
        <v>0</v>
      </c>
      <c r="G187" s="17">
        <f t="shared" si="188"/>
        <v>0</v>
      </c>
      <c r="H187" s="24"/>
      <c r="I187" s="24"/>
      <c r="J187" s="24"/>
      <c r="K187" s="24"/>
      <c r="L187" s="24"/>
      <c r="M187" s="17">
        <f t="shared" si="189"/>
        <v>0</v>
      </c>
      <c r="N187" s="24"/>
      <c r="O187" s="24"/>
      <c r="P187" s="24"/>
      <c r="Q187" s="24"/>
      <c r="R187" s="24"/>
      <c r="S187" s="24"/>
      <c r="T187" s="24"/>
      <c r="U187" s="7">
        <f t="shared" si="144"/>
        <v>0</v>
      </c>
      <c r="V187" s="24"/>
      <c r="W187" s="24"/>
      <c r="X187" s="24"/>
      <c r="Y187" s="24"/>
      <c r="Z187" s="24"/>
      <c r="AA187" s="24"/>
      <c r="AB187" s="24"/>
      <c r="AC187" s="24"/>
      <c r="AD187" s="17">
        <f t="shared" si="190"/>
        <v>0</v>
      </c>
      <c r="AE187" s="24"/>
      <c r="AF187" s="24"/>
      <c r="AG187" s="25"/>
      <c r="AH187" s="25"/>
      <c r="AI187" s="24"/>
      <c r="AJ187" s="20"/>
      <c r="AK187" s="24"/>
      <c r="AL187" s="20"/>
      <c r="AM187" s="20"/>
      <c r="AN187" s="20"/>
      <c r="AO187" s="3"/>
      <c r="AP187" s="20"/>
      <c r="AQ187" s="24"/>
      <c r="AR187" s="3"/>
      <c r="AS187" s="3"/>
      <c r="AT187" s="3"/>
      <c r="AU187" s="3"/>
      <c r="AV187" s="3"/>
      <c r="AW187" s="3"/>
      <c r="AX187" s="24"/>
      <c r="AY187" s="24"/>
      <c r="AZ187" s="24"/>
      <c r="BA187" s="3"/>
      <c r="BB187" s="3"/>
      <c r="BC187" s="3"/>
      <c r="BD187" s="24"/>
      <c r="BE187" s="3"/>
      <c r="BF187" s="3"/>
      <c r="BG187" s="17">
        <f t="shared" si="191"/>
        <v>0</v>
      </c>
      <c r="BH187" s="3"/>
      <c r="BI187" s="24"/>
      <c r="BJ187" s="24"/>
      <c r="BK187" s="3"/>
      <c r="BL187" s="20" t="s">
        <v>105</v>
      </c>
      <c r="BM187" s="3"/>
      <c r="BN187" s="20" t="s">
        <v>201</v>
      </c>
      <c r="BO187" s="3">
        <v>2025</v>
      </c>
      <c r="BP187" s="20" t="s">
        <v>1168</v>
      </c>
      <c r="BQ187" s="3"/>
      <c r="BR187" s="3"/>
      <c r="BS187" s="3"/>
      <c r="BT187" s="3"/>
      <c r="BU187" s="23"/>
      <c r="BV187" s="20"/>
      <c r="BW187" s="25"/>
      <c r="BX187" s="25"/>
      <c r="BY187" s="98"/>
      <c r="CA187" s="26">
        <f>VLOOKUP(B187,'[1]KH2025 IN'!$B$4:$X$243,23,0)</f>
        <v>1</v>
      </c>
      <c r="CB187" s="26">
        <v>1</v>
      </c>
      <c r="CC187" s="26" t="e">
        <f>VLOOKUP(B187,'[2]10QH'!$B$15:$BZ$665,77,0)</f>
        <v>#N/A</v>
      </c>
      <c r="CJ187" s="26">
        <v>1</v>
      </c>
      <c r="CK187" s="26">
        <f>VLOOKUP(B187,'[3]KH2025 IN'!$B$8:$X$241,23,0)</f>
        <v>1</v>
      </c>
    </row>
    <row r="188" spans="1:89" s="26" customFormat="1" ht="56.25" hidden="1" customHeight="1" x14ac:dyDescent="0.3">
      <c r="A188" s="20" t="e">
        <f t="shared" si="192"/>
        <v>#VALUE!</v>
      </c>
      <c r="B188" s="89" t="s">
        <v>1038</v>
      </c>
      <c r="C188" s="22">
        <f t="shared" si="125"/>
        <v>35</v>
      </c>
      <c r="D188" s="23">
        <v>35</v>
      </c>
      <c r="E188" s="17">
        <f t="shared" si="186"/>
        <v>0</v>
      </c>
      <c r="F188" s="17">
        <f t="shared" si="187"/>
        <v>0</v>
      </c>
      <c r="G188" s="17">
        <f t="shared" si="188"/>
        <v>0</v>
      </c>
      <c r="H188" s="24"/>
      <c r="I188" s="24"/>
      <c r="J188" s="24"/>
      <c r="K188" s="24"/>
      <c r="L188" s="24"/>
      <c r="M188" s="17">
        <f t="shared" si="189"/>
        <v>0</v>
      </c>
      <c r="N188" s="24"/>
      <c r="O188" s="24"/>
      <c r="P188" s="24"/>
      <c r="Q188" s="24"/>
      <c r="R188" s="24"/>
      <c r="S188" s="24"/>
      <c r="T188" s="24"/>
      <c r="U188" s="7">
        <f t="shared" si="144"/>
        <v>0</v>
      </c>
      <c r="V188" s="24"/>
      <c r="W188" s="24"/>
      <c r="X188" s="24"/>
      <c r="Y188" s="24"/>
      <c r="Z188" s="24"/>
      <c r="AA188" s="24"/>
      <c r="AB188" s="24"/>
      <c r="AC188" s="24"/>
      <c r="AD188" s="17">
        <f t="shared" si="190"/>
        <v>0</v>
      </c>
      <c r="AE188" s="24"/>
      <c r="AF188" s="24"/>
      <c r="AG188" s="25"/>
      <c r="AH188" s="25"/>
      <c r="AI188" s="24"/>
      <c r="AJ188" s="20"/>
      <c r="AK188" s="24"/>
      <c r="AL188" s="20"/>
      <c r="AM188" s="20"/>
      <c r="AN188" s="20"/>
      <c r="AO188" s="3"/>
      <c r="AP188" s="20"/>
      <c r="AQ188" s="24"/>
      <c r="AR188" s="3"/>
      <c r="AS188" s="3"/>
      <c r="AT188" s="3"/>
      <c r="AU188" s="3"/>
      <c r="AV188" s="3"/>
      <c r="AW188" s="3"/>
      <c r="AX188" s="24"/>
      <c r="AY188" s="24"/>
      <c r="AZ188" s="24"/>
      <c r="BA188" s="3"/>
      <c r="BB188" s="3"/>
      <c r="BC188" s="3"/>
      <c r="BD188" s="24"/>
      <c r="BE188" s="3"/>
      <c r="BF188" s="3"/>
      <c r="BG188" s="17">
        <f t="shared" si="191"/>
        <v>0</v>
      </c>
      <c r="BH188" s="3"/>
      <c r="BI188" s="24"/>
      <c r="BJ188" s="24"/>
      <c r="BK188" s="3"/>
      <c r="BL188" s="20" t="s">
        <v>123</v>
      </c>
      <c r="BM188" s="3"/>
      <c r="BN188" s="20" t="s">
        <v>201</v>
      </c>
      <c r="BO188" s="3">
        <v>2025</v>
      </c>
      <c r="BP188" s="20" t="s">
        <v>1168</v>
      </c>
      <c r="BQ188" s="3"/>
      <c r="BR188" s="3"/>
      <c r="BS188" s="3"/>
      <c r="BT188" s="3"/>
      <c r="BU188" s="23"/>
      <c r="BV188" s="20"/>
      <c r="BW188" s="25"/>
      <c r="BX188" s="25"/>
      <c r="BY188" s="98"/>
      <c r="CA188" s="26">
        <f>VLOOKUP(B188,'[1]KH2025 IN'!$B$4:$X$243,23,0)</f>
        <v>1</v>
      </c>
      <c r="CB188" s="26">
        <v>1</v>
      </c>
      <c r="CC188" s="26" t="e">
        <f>VLOOKUP(B188,'[2]10QH'!$B$15:$BZ$665,77,0)</f>
        <v>#N/A</v>
      </c>
      <c r="CJ188" s="26">
        <v>1</v>
      </c>
      <c r="CK188" s="26">
        <f>VLOOKUP(B188,'[3]KH2025 IN'!$B$8:$X$241,23,0)</f>
        <v>1</v>
      </c>
    </row>
    <row r="189" spans="1:89" s="19" customFormat="1" ht="37.5" hidden="1" customHeight="1" x14ac:dyDescent="0.3">
      <c r="A189" s="10" t="s">
        <v>152</v>
      </c>
      <c r="B189" s="15" t="s">
        <v>153</v>
      </c>
      <c r="C189" s="16">
        <f t="shared" si="125"/>
        <v>0</v>
      </c>
      <c r="D189" s="10"/>
      <c r="E189" s="17">
        <f t="shared" si="186"/>
        <v>0</v>
      </c>
      <c r="F189" s="17">
        <f t="shared" si="187"/>
        <v>0</v>
      </c>
      <c r="G189" s="17">
        <f t="shared" si="188"/>
        <v>0</v>
      </c>
      <c r="H189" s="10"/>
      <c r="I189" s="10"/>
      <c r="J189" s="10"/>
      <c r="K189" s="10"/>
      <c r="L189" s="10"/>
      <c r="M189" s="17">
        <f t="shared" si="189"/>
        <v>0</v>
      </c>
      <c r="N189" s="10"/>
      <c r="O189" s="10"/>
      <c r="P189" s="10"/>
      <c r="Q189" s="10"/>
      <c r="R189" s="24"/>
      <c r="S189" s="10"/>
      <c r="T189" s="10"/>
      <c r="U189" s="7">
        <f t="shared" si="144"/>
        <v>0</v>
      </c>
      <c r="V189" s="10"/>
      <c r="W189" s="10"/>
      <c r="X189" s="10"/>
      <c r="Y189" s="10"/>
      <c r="Z189" s="10"/>
      <c r="AA189" s="10"/>
      <c r="AB189" s="10"/>
      <c r="AC189" s="10"/>
      <c r="AD189" s="17">
        <f t="shared" si="190"/>
        <v>0</v>
      </c>
      <c r="AE189" s="10"/>
      <c r="AF189" s="10"/>
      <c r="AG189" s="10"/>
      <c r="AH189" s="10"/>
      <c r="AI189" s="10"/>
      <c r="AJ189" s="10"/>
      <c r="AK189" s="10"/>
      <c r="AL189" s="10"/>
      <c r="AM189" s="10"/>
      <c r="AN189" s="10"/>
      <c r="AO189" s="3"/>
      <c r="AP189" s="10"/>
      <c r="AQ189" s="10"/>
      <c r="AR189" s="3"/>
      <c r="AS189" s="3"/>
      <c r="AT189" s="3"/>
      <c r="AU189" s="3"/>
      <c r="AV189" s="3"/>
      <c r="AW189" s="3"/>
      <c r="AX189" s="10"/>
      <c r="AY189" s="10"/>
      <c r="AZ189" s="10"/>
      <c r="BA189" s="3"/>
      <c r="BB189" s="3"/>
      <c r="BC189" s="3"/>
      <c r="BD189" s="10"/>
      <c r="BE189" s="3"/>
      <c r="BF189" s="3"/>
      <c r="BG189" s="17">
        <f t="shared" si="191"/>
        <v>0</v>
      </c>
      <c r="BH189" s="3"/>
      <c r="BI189" s="10"/>
      <c r="BJ189" s="10"/>
      <c r="BK189" s="18"/>
      <c r="BL189" s="10"/>
      <c r="BM189" s="18"/>
      <c r="BN189" s="10"/>
      <c r="BO189" s="3"/>
      <c r="BP189" s="10"/>
      <c r="BQ189" s="18"/>
      <c r="BR189" s="18"/>
      <c r="BS189" s="18"/>
      <c r="BT189" s="18"/>
      <c r="BU189" s="10"/>
      <c r="BV189" s="10"/>
      <c r="BW189" s="10"/>
      <c r="BX189" s="10"/>
      <c r="BY189" s="18"/>
      <c r="CA189" s="26">
        <f>VLOOKUP(B189,'[1]KH2025 IN'!$B$4:$X$243,23,0)</f>
        <v>1</v>
      </c>
      <c r="CB189" s="26">
        <v>1</v>
      </c>
      <c r="CC189" s="26" t="e">
        <f>VLOOKUP(B189,'[2]10QH'!$B$15:$BZ$665,77,0)</f>
        <v>#REF!</v>
      </c>
    </row>
    <row r="190" spans="1:89" s="11" customFormat="1" ht="18.75" hidden="1" customHeight="1" x14ac:dyDescent="0.3">
      <c r="A190" s="62" t="s">
        <v>884</v>
      </c>
      <c r="B190" s="5" t="s">
        <v>22</v>
      </c>
      <c r="C190" s="6">
        <f t="shared" si="125"/>
        <v>19.8383</v>
      </c>
      <c r="D190" s="6">
        <f t="shared" ref="D190" si="193">D191+D199+D208+D212</f>
        <v>0</v>
      </c>
      <c r="E190" s="6">
        <f>E191+E199+E208+E212</f>
        <v>19.8383</v>
      </c>
      <c r="F190" s="6">
        <f t="shared" ref="F190:BJ190" si="194">F191+F199+F208+F212</f>
        <v>19.38</v>
      </c>
      <c r="G190" s="6">
        <f t="shared" si="194"/>
        <v>0</v>
      </c>
      <c r="H190" s="6">
        <f t="shared" si="194"/>
        <v>0</v>
      </c>
      <c r="I190" s="6">
        <f t="shared" si="194"/>
        <v>0</v>
      </c>
      <c r="J190" s="6">
        <f t="shared" si="194"/>
        <v>0</v>
      </c>
      <c r="K190" s="6">
        <f t="shared" si="194"/>
        <v>7.88</v>
      </c>
      <c r="L190" s="6">
        <f t="shared" si="194"/>
        <v>11.5</v>
      </c>
      <c r="M190" s="6">
        <f t="shared" si="194"/>
        <v>0</v>
      </c>
      <c r="N190" s="6">
        <f t="shared" si="194"/>
        <v>0</v>
      </c>
      <c r="O190" s="6">
        <f t="shared" si="194"/>
        <v>0</v>
      </c>
      <c r="P190" s="6">
        <f t="shared" si="194"/>
        <v>0</v>
      </c>
      <c r="Q190" s="6">
        <f t="shared" si="194"/>
        <v>0</v>
      </c>
      <c r="R190" s="6">
        <f t="shared" si="194"/>
        <v>0</v>
      </c>
      <c r="S190" s="6">
        <f t="shared" si="194"/>
        <v>0</v>
      </c>
      <c r="T190" s="6">
        <f t="shared" si="194"/>
        <v>0</v>
      </c>
      <c r="U190" s="6">
        <f t="shared" si="194"/>
        <v>0.45830000000000004</v>
      </c>
      <c r="V190" s="6">
        <f t="shared" si="194"/>
        <v>0</v>
      </c>
      <c r="W190" s="6">
        <f t="shared" si="194"/>
        <v>0</v>
      </c>
      <c r="X190" s="6">
        <f t="shared" si="194"/>
        <v>0</v>
      </c>
      <c r="Y190" s="6">
        <f t="shared" si="194"/>
        <v>0</v>
      </c>
      <c r="Z190" s="6">
        <f t="shared" si="194"/>
        <v>0</v>
      </c>
      <c r="AA190" s="6">
        <f t="shared" si="194"/>
        <v>0</v>
      </c>
      <c r="AB190" s="6">
        <f t="shared" si="194"/>
        <v>0</v>
      </c>
      <c r="AC190" s="6">
        <f t="shared" si="194"/>
        <v>0</v>
      </c>
      <c r="AD190" s="6">
        <f t="shared" si="194"/>
        <v>0</v>
      </c>
      <c r="AE190" s="6">
        <f t="shared" si="194"/>
        <v>0</v>
      </c>
      <c r="AF190" s="6">
        <f t="shared" si="194"/>
        <v>0</v>
      </c>
      <c r="AG190" s="6">
        <f t="shared" si="194"/>
        <v>0</v>
      </c>
      <c r="AH190" s="6">
        <f t="shared" si="194"/>
        <v>0</v>
      </c>
      <c r="AI190" s="6">
        <f t="shared" si="194"/>
        <v>0</v>
      </c>
      <c r="AJ190" s="6">
        <f t="shared" si="194"/>
        <v>0</v>
      </c>
      <c r="AK190" s="6">
        <f t="shared" si="194"/>
        <v>0</v>
      </c>
      <c r="AL190" s="6">
        <f t="shared" si="194"/>
        <v>0</v>
      </c>
      <c r="AM190" s="6">
        <f t="shared" si="194"/>
        <v>0</v>
      </c>
      <c r="AN190" s="6">
        <f t="shared" si="194"/>
        <v>0</v>
      </c>
      <c r="AO190" s="6">
        <f t="shared" si="194"/>
        <v>0</v>
      </c>
      <c r="AP190" s="6">
        <f t="shared" si="194"/>
        <v>0</v>
      </c>
      <c r="AQ190" s="6">
        <f t="shared" si="194"/>
        <v>0</v>
      </c>
      <c r="AR190" s="6">
        <f t="shared" si="194"/>
        <v>0</v>
      </c>
      <c r="AS190" s="6">
        <f t="shared" si="194"/>
        <v>0</v>
      </c>
      <c r="AT190" s="6">
        <f t="shared" si="194"/>
        <v>0</v>
      </c>
      <c r="AU190" s="6">
        <f t="shared" si="194"/>
        <v>0</v>
      </c>
      <c r="AV190" s="6">
        <f t="shared" si="194"/>
        <v>0</v>
      </c>
      <c r="AW190" s="6">
        <f t="shared" si="194"/>
        <v>0</v>
      </c>
      <c r="AX190" s="6">
        <f t="shared" si="194"/>
        <v>0</v>
      </c>
      <c r="AY190" s="6">
        <f t="shared" si="194"/>
        <v>0</v>
      </c>
      <c r="AZ190" s="6">
        <f t="shared" si="194"/>
        <v>0.45830000000000004</v>
      </c>
      <c r="BA190" s="6">
        <f t="shared" si="194"/>
        <v>0</v>
      </c>
      <c r="BB190" s="6">
        <f t="shared" si="194"/>
        <v>0</v>
      </c>
      <c r="BC190" s="6">
        <f t="shared" si="194"/>
        <v>0</v>
      </c>
      <c r="BD190" s="6">
        <f t="shared" si="194"/>
        <v>0</v>
      </c>
      <c r="BE190" s="6">
        <f t="shared" si="194"/>
        <v>0</v>
      </c>
      <c r="BF190" s="6">
        <f t="shared" si="194"/>
        <v>0</v>
      </c>
      <c r="BG190" s="6">
        <f t="shared" si="194"/>
        <v>0</v>
      </c>
      <c r="BH190" s="6">
        <f t="shared" si="194"/>
        <v>0</v>
      </c>
      <c r="BI190" s="6">
        <f t="shared" si="194"/>
        <v>0</v>
      </c>
      <c r="BJ190" s="6">
        <f t="shared" si="194"/>
        <v>0</v>
      </c>
      <c r="BK190" s="4"/>
      <c r="BL190" s="4"/>
      <c r="BM190" s="4"/>
      <c r="BN190" s="4"/>
      <c r="BO190" s="62"/>
      <c r="BP190" s="10"/>
      <c r="BQ190" s="10"/>
      <c r="BR190" s="10"/>
      <c r="BS190" s="10"/>
      <c r="BT190" s="10"/>
      <c r="BU190" s="10"/>
      <c r="BV190" s="10"/>
      <c r="BW190" s="10"/>
      <c r="BX190" s="10"/>
      <c r="BY190" s="10"/>
      <c r="CA190" s="26" t="e">
        <f>VLOOKUP(B190,'[1]KH2025 IN'!$B$4:$X$243,23,0)</f>
        <v>#N/A</v>
      </c>
      <c r="CB190" s="26">
        <v>1</v>
      </c>
      <c r="CC190" s="26" t="e">
        <f>VLOOKUP(B190,'[2]10QH'!$B$15:$BZ$665,77,0)</f>
        <v>#REF!</v>
      </c>
    </row>
    <row r="191" spans="1:89" s="11" customFormat="1" ht="37.5" hidden="1" customHeight="1" x14ac:dyDescent="0.3">
      <c r="A191" s="62" t="s">
        <v>885</v>
      </c>
      <c r="B191" s="65" t="s">
        <v>886</v>
      </c>
      <c r="C191" s="6">
        <f t="shared" si="125"/>
        <v>12</v>
      </c>
      <c r="D191" s="6">
        <f t="shared" ref="D191:T191" si="195">SUM(D192:D198)</f>
        <v>0</v>
      </c>
      <c r="E191" s="6">
        <f t="shared" si="195"/>
        <v>12</v>
      </c>
      <c r="F191" s="6">
        <f t="shared" si="195"/>
        <v>12</v>
      </c>
      <c r="G191" s="6">
        <f t="shared" si="195"/>
        <v>0</v>
      </c>
      <c r="H191" s="64">
        <f t="shared" si="195"/>
        <v>0</v>
      </c>
      <c r="I191" s="64">
        <f t="shared" si="195"/>
        <v>0</v>
      </c>
      <c r="J191" s="64">
        <f t="shared" si="195"/>
        <v>0</v>
      </c>
      <c r="K191" s="6">
        <f t="shared" si="195"/>
        <v>6</v>
      </c>
      <c r="L191" s="6">
        <f t="shared" si="195"/>
        <v>6</v>
      </c>
      <c r="M191" s="64">
        <f t="shared" si="195"/>
        <v>0</v>
      </c>
      <c r="N191" s="6">
        <f t="shared" si="195"/>
        <v>0</v>
      </c>
      <c r="O191" s="6">
        <f t="shared" si="195"/>
        <v>0</v>
      </c>
      <c r="P191" s="6">
        <f t="shared" si="195"/>
        <v>0</v>
      </c>
      <c r="Q191" s="64">
        <f t="shared" si="195"/>
        <v>0</v>
      </c>
      <c r="R191" s="64">
        <f t="shared" si="195"/>
        <v>0</v>
      </c>
      <c r="S191" s="64">
        <f t="shared" si="195"/>
        <v>0</v>
      </c>
      <c r="T191" s="64">
        <f t="shared" si="195"/>
        <v>0</v>
      </c>
      <c r="U191" s="6">
        <f t="shared" si="144"/>
        <v>0</v>
      </c>
      <c r="V191" s="64">
        <f t="shared" ref="V191:BF191" si="196">SUM(V192:V198)</f>
        <v>0</v>
      </c>
      <c r="W191" s="64">
        <f t="shared" si="196"/>
        <v>0</v>
      </c>
      <c r="X191" s="64">
        <f t="shared" si="196"/>
        <v>0</v>
      </c>
      <c r="Y191" s="64">
        <f t="shared" si="196"/>
        <v>0</v>
      </c>
      <c r="Z191" s="64">
        <f t="shared" si="196"/>
        <v>0</v>
      </c>
      <c r="AA191" s="64">
        <f t="shared" si="196"/>
        <v>0</v>
      </c>
      <c r="AB191" s="64">
        <f t="shared" si="196"/>
        <v>0</v>
      </c>
      <c r="AC191" s="64">
        <f t="shared" si="196"/>
        <v>0</v>
      </c>
      <c r="AD191" s="64">
        <f t="shared" si="196"/>
        <v>0</v>
      </c>
      <c r="AE191" s="64">
        <f t="shared" si="196"/>
        <v>0</v>
      </c>
      <c r="AF191" s="64">
        <f t="shared" si="196"/>
        <v>0</v>
      </c>
      <c r="AG191" s="64">
        <f t="shared" si="196"/>
        <v>0</v>
      </c>
      <c r="AH191" s="64">
        <f t="shared" si="196"/>
        <v>0</v>
      </c>
      <c r="AI191" s="64">
        <f t="shared" si="196"/>
        <v>0</v>
      </c>
      <c r="AJ191" s="64">
        <f t="shared" si="196"/>
        <v>0</v>
      </c>
      <c r="AK191" s="64">
        <f t="shared" si="196"/>
        <v>0</v>
      </c>
      <c r="AL191" s="64">
        <f t="shared" si="196"/>
        <v>0</v>
      </c>
      <c r="AM191" s="64">
        <f t="shared" si="196"/>
        <v>0</v>
      </c>
      <c r="AN191" s="64">
        <f t="shared" si="196"/>
        <v>0</v>
      </c>
      <c r="AO191" s="64">
        <f t="shared" si="196"/>
        <v>0</v>
      </c>
      <c r="AP191" s="64">
        <f t="shared" si="196"/>
        <v>0</v>
      </c>
      <c r="AQ191" s="64">
        <f t="shared" si="196"/>
        <v>0</v>
      </c>
      <c r="AR191" s="64">
        <f t="shared" si="196"/>
        <v>0</v>
      </c>
      <c r="AS191" s="64">
        <f t="shared" si="196"/>
        <v>0</v>
      </c>
      <c r="AT191" s="64">
        <f t="shared" si="196"/>
        <v>0</v>
      </c>
      <c r="AU191" s="64">
        <f t="shared" si="196"/>
        <v>0</v>
      </c>
      <c r="AV191" s="64">
        <f t="shared" si="196"/>
        <v>0</v>
      </c>
      <c r="AW191" s="64">
        <f t="shared" si="196"/>
        <v>0</v>
      </c>
      <c r="AX191" s="64">
        <f t="shared" si="196"/>
        <v>0</v>
      </c>
      <c r="AY191" s="64">
        <f t="shared" si="196"/>
        <v>0</v>
      </c>
      <c r="AZ191" s="64">
        <f t="shared" si="196"/>
        <v>0</v>
      </c>
      <c r="BA191" s="64">
        <f t="shared" si="196"/>
        <v>0</v>
      </c>
      <c r="BB191" s="64">
        <f t="shared" si="196"/>
        <v>0</v>
      </c>
      <c r="BC191" s="64">
        <f t="shared" si="196"/>
        <v>0</v>
      </c>
      <c r="BD191" s="64">
        <f t="shared" si="196"/>
        <v>0</v>
      </c>
      <c r="BE191" s="64">
        <f t="shared" si="196"/>
        <v>0</v>
      </c>
      <c r="BF191" s="64">
        <f t="shared" si="196"/>
        <v>0</v>
      </c>
      <c r="BG191" s="6">
        <f>BH191+BI191+BJ191</f>
        <v>0</v>
      </c>
      <c r="BH191" s="6">
        <v>0</v>
      </c>
      <c r="BI191" s="6">
        <v>0</v>
      </c>
      <c r="BJ191" s="6">
        <v>0</v>
      </c>
      <c r="BK191" s="4"/>
      <c r="BL191" s="4"/>
      <c r="BM191" s="4"/>
      <c r="BN191" s="4"/>
      <c r="BO191" s="3"/>
      <c r="BP191" s="10"/>
      <c r="BQ191" s="10"/>
      <c r="BR191" s="10"/>
      <c r="BS191" s="10"/>
      <c r="BT191" s="10"/>
      <c r="BU191" s="10"/>
      <c r="BV191" s="10"/>
      <c r="BW191" s="10"/>
      <c r="BX191" s="10"/>
      <c r="BY191" s="10"/>
      <c r="CA191" s="26">
        <f>VLOOKUP(B191,'[1]KH2025 IN'!$B$4:$X$243,23,0)</f>
        <v>1</v>
      </c>
      <c r="CB191" s="26">
        <v>1</v>
      </c>
      <c r="CC191" s="26" t="e">
        <f>VLOOKUP(B191,'[2]10QH'!$B$15:$BZ$665,77,0)</f>
        <v>#REF!</v>
      </c>
    </row>
    <row r="192" spans="1:89" s="19" customFormat="1" ht="18.75" hidden="1" customHeight="1" x14ac:dyDescent="0.3">
      <c r="A192" s="10" t="s">
        <v>84</v>
      </c>
      <c r="B192" s="15" t="s">
        <v>85</v>
      </c>
      <c r="C192" s="16">
        <f t="shared" si="125"/>
        <v>0</v>
      </c>
      <c r="D192" s="10"/>
      <c r="E192" s="17">
        <f t="shared" ref="E192:E198" si="197">F192+U192+BG192</f>
        <v>0</v>
      </c>
      <c r="F192" s="17">
        <f t="shared" ref="F192:F198" si="198">G192+K192+L192+M192+R192+S192+T192</f>
        <v>0</v>
      </c>
      <c r="G192" s="17">
        <f t="shared" ref="G192:G198" si="199">H192+I192+J192</f>
        <v>0</v>
      </c>
      <c r="H192" s="10"/>
      <c r="I192" s="10"/>
      <c r="J192" s="10"/>
      <c r="K192" s="10"/>
      <c r="L192" s="10"/>
      <c r="M192" s="17">
        <f t="shared" ref="M192:M198" si="200">+N192+O192+P192</f>
        <v>0</v>
      </c>
      <c r="N192" s="10"/>
      <c r="O192" s="10"/>
      <c r="P192" s="10"/>
      <c r="Q192" s="10"/>
      <c r="R192" s="10"/>
      <c r="S192" s="10"/>
      <c r="T192" s="10"/>
      <c r="U192" s="7">
        <f t="shared" si="144"/>
        <v>0</v>
      </c>
      <c r="V192" s="10"/>
      <c r="W192" s="10"/>
      <c r="X192" s="10"/>
      <c r="Y192" s="10"/>
      <c r="Z192" s="10"/>
      <c r="AA192" s="10"/>
      <c r="AB192" s="10"/>
      <c r="AC192" s="10"/>
      <c r="AD192" s="17">
        <f t="shared" ref="AD192:AD198" si="201">SUM(AE192:AT192)</f>
        <v>0</v>
      </c>
      <c r="AE192" s="10"/>
      <c r="AF192" s="10"/>
      <c r="AG192" s="10"/>
      <c r="AH192" s="10"/>
      <c r="AI192" s="10"/>
      <c r="AJ192" s="10"/>
      <c r="AK192" s="10"/>
      <c r="AL192" s="10"/>
      <c r="AM192" s="10"/>
      <c r="AN192" s="10"/>
      <c r="AO192" s="3"/>
      <c r="AP192" s="10"/>
      <c r="AQ192" s="10"/>
      <c r="AR192" s="3"/>
      <c r="AS192" s="3"/>
      <c r="AT192" s="3"/>
      <c r="AU192" s="3"/>
      <c r="AV192" s="3"/>
      <c r="AW192" s="3"/>
      <c r="AX192" s="10"/>
      <c r="AY192" s="10"/>
      <c r="AZ192" s="10"/>
      <c r="BA192" s="3"/>
      <c r="BB192" s="3"/>
      <c r="BC192" s="3"/>
      <c r="BD192" s="10"/>
      <c r="BE192" s="3"/>
      <c r="BF192" s="3"/>
      <c r="BG192" s="17">
        <f t="shared" ref="BG192:BG198" si="202">BH192+BI192+BJ192</f>
        <v>0</v>
      </c>
      <c r="BH192" s="3"/>
      <c r="BI192" s="10"/>
      <c r="BJ192" s="10"/>
      <c r="BK192" s="18"/>
      <c r="BL192" s="10"/>
      <c r="BM192" s="18"/>
      <c r="BN192" s="10"/>
      <c r="BO192" s="3"/>
      <c r="BP192" s="10"/>
      <c r="BQ192" s="18"/>
      <c r="BR192" s="18"/>
      <c r="BS192" s="18"/>
      <c r="BT192" s="18"/>
      <c r="BU192" s="10"/>
      <c r="BV192" s="10"/>
      <c r="BW192" s="10"/>
      <c r="BX192" s="10"/>
      <c r="BY192" s="18"/>
      <c r="CA192" s="26">
        <f>VLOOKUP(B192,'[1]KH2025 IN'!$B$4:$X$243,23,0)</f>
        <v>1</v>
      </c>
      <c r="CB192" s="26">
        <v>1</v>
      </c>
      <c r="CC192" s="26" t="e">
        <f>VLOOKUP(B192,'[2]10QH'!$B$15:$BZ$665,77,0)</f>
        <v>#REF!</v>
      </c>
    </row>
    <row r="193" spans="1:89" s="26" customFormat="1" ht="93.75" hidden="1" x14ac:dyDescent="0.3">
      <c r="A193" s="111" t="s">
        <v>339</v>
      </c>
      <c r="B193" s="21" t="s">
        <v>887</v>
      </c>
      <c r="C193" s="22">
        <f t="shared" si="125"/>
        <v>2</v>
      </c>
      <c r="D193" s="23"/>
      <c r="E193" s="17">
        <f t="shared" si="197"/>
        <v>2</v>
      </c>
      <c r="F193" s="17">
        <f t="shared" si="198"/>
        <v>2</v>
      </c>
      <c r="G193" s="17">
        <f t="shared" si="199"/>
        <v>0</v>
      </c>
      <c r="H193" s="24"/>
      <c r="I193" s="24"/>
      <c r="J193" s="24"/>
      <c r="K193" s="24">
        <v>1</v>
      </c>
      <c r="L193" s="24">
        <v>1</v>
      </c>
      <c r="M193" s="17">
        <f t="shared" si="200"/>
        <v>0</v>
      </c>
      <c r="N193" s="24"/>
      <c r="O193" s="24"/>
      <c r="P193" s="24"/>
      <c r="Q193" s="24"/>
      <c r="R193" s="59"/>
      <c r="S193" s="24"/>
      <c r="T193" s="24"/>
      <c r="U193" s="7">
        <f t="shared" si="144"/>
        <v>0</v>
      </c>
      <c r="V193" s="24"/>
      <c r="W193" s="24"/>
      <c r="X193" s="24"/>
      <c r="Y193" s="24"/>
      <c r="Z193" s="24"/>
      <c r="AA193" s="24"/>
      <c r="AB193" s="24"/>
      <c r="AC193" s="24"/>
      <c r="AD193" s="17">
        <f t="shared" si="201"/>
        <v>0</v>
      </c>
      <c r="AE193" s="24"/>
      <c r="AF193" s="24"/>
      <c r="AG193" s="25"/>
      <c r="AH193" s="25"/>
      <c r="AI193" s="24"/>
      <c r="AJ193" s="20"/>
      <c r="AK193" s="24"/>
      <c r="AL193" s="20"/>
      <c r="AM193" s="20"/>
      <c r="AN193" s="20"/>
      <c r="AO193" s="3"/>
      <c r="AP193" s="20"/>
      <c r="AQ193" s="24"/>
      <c r="AR193" s="3"/>
      <c r="AS193" s="3"/>
      <c r="AT193" s="3"/>
      <c r="AU193" s="3"/>
      <c r="AV193" s="3"/>
      <c r="AW193" s="3"/>
      <c r="AX193" s="24"/>
      <c r="AY193" s="24"/>
      <c r="AZ193" s="24"/>
      <c r="BA193" s="3"/>
      <c r="BB193" s="3"/>
      <c r="BC193" s="3"/>
      <c r="BD193" s="24"/>
      <c r="BE193" s="3"/>
      <c r="BF193" s="3"/>
      <c r="BG193" s="17">
        <f t="shared" si="202"/>
        <v>0</v>
      </c>
      <c r="BH193" s="3"/>
      <c r="BI193" s="24"/>
      <c r="BJ193" s="24"/>
      <c r="BK193" s="3"/>
      <c r="BL193" s="20" t="s">
        <v>142</v>
      </c>
      <c r="BM193" s="3"/>
      <c r="BN193" s="20" t="s">
        <v>741</v>
      </c>
      <c r="BO193" s="3">
        <v>2025</v>
      </c>
      <c r="BP193" s="20" t="s">
        <v>106</v>
      </c>
      <c r="BQ193" s="3"/>
      <c r="BR193" s="3"/>
      <c r="BS193" s="3"/>
      <c r="BT193" s="3"/>
      <c r="BU193" s="23" t="s">
        <v>131</v>
      </c>
      <c r="BV193" s="20"/>
      <c r="BW193" s="25"/>
      <c r="BX193" s="25"/>
      <c r="BY193" s="20" t="s">
        <v>888</v>
      </c>
      <c r="CA193" s="26">
        <f>VLOOKUP(B193,'[1]KH2025 IN'!$B$4:$X$243,23,0)</f>
        <v>1</v>
      </c>
      <c r="CB193" s="26">
        <v>1</v>
      </c>
      <c r="CC193" s="26">
        <f>VLOOKUP(B193,'[2]10QH'!$B$15:$BZ$665,77,0)</f>
        <v>1</v>
      </c>
      <c r="CJ193" s="26">
        <v>1</v>
      </c>
      <c r="CK193" s="26">
        <f>VLOOKUP(B193,'[3]KH2025 IN'!$B$8:$X$241,23,0)</f>
        <v>1</v>
      </c>
    </row>
    <row r="194" spans="1:89" s="26" customFormat="1" ht="93.75" hidden="1" x14ac:dyDescent="0.3">
      <c r="A194" s="111" t="s">
        <v>339</v>
      </c>
      <c r="B194" s="21" t="s">
        <v>887</v>
      </c>
      <c r="C194" s="22">
        <f t="shared" si="125"/>
        <v>2</v>
      </c>
      <c r="D194" s="23"/>
      <c r="E194" s="17">
        <f t="shared" si="197"/>
        <v>2</v>
      </c>
      <c r="F194" s="17">
        <f t="shared" si="198"/>
        <v>2</v>
      </c>
      <c r="G194" s="17">
        <f t="shared" si="199"/>
        <v>0</v>
      </c>
      <c r="H194" s="24"/>
      <c r="I194" s="24"/>
      <c r="J194" s="24"/>
      <c r="K194" s="24">
        <v>1</v>
      </c>
      <c r="L194" s="24">
        <v>1</v>
      </c>
      <c r="M194" s="17">
        <f t="shared" si="200"/>
        <v>0</v>
      </c>
      <c r="N194" s="24"/>
      <c r="O194" s="24"/>
      <c r="P194" s="24"/>
      <c r="Q194" s="24"/>
      <c r="R194" s="59"/>
      <c r="S194" s="24"/>
      <c r="T194" s="24"/>
      <c r="U194" s="7">
        <f t="shared" si="144"/>
        <v>0</v>
      </c>
      <c r="V194" s="24"/>
      <c r="W194" s="24"/>
      <c r="X194" s="24"/>
      <c r="Y194" s="24"/>
      <c r="Z194" s="24"/>
      <c r="AA194" s="24"/>
      <c r="AB194" s="24"/>
      <c r="AC194" s="24"/>
      <c r="AD194" s="17">
        <f t="shared" si="201"/>
        <v>0</v>
      </c>
      <c r="AE194" s="24"/>
      <c r="AF194" s="24"/>
      <c r="AG194" s="25"/>
      <c r="AH194" s="25"/>
      <c r="AI194" s="24"/>
      <c r="AJ194" s="20"/>
      <c r="AK194" s="24"/>
      <c r="AL194" s="20"/>
      <c r="AM194" s="20"/>
      <c r="AN194" s="20"/>
      <c r="AO194" s="3"/>
      <c r="AP194" s="20"/>
      <c r="AQ194" s="24"/>
      <c r="AR194" s="3"/>
      <c r="AS194" s="3"/>
      <c r="AT194" s="3"/>
      <c r="AU194" s="3"/>
      <c r="AV194" s="3"/>
      <c r="AW194" s="3"/>
      <c r="AX194" s="24"/>
      <c r="AY194" s="24"/>
      <c r="AZ194" s="24"/>
      <c r="BA194" s="3"/>
      <c r="BB194" s="3"/>
      <c r="BC194" s="3"/>
      <c r="BD194" s="24"/>
      <c r="BE194" s="3"/>
      <c r="BF194" s="3"/>
      <c r="BG194" s="17">
        <f t="shared" si="202"/>
        <v>0</v>
      </c>
      <c r="BH194" s="3"/>
      <c r="BI194" s="24"/>
      <c r="BJ194" s="24"/>
      <c r="BK194" s="3"/>
      <c r="BL194" s="20" t="s">
        <v>105</v>
      </c>
      <c r="BM194" s="3"/>
      <c r="BN194" s="20" t="s">
        <v>741</v>
      </c>
      <c r="BO194" s="3">
        <v>2025</v>
      </c>
      <c r="BP194" s="20" t="s">
        <v>106</v>
      </c>
      <c r="BQ194" s="3"/>
      <c r="BR194" s="3"/>
      <c r="BS194" s="3"/>
      <c r="BT194" s="3"/>
      <c r="BU194" s="23" t="s">
        <v>131</v>
      </c>
      <c r="BV194" s="20"/>
      <c r="BW194" s="25"/>
      <c r="BX194" s="25"/>
      <c r="BY194" s="20" t="s">
        <v>889</v>
      </c>
      <c r="CA194" s="26">
        <f>VLOOKUP(B194,'[1]KH2025 IN'!$B$4:$X$243,23,0)</f>
        <v>1</v>
      </c>
      <c r="CB194" s="26">
        <v>1</v>
      </c>
      <c r="CC194" s="26">
        <f>VLOOKUP(B194,'[2]10QH'!$B$15:$BZ$665,77,0)</f>
        <v>1</v>
      </c>
      <c r="CJ194" s="26">
        <v>1</v>
      </c>
      <c r="CK194" s="26">
        <f>VLOOKUP(B194,'[3]KH2025 IN'!$B$8:$X$241,23,0)</f>
        <v>1</v>
      </c>
    </row>
    <row r="195" spans="1:89" s="26" customFormat="1" ht="93.75" hidden="1" x14ac:dyDescent="0.3">
      <c r="A195" s="111" t="s">
        <v>339</v>
      </c>
      <c r="B195" s="21" t="s">
        <v>887</v>
      </c>
      <c r="C195" s="22">
        <f t="shared" si="125"/>
        <v>2</v>
      </c>
      <c r="D195" s="23"/>
      <c r="E195" s="17">
        <f t="shared" si="197"/>
        <v>2</v>
      </c>
      <c r="F195" s="17">
        <f t="shared" si="198"/>
        <v>2</v>
      </c>
      <c r="G195" s="17">
        <f t="shared" si="199"/>
        <v>0</v>
      </c>
      <c r="H195" s="24"/>
      <c r="I195" s="24"/>
      <c r="J195" s="24"/>
      <c r="K195" s="24">
        <v>1</v>
      </c>
      <c r="L195" s="24">
        <v>1</v>
      </c>
      <c r="M195" s="17">
        <f t="shared" si="200"/>
        <v>0</v>
      </c>
      <c r="N195" s="24"/>
      <c r="O195" s="24"/>
      <c r="P195" s="24"/>
      <c r="Q195" s="24"/>
      <c r="R195" s="10"/>
      <c r="S195" s="24"/>
      <c r="T195" s="24"/>
      <c r="U195" s="7">
        <f t="shared" si="144"/>
        <v>0</v>
      </c>
      <c r="V195" s="24"/>
      <c r="W195" s="24"/>
      <c r="X195" s="24"/>
      <c r="Y195" s="24"/>
      <c r="Z195" s="24"/>
      <c r="AA195" s="24"/>
      <c r="AB195" s="24"/>
      <c r="AC195" s="24"/>
      <c r="AD195" s="17">
        <f t="shared" si="201"/>
        <v>0</v>
      </c>
      <c r="AE195" s="24"/>
      <c r="AF195" s="24"/>
      <c r="AG195" s="25"/>
      <c r="AH195" s="25"/>
      <c r="AI195" s="24"/>
      <c r="AJ195" s="20"/>
      <c r="AK195" s="24"/>
      <c r="AL195" s="20"/>
      <c r="AM195" s="20"/>
      <c r="AN195" s="20"/>
      <c r="AO195" s="3"/>
      <c r="AP195" s="20"/>
      <c r="AQ195" s="24"/>
      <c r="AR195" s="3"/>
      <c r="AS195" s="3"/>
      <c r="AT195" s="3"/>
      <c r="AU195" s="3"/>
      <c r="AV195" s="3"/>
      <c r="AW195" s="3"/>
      <c r="AX195" s="24"/>
      <c r="AY195" s="24"/>
      <c r="AZ195" s="24"/>
      <c r="BA195" s="3"/>
      <c r="BB195" s="3"/>
      <c r="BC195" s="3"/>
      <c r="BD195" s="24"/>
      <c r="BE195" s="3"/>
      <c r="BF195" s="3"/>
      <c r="BG195" s="17">
        <f t="shared" si="202"/>
        <v>0</v>
      </c>
      <c r="BH195" s="3"/>
      <c r="BI195" s="24"/>
      <c r="BJ195" s="24"/>
      <c r="BK195" s="3"/>
      <c r="BL195" s="20" t="s">
        <v>112</v>
      </c>
      <c r="BM195" s="3"/>
      <c r="BN195" s="20" t="s">
        <v>741</v>
      </c>
      <c r="BO195" s="3">
        <v>2025</v>
      </c>
      <c r="BP195" s="20" t="s">
        <v>106</v>
      </c>
      <c r="BQ195" s="3"/>
      <c r="BR195" s="3"/>
      <c r="BS195" s="3"/>
      <c r="BT195" s="3"/>
      <c r="BU195" s="23" t="s">
        <v>131</v>
      </c>
      <c r="BV195" s="20"/>
      <c r="BW195" s="25"/>
      <c r="BX195" s="25"/>
      <c r="BY195" s="20" t="s">
        <v>890</v>
      </c>
      <c r="CA195" s="26">
        <f>VLOOKUP(B195,'[1]KH2025 IN'!$B$4:$X$243,23,0)</f>
        <v>1</v>
      </c>
      <c r="CB195" s="26">
        <v>1</v>
      </c>
      <c r="CC195" s="26">
        <f>VLOOKUP(B195,'[2]10QH'!$B$15:$BZ$665,77,0)</f>
        <v>1</v>
      </c>
      <c r="CJ195" s="26">
        <v>1</v>
      </c>
      <c r="CK195" s="26">
        <f>VLOOKUP(B195,'[3]KH2025 IN'!$B$8:$X$241,23,0)</f>
        <v>1</v>
      </c>
    </row>
    <row r="196" spans="1:89" s="26" customFormat="1" ht="93.75" hidden="1" x14ac:dyDescent="0.3">
      <c r="A196" s="111" t="s">
        <v>339</v>
      </c>
      <c r="B196" s="21" t="s">
        <v>887</v>
      </c>
      <c r="C196" s="22">
        <f t="shared" si="125"/>
        <v>2</v>
      </c>
      <c r="D196" s="23"/>
      <c r="E196" s="17">
        <f t="shared" si="197"/>
        <v>2</v>
      </c>
      <c r="F196" s="17">
        <f t="shared" si="198"/>
        <v>2</v>
      </c>
      <c r="G196" s="17">
        <f t="shared" si="199"/>
        <v>0</v>
      </c>
      <c r="H196" s="24"/>
      <c r="I196" s="24"/>
      <c r="J196" s="24"/>
      <c r="K196" s="24">
        <v>1</v>
      </c>
      <c r="L196" s="24">
        <v>1</v>
      </c>
      <c r="M196" s="17">
        <f t="shared" si="200"/>
        <v>0</v>
      </c>
      <c r="N196" s="24"/>
      <c r="O196" s="24"/>
      <c r="P196" s="24"/>
      <c r="Q196" s="24"/>
      <c r="R196" s="24"/>
      <c r="S196" s="24"/>
      <c r="T196" s="24"/>
      <c r="U196" s="7">
        <f t="shared" si="144"/>
        <v>0</v>
      </c>
      <c r="V196" s="24"/>
      <c r="W196" s="24"/>
      <c r="X196" s="24"/>
      <c r="Y196" s="24"/>
      <c r="Z196" s="24"/>
      <c r="AA196" s="24"/>
      <c r="AB196" s="24"/>
      <c r="AC196" s="24"/>
      <c r="AD196" s="17">
        <f t="shared" si="201"/>
        <v>0</v>
      </c>
      <c r="AE196" s="24"/>
      <c r="AF196" s="24"/>
      <c r="AG196" s="25"/>
      <c r="AH196" s="25"/>
      <c r="AI196" s="24"/>
      <c r="AJ196" s="20"/>
      <c r="AK196" s="24"/>
      <c r="AL196" s="20"/>
      <c r="AM196" s="20"/>
      <c r="AN196" s="20"/>
      <c r="AO196" s="3"/>
      <c r="AP196" s="20"/>
      <c r="AQ196" s="24"/>
      <c r="AR196" s="3"/>
      <c r="AS196" s="3"/>
      <c r="AT196" s="3"/>
      <c r="AU196" s="3"/>
      <c r="AV196" s="3"/>
      <c r="AW196" s="3"/>
      <c r="AX196" s="24"/>
      <c r="AY196" s="24"/>
      <c r="AZ196" s="24"/>
      <c r="BA196" s="3"/>
      <c r="BB196" s="3"/>
      <c r="BC196" s="3"/>
      <c r="BD196" s="24"/>
      <c r="BE196" s="3"/>
      <c r="BF196" s="3"/>
      <c r="BG196" s="17">
        <f t="shared" si="202"/>
        <v>0</v>
      </c>
      <c r="BH196" s="3"/>
      <c r="BI196" s="24"/>
      <c r="BJ196" s="24"/>
      <c r="BK196" s="3"/>
      <c r="BL196" s="20" t="s">
        <v>123</v>
      </c>
      <c r="BM196" s="3"/>
      <c r="BN196" s="20" t="s">
        <v>741</v>
      </c>
      <c r="BO196" s="3">
        <v>2025</v>
      </c>
      <c r="BP196" s="20" t="s">
        <v>106</v>
      </c>
      <c r="BQ196" s="3"/>
      <c r="BR196" s="3"/>
      <c r="BS196" s="3"/>
      <c r="BT196" s="3"/>
      <c r="BU196" s="23" t="s">
        <v>131</v>
      </c>
      <c r="BV196" s="20"/>
      <c r="BW196" s="25"/>
      <c r="BX196" s="25"/>
      <c r="BY196" s="20" t="s">
        <v>891</v>
      </c>
      <c r="CA196" s="26">
        <f>VLOOKUP(B196,'[1]KH2025 IN'!$B$4:$X$243,23,0)</f>
        <v>1</v>
      </c>
      <c r="CB196" s="26">
        <v>1</v>
      </c>
      <c r="CC196" s="26">
        <f>VLOOKUP(B196,'[2]10QH'!$B$15:$BZ$665,77,0)</f>
        <v>1</v>
      </c>
      <c r="CJ196" s="26">
        <v>1</v>
      </c>
      <c r="CK196" s="26">
        <f>VLOOKUP(B196,'[3]KH2025 IN'!$B$8:$X$241,23,0)</f>
        <v>1</v>
      </c>
    </row>
    <row r="197" spans="1:89" s="26" customFormat="1" ht="93.75" hidden="1" x14ac:dyDescent="0.3">
      <c r="A197" s="111" t="s">
        <v>339</v>
      </c>
      <c r="B197" s="21" t="s">
        <v>887</v>
      </c>
      <c r="C197" s="22">
        <f t="shared" si="125"/>
        <v>2</v>
      </c>
      <c r="D197" s="23"/>
      <c r="E197" s="17">
        <f t="shared" si="197"/>
        <v>2</v>
      </c>
      <c r="F197" s="17">
        <f t="shared" si="198"/>
        <v>2</v>
      </c>
      <c r="G197" s="17">
        <f t="shared" si="199"/>
        <v>0</v>
      </c>
      <c r="H197" s="24"/>
      <c r="I197" s="24"/>
      <c r="J197" s="24"/>
      <c r="K197" s="24">
        <v>1</v>
      </c>
      <c r="L197" s="24">
        <v>1</v>
      </c>
      <c r="M197" s="17">
        <f t="shared" si="200"/>
        <v>0</v>
      </c>
      <c r="N197" s="24"/>
      <c r="O197" s="24"/>
      <c r="P197" s="24"/>
      <c r="Q197" s="24"/>
      <c r="R197" s="24"/>
      <c r="S197" s="24"/>
      <c r="T197" s="24"/>
      <c r="U197" s="7">
        <f t="shared" si="144"/>
        <v>0</v>
      </c>
      <c r="V197" s="24"/>
      <c r="W197" s="24"/>
      <c r="X197" s="24"/>
      <c r="Y197" s="24"/>
      <c r="Z197" s="24"/>
      <c r="AA197" s="24"/>
      <c r="AB197" s="24"/>
      <c r="AC197" s="24"/>
      <c r="AD197" s="17">
        <f t="shared" si="201"/>
        <v>0</v>
      </c>
      <c r="AE197" s="24"/>
      <c r="AF197" s="24"/>
      <c r="AG197" s="25"/>
      <c r="AH197" s="25"/>
      <c r="AI197" s="24"/>
      <c r="AJ197" s="20"/>
      <c r="AK197" s="24"/>
      <c r="AL197" s="20"/>
      <c r="AM197" s="20"/>
      <c r="AN197" s="20"/>
      <c r="AO197" s="3"/>
      <c r="AP197" s="20"/>
      <c r="AQ197" s="24"/>
      <c r="AR197" s="3"/>
      <c r="AS197" s="3"/>
      <c r="AT197" s="3"/>
      <c r="AU197" s="3"/>
      <c r="AV197" s="3"/>
      <c r="AW197" s="3"/>
      <c r="AX197" s="24"/>
      <c r="AY197" s="24"/>
      <c r="AZ197" s="24"/>
      <c r="BA197" s="3"/>
      <c r="BB197" s="3"/>
      <c r="BC197" s="3"/>
      <c r="BD197" s="24"/>
      <c r="BE197" s="3"/>
      <c r="BF197" s="3"/>
      <c r="BG197" s="17">
        <f t="shared" si="202"/>
        <v>0</v>
      </c>
      <c r="BH197" s="3"/>
      <c r="BI197" s="24"/>
      <c r="BJ197" s="24"/>
      <c r="BK197" s="3"/>
      <c r="BL197" s="20" t="s">
        <v>87</v>
      </c>
      <c r="BM197" s="3"/>
      <c r="BN197" s="20" t="s">
        <v>741</v>
      </c>
      <c r="BO197" s="3">
        <v>2025</v>
      </c>
      <c r="BP197" s="20" t="s">
        <v>106</v>
      </c>
      <c r="BQ197" s="3"/>
      <c r="BR197" s="3"/>
      <c r="BS197" s="3"/>
      <c r="BT197" s="3"/>
      <c r="BU197" s="23" t="s">
        <v>131</v>
      </c>
      <c r="BV197" s="20"/>
      <c r="BW197" s="25"/>
      <c r="BX197" s="25"/>
      <c r="BY197" s="20" t="s">
        <v>892</v>
      </c>
      <c r="CA197" s="26">
        <f>VLOOKUP(B197,'[1]KH2025 IN'!$B$4:$X$243,23,0)</f>
        <v>1</v>
      </c>
      <c r="CB197" s="26">
        <v>1</v>
      </c>
      <c r="CC197" s="26">
        <f>VLOOKUP(B197,'[2]10QH'!$B$15:$BZ$665,77,0)</f>
        <v>1</v>
      </c>
      <c r="CJ197" s="26">
        <v>1</v>
      </c>
      <c r="CK197" s="26">
        <f>VLOOKUP(B197,'[3]KH2025 IN'!$B$8:$X$241,23,0)</f>
        <v>1</v>
      </c>
    </row>
    <row r="198" spans="1:89" s="26" customFormat="1" ht="93.75" hidden="1" x14ac:dyDescent="0.3">
      <c r="A198" s="111" t="s">
        <v>339</v>
      </c>
      <c r="B198" s="21" t="s">
        <v>887</v>
      </c>
      <c r="C198" s="22">
        <f t="shared" si="125"/>
        <v>2</v>
      </c>
      <c r="D198" s="23"/>
      <c r="E198" s="17">
        <f t="shared" si="197"/>
        <v>2</v>
      </c>
      <c r="F198" s="17">
        <f t="shared" si="198"/>
        <v>2</v>
      </c>
      <c r="G198" s="17">
        <f t="shared" si="199"/>
        <v>0</v>
      </c>
      <c r="H198" s="24"/>
      <c r="I198" s="24"/>
      <c r="J198" s="24"/>
      <c r="K198" s="24">
        <v>1</v>
      </c>
      <c r="L198" s="24">
        <v>1</v>
      </c>
      <c r="M198" s="17">
        <f t="shared" si="200"/>
        <v>0</v>
      </c>
      <c r="N198" s="24"/>
      <c r="O198" s="24"/>
      <c r="P198" s="24"/>
      <c r="Q198" s="24"/>
      <c r="R198" s="24"/>
      <c r="S198" s="24"/>
      <c r="T198" s="24"/>
      <c r="U198" s="7">
        <f t="shared" si="144"/>
        <v>0</v>
      </c>
      <c r="V198" s="24"/>
      <c r="W198" s="24"/>
      <c r="X198" s="24"/>
      <c r="Y198" s="24"/>
      <c r="Z198" s="24"/>
      <c r="AA198" s="24"/>
      <c r="AB198" s="24"/>
      <c r="AC198" s="24"/>
      <c r="AD198" s="17">
        <f t="shared" si="201"/>
        <v>0</v>
      </c>
      <c r="AE198" s="24"/>
      <c r="AF198" s="24"/>
      <c r="AG198" s="25"/>
      <c r="AH198" s="25"/>
      <c r="AI198" s="24"/>
      <c r="AJ198" s="20"/>
      <c r="AK198" s="24"/>
      <c r="AL198" s="20"/>
      <c r="AM198" s="20"/>
      <c r="AN198" s="20"/>
      <c r="AO198" s="18"/>
      <c r="AP198" s="20"/>
      <c r="AQ198" s="24"/>
      <c r="AR198" s="3"/>
      <c r="AS198" s="3"/>
      <c r="AT198" s="3"/>
      <c r="AU198" s="3"/>
      <c r="AV198" s="3"/>
      <c r="AW198" s="3"/>
      <c r="AX198" s="24"/>
      <c r="AY198" s="24"/>
      <c r="AZ198" s="24"/>
      <c r="BA198" s="3"/>
      <c r="BB198" s="3"/>
      <c r="BC198" s="3"/>
      <c r="BD198" s="24"/>
      <c r="BE198" s="3"/>
      <c r="BF198" s="3"/>
      <c r="BG198" s="17">
        <f t="shared" si="202"/>
        <v>0</v>
      </c>
      <c r="BH198" s="3"/>
      <c r="BI198" s="24"/>
      <c r="BJ198" s="24"/>
      <c r="BK198" s="3"/>
      <c r="BL198" s="20" t="s">
        <v>99</v>
      </c>
      <c r="BM198" s="3"/>
      <c r="BN198" s="20" t="s">
        <v>741</v>
      </c>
      <c r="BO198" s="3">
        <v>2025</v>
      </c>
      <c r="BP198" s="20" t="s">
        <v>106</v>
      </c>
      <c r="BQ198" s="3"/>
      <c r="BR198" s="3"/>
      <c r="BS198" s="3"/>
      <c r="BT198" s="3"/>
      <c r="BU198" s="23" t="s">
        <v>131</v>
      </c>
      <c r="BV198" s="20"/>
      <c r="BW198" s="25"/>
      <c r="BX198" s="25"/>
      <c r="BY198" s="20" t="s">
        <v>893</v>
      </c>
      <c r="CA198" s="26">
        <f>VLOOKUP(B198,'[1]KH2025 IN'!$B$4:$X$243,23,0)</f>
        <v>1</v>
      </c>
      <c r="CB198" s="26">
        <v>1</v>
      </c>
      <c r="CC198" s="26">
        <f>VLOOKUP(B198,'[2]10QH'!$B$15:$BZ$665,77,0)</f>
        <v>1</v>
      </c>
      <c r="CJ198" s="26">
        <v>1</v>
      </c>
      <c r="CK198" s="26">
        <f>VLOOKUP(B198,'[3]KH2025 IN'!$B$8:$X$241,23,0)</f>
        <v>1</v>
      </c>
    </row>
    <row r="199" spans="1:89" s="11" customFormat="1" ht="37.5" hidden="1" customHeight="1" x14ac:dyDescent="0.3">
      <c r="A199" s="62" t="s">
        <v>898</v>
      </c>
      <c r="B199" s="65" t="s">
        <v>899</v>
      </c>
      <c r="C199" s="6">
        <f t="shared" ref="C199:BJ199" si="203">SUM(C200:C207)</f>
        <v>2.4582999999999995</v>
      </c>
      <c r="D199" s="6">
        <f t="shared" si="203"/>
        <v>0</v>
      </c>
      <c r="E199" s="6">
        <f t="shared" si="203"/>
        <v>2.4582999999999995</v>
      </c>
      <c r="F199" s="6">
        <f t="shared" si="203"/>
        <v>2</v>
      </c>
      <c r="G199" s="6">
        <f t="shared" si="203"/>
        <v>0</v>
      </c>
      <c r="H199" s="6">
        <f t="shared" si="203"/>
        <v>0</v>
      </c>
      <c r="I199" s="6">
        <f t="shared" si="203"/>
        <v>0</v>
      </c>
      <c r="J199" s="6">
        <f t="shared" si="203"/>
        <v>0</v>
      </c>
      <c r="K199" s="6">
        <f t="shared" si="203"/>
        <v>1</v>
      </c>
      <c r="L199" s="6">
        <f t="shared" si="203"/>
        <v>1</v>
      </c>
      <c r="M199" s="6">
        <f t="shared" si="203"/>
        <v>0</v>
      </c>
      <c r="N199" s="6">
        <f t="shared" si="203"/>
        <v>0</v>
      </c>
      <c r="O199" s="6">
        <f t="shared" si="203"/>
        <v>0</v>
      </c>
      <c r="P199" s="6">
        <f t="shared" si="203"/>
        <v>0</v>
      </c>
      <c r="Q199" s="6">
        <f t="shared" si="203"/>
        <v>0</v>
      </c>
      <c r="R199" s="6">
        <f t="shared" si="203"/>
        <v>0</v>
      </c>
      <c r="S199" s="6">
        <f t="shared" si="203"/>
        <v>0</v>
      </c>
      <c r="T199" s="6">
        <f t="shared" si="203"/>
        <v>0</v>
      </c>
      <c r="U199" s="6">
        <f t="shared" si="203"/>
        <v>0.45830000000000004</v>
      </c>
      <c r="V199" s="6">
        <f t="shared" si="203"/>
        <v>0</v>
      </c>
      <c r="W199" s="6">
        <f t="shared" si="203"/>
        <v>0</v>
      </c>
      <c r="X199" s="6">
        <f t="shared" si="203"/>
        <v>0</v>
      </c>
      <c r="Y199" s="6">
        <f t="shared" si="203"/>
        <v>0</v>
      </c>
      <c r="Z199" s="6">
        <f t="shared" si="203"/>
        <v>0</v>
      </c>
      <c r="AA199" s="6">
        <f t="shared" si="203"/>
        <v>0</v>
      </c>
      <c r="AB199" s="6">
        <f t="shared" si="203"/>
        <v>0</v>
      </c>
      <c r="AC199" s="6">
        <f t="shared" si="203"/>
        <v>0</v>
      </c>
      <c r="AD199" s="6">
        <f t="shared" si="203"/>
        <v>0</v>
      </c>
      <c r="AE199" s="6">
        <f t="shared" si="203"/>
        <v>0</v>
      </c>
      <c r="AF199" s="6">
        <f t="shared" si="203"/>
        <v>0</v>
      </c>
      <c r="AG199" s="6">
        <f t="shared" si="203"/>
        <v>0</v>
      </c>
      <c r="AH199" s="6">
        <f t="shared" si="203"/>
        <v>0</v>
      </c>
      <c r="AI199" s="6">
        <f t="shared" si="203"/>
        <v>0</v>
      </c>
      <c r="AJ199" s="6">
        <f t="shared" si="203"/>
        <v>0</v>
      </c>
      <c r="AK199" s="6">
        <f t="shared" si="203"/>
        <v>0</v>
      </c>
      <c r="AL199" s="6">
        <f t="shared" si="203"/>
        <v>0</v>
      </c>
      <c r="AM199" s="6">
        <f t="shared" si="203"/>
        <v>0</v>
      </c>
      <c r="AN199" s="6">
        <f t="shared" si="203"/>
        <v>0</v>
      </c>
      <c r="AO199" s="6">
        <f t="shared" si="203"/>
        <v>0</v>
      </c>
      <c r="AP199" s="6">
        <f t="shared" si="203"/>
        <v>0</v>
      </c>
      <c r="AQ199" s="6">
        <f t="shared" si="203"/>
        <v>0</v>
      </c>
      <c r="AR199" s="6">
        <f t="shared" si="203"/>
        <v>0</v>
      </c>
      <c r="AS199" s="6">
        <f t="shared" si="203"/>
        <v>0</v>
      </c>
      <c r="AT199" s="6">
        <f t="shared" si="203"/>
        <v>0</v>
      </c>
      <c r="AU199" s="6">
        <f t="shared" si="203"/>
        <v>0</v>
      </c>
      <c r="AV199" s="6">
        <f t="shared" si="203"/>
        <v>0</v>
      </c>
      <c r="AW199" s="6">
        <f t="shared" si="203"/>
        <v>0</v>
      </c>
      <c r="AX199" s="6">
        <f t="shared" si="203"/>
        <v>0</v>
      </c>
      <c r="AY199" s="6">
        <f t="shared" si="203"/>
        <v>0</v>
      </c>
      <c r="AZ199" s="6">
        <f t="shared" si="203"/>
        <v>0.45830000000000004</v>
      </c>
      <c r="BA199" s="6">
        <f t="shared" si="203"/>
        <v>0</v>
      </c>
      <c r="BB199" s="6">
        <f t="shared" si="203"/>
        <v>0</v>
      </c>
      <c r="BC199" s="6">
        <f t="shared" si="203"/>
        <v>0</v>
      </c>
      <c r="BD199" s="6">
        <f t="shared" si="203"/>
        <v>0</v>
      </c>
      <c r="BE199" s="6">
        <f t="shared" si="203"/>
        <v>0</v>
      </c>
      <c r="BF199" s="6">
        <f t="shared" si="203"/>
        <v>0</v>
      </c>
      <c r="BG199" s="6">
        <f t="shared" si="203"/>
        <v>0</v>
      </c>
      <c r="BH199" s="6">
        <f t="shared" si="203"/>
        <v>0</v>
      </c>
      <c r="BI199" s="6">
        <f t="shared" si="203"/>
        <v>0</v>
      </c>
      <c r="BJ199" s="6">
        <f t="shared" si="203"/>
        <v>0</v>
      </c>
      <c r="BK199" s="4"/>
      <c r="BL199" s="4"/>
      <c r="BM199" s="4"/>
      <c r="BN199" s="4"/>
      <c r="BO199" s="3"/>
      <c r="BP199" s="10"/>
      <c r="BQ199" s="10"/>
      <c r="BR199" s="10"/>
      <c r="BS199" s="10"/>
      <c r="BT199" s="10"/>
      <c r="BU199" s="10"/>
      <c r="BV199" s="10"/>
      <c r="BW199" s="10"/>
      <c r="BX199" s="10"/>
      <c r="BY199" s="10"/>
      <c r="CA199" s="26">
        <f>VLOOKUP(B199,'[1]KH2025 IN'!$B$4:$X$243,23,0)</f>
        <v>1</v>
      </c>
      <c r="CB199" s="26">
        <v>1</v>
      </c>
      <c r="CC199" s="26" t="e">
        <f>VLOOKUP(B199,'[2]10QH'!$B$15:$BZ$665,77,0)</f>
        <v>#REF!</v>
      </c>
    </row>
    <row r="200" spans="1:89" s="19" customFormat="1" ht="18.75" hidden="1" customHeight="1" x14ac:dyDescent="0.3">
      <c r="A200" s="10" t="s">
        <v>84</v>
      </c>
      <c r="B200" s="15" t="s">
        <v>85</v>
      </c>
      <c r="C200" s="16">
        <f t="shared" si="125"/>
        <v>0</v>
      </c>
      <c r="D200" s="10"/>
      <c r="E200" s="17">
        <f t="shared" ref="E200:E207" si="204">F200+U200+BG200</f>
        <v>0</v>
      </c>
      <c r="F200" s="17">
        <f t="shared" ref="F200:F207" si="205">G200+K200+L200+M200+R200+S200+T200</f>
        <v>0</v>
      </c>
      <c r="G200" s="17">
        <f t="shared" ref="G200:G207" si="206">H200+I200+J200</f>
        <v>0</v>
      </c>
      <c r="H200" s="10"/>
      <c r="I200" s="10"/>
      <c r="J200" s="10"/>
      <c r="K200" s="10"/>
      <c r="L200" s="10"/>
      <c r="M200" s="17">
        <f t="shared" ref="M200:M207" si="207">+N200+O200+P200</f>
        <v>0</v>
      </c>
      <c r="N200" s="10"/>
      <c r="O200" s="10"/>
      <c r="P200" s="10"/>
      <c r="Q200" s="10"/>
      <c r="R200" s="24"/>
      <c r="S200" s="10"/>
      <c r="T200" s="10"/>
      <c r="U200" s="7">
        <f t="shared" si="144"/>
        <v>0</v>
      </c>
      <c r="V200" s="10"/>
      <c r="W200" s="10"/>
      <c r="X200" s="10"/>
      <c r="Y200" s="10"/>
      <c r="Z200" s="10"/>
      <c r="AA200" s="10"/>
      <c r="AB200" s="10"/>
      <c r="AC200" s="10"/>
      <c r="AD200" s="17">
        <f t="shared" ref="AD200:AD207" si="208">SUM(AE200:AT200)</f>
        <v>0</v>
      </c>
      <c r="AE200" s="10"/>
      <c r="AF200" s="10"/>
      <c r="AG200" s="10"/>
      <c r="AH200" s="10"/>
      <c r="AI200" s="10"/>
      <c r="AJ200" s="10"/>
      <c r="AK200" s="10"/>
      <c r="AL200" s="10"/>
      <c r="AM200" s="10"/>
      <c r="AN200" s="10"/>
      <c r="AO200" s="3"/>
      <c r="AP200" s="10"/>
      <c r="AQ200" s="10"/>
      <c r="AR200" s="3"/>
      <c r="AS200" s="3"/>
      <c r="AT200" s="3"/>
      <c r="AU200" s="3"/>
      <c r="AV200" s="3"/>
      <c r="AW200" s="3"/>
      <c r="AX200" s="10"/>
      <c r="AY200" s="10"/>
      <c r="AZ200" s="10"/>
      <c r="BA200" s="3"/>
      <c r="BB200" s="3"/>
      <c r="BC200" s="3"/>
      <c r="BD200" s="10"/>
      <c r="BE200" s="3"/>
      <c r="BF200" s="3"/>
      <c r="BG200" s="17">
        <f t="shared" ref="BG200:BG207" si="209">BH200+BI200+BJ200</f>
        <v>0</v>
      </c>
      <c r="BH200" s="3"/>
      <c r="BI200" s="10"/>
      <c r="BJ200" s="10"/>
      <c r="BK200" s="18"/>
      <c r="BL200" s="10"/>
      <c r="BM200" s="18"/>
      <c r="BN200" s="10"/>
      <c r="BO200" s="3"/>
      <c r="BP200" s="10"/>
      <c r="BQ200" s="18"/>
      <c r="BR200" s="18"/>
      <c r="BS200" s="18"/>
      <c r="BT200" s="18"/>
      <c r="BU200" s="10"/>
      <c r="BV200" s="10"/>
      <c r="BW200" s="10"/>
      <c r="BX200" s="10"/>
      <c r="BY200" s="18"/>
      <c r="CA200" s="26">
        <f>VLOOKUP(B200,'[1]KH2025 IN'!$B$4:$X$243,23,0)</f>
        <v>1</v>
      </c>
      <c r="CB200" s="26">
        <v>1</v>
      </c>
      <c r="CC200" s="26" t="e">
        <f>VLOOKUP(B200,'[2]10QH'!$B$15:$BZ$665,77,0)</f>
        <v>#REF!</v>
      </c>
    </row>
    <row r="201" spans="1:89" s="26" customFormat="1" ht="93.75" x14ac:dyDescent="0.3">
      <c r="A201" s="111" t="s">
        <v>339</v>
      </c>
      <c r="B201" s="21" t="s">
        <v>887</v>
      </c>
      <c r="C201" s="22">
        <f t="shared" si="125"/>
        <v>2</v>
      </c>
      <c r="D201" s="23"/>
      <c r="E201" s="17">
        <f t="shared" si="204"/>
        <v>2</v>
      </c>
      <c r="F201" s="17">
        <f t="shared" si="205"/>
        <v>2</v>
      </c>
      <c r="G201" s="17">
        <f t="shared" si="206"/>
        <v>0</v>
      </c>
      <c r="H201" s="24"/>
      <c r="I201" s="24"/>
      <c r="J201" s="24"/>
      <c r="K201" s="24">
        <v>1</v>
      </c>
      <c r="L201" s="24">
        <v>1</v>
      </c>
      <c r="M201" s="17">
        <f t="shared" si="207"/>
        <v>0</v>
      </c>
      <c r="N201" s="24"/>
      <c r="O201" s="24"/>
      <c r="P201" s="24"/>
      <c r="Q201" s="24"/>
      <c r="R201" s="24"/>
      <c r="S201" s="24"/>
      <c r="T201" s="24"/>
      <c r="U201" s="7">
        <f t="shared" si="144"/>
        <v>0</v>
      </c>
      <c r="V201" s="24"/>
      <c r="W201" s="24"/>
      <c r="X201" s="24"/>
      <c r="Y201" s="24"/>
      <c r="Z201" s="24"/>
      <c r="AA201" s="24"/>
      <c r="AB201" s="24"/>
      <c r="AC201" s="24"/>
      <c r="AD201" s="17">
        <f t="shared" si="208"/>
        <v>0</v>
      </c>
      <c r="AE201" s="24"/>
      <c r="AF201" s="24"/>
      <c r="AG201" s="25"/>
      <c r="AH201" s="25"/>
      <c r="AI201" s="24"/>
      <c r="AJ201" s="20"/>
      <c r="AK201" s="24"/>
      <c r="AL201" s="20"/>
      <c r="AM201" s="20"/>
      <c r="AN201" s="20"/>
      <c r="AO201" s="3"/>
      <c r="AP201" s="20"/>
      <c r="AQ201" s="24"/>
      <c r="AR201" s="3"/>
      <c r="AS201" s="3"/>
      <c r="AT201" s="3"/>
      <c r="AU201" s="3"/>
      <c r="AV201" s="3"/>
      <c r="AW201" s="3"/>
      <c r="AX201" s="24"/>
      <c r="AY201" s="24"/>
      <c r="AZ201" s="24"/>
      <c r="BA201" s="3"/>
      <c r="BB201" s="3"/>
      <c r="BC201" s="3"/>
      <c r="BD201" s="24"/>
      <c r="BE201" s="3"/>
      <c r="BF201" s="3"/>
      <c r="BG201" s="17">
        <f t="shared" si="209"/>
        <v>0</v>
      </c>
      <c r="BH201" s="3"/>
      <c r="BI201" s="24"/>
      <c r="BJ201" s="24"/>
      <c r="BK201" s="3"/>
      <c r="BL201" s="20" t="s">
        <v>198</v>
      </c>
      <c r="BM201" s="3"/>
      <c r="BN201" s="20" t="s">
        <v>789</v>
      </c>
      <c r="BO201" s="3">
        <v>2025</v>
      </c>
      <c r="BP201" s="20" t="s">
        <v>106</v>
      </c>
      <c r="BQ201" s="3"/>
      <c r="BR201" s="3"/>
      <c r="BS201" s="3"/>
      <c r="BT201" s="3"/>
      <c r="BU201" s="23" t="s">
        <v>131</v>
      </c>
      <c r="BV201" s="20"/>
      <c r="BW201" s="25"/>
      <c r="BX201" s="25"/>
      <c r="BY201" s="20" t="s">
        <v>900</v>
      </c>
      <c r="CA201" s="26">
        <f>VLOOKUP(B201,'[1]KH2025 IN'!$B$4:$X$243,23,0)</f>
        <v>1</v>
      </c>
      <c r="CB201" s="26">
        <v>1</v>
      </c>
      <c r="CC201" s="26">
        <f>VLOOKUP(B201,'[2]10QH'!$B$15:$BZ$665,77,0)</f>
        <v>1</v>
      </c>
      <c r="CJ201" s="26">
        <v>1</v>
      </c>
      <c r="CK201" s="26">
        <f>VLOOKUP(B201,'[3]KH2025 IN'!$B$8:$X$241,23,0)</f>
        <v>1</v>
      </c>
    </row>
    <row r="202" spans="1:89" s="26" customFormat="1" ht="56.25" customHeight="1" x14ac:dyDescent="0.3">
      <c r="A202" s="20" t="e">
        <f>A201+1</f>
        <v>#VALUE!</v>
      </c>
      <c r="B202" s="21" t="s">
        <v>903</v>
      </c>
      <c r="C202" s="22">
        <f t="shared" ref="C202:C216" si="210">D202+E202</f>
        <v>0.01</v>
      </c>
      <c r="D202" s="23"/>
      <c r="E202" s="17">
        <f t="shared" si="204"/>
        <v>0.01</v>
      </c>
      <c r="F202" s="17">
        <f t="shared" si="205"/>
        <v>0</v>
      </c>
      <c r="G202" s="17">
        <f t="shared" si="206"/>
        <v>0</v>
      </c>
      <c r="H202" s="24"/>
      <c r="I202" s="24"/>
      <c r="J202" s="24"/>
      <c r="K202" s="24"/>
      <c r="L202" s="24"/>
      <c r="M202" s="17">
        <f t="shared" si="207"/>
        <v>0</v>
      </c>
      <c r="N202" s="24"/>
      <c r="O202" s="24"/>
      <c r="P202" s="24"/>
      <c r="Q202" s="24"/>
      <c r="R202" s="10"/>
      <c r="S202" s="24"/>
      <c r="T202" s="24"/>
      <c r="U202" s="7">
        <f t="shared" si="144"/>
        <v>0.01</v>
      </c>
      <c r="V202" s="24"/>
      <c r="W202" s="24"/>
      <c r="X202" s="24"/>
      <c r="Y202" s="24"/>
      <c r="Z202" s="24"/>
      <c r="AA202" s="24"/>
      <c r="AB202" s="24"/>
      <c r="AC202" s="24"/>
      <c r="AD202" s="17">
        <f t="shared" si="208"/>
        <v>0</v>
      </c>
      <c r="AE202" s="24"/>
      <c r="AF202" s="24"/>
      <c r="AG202" s="25"/>
      <c r="AH202" s="25"/>
      <c r="AI202" s="24"/>
      <c r="AJ202" s="20"/>
      <c r="AK202" s="24"/>
      <c r="AL202" s="20"/>
      <c r="AM202" s="20"/>
      <c r="AN202" s="20"/>
      <c r="AO202" s="3"/>
      <c r="AP202" s="20"/>
      <c r="AQ202" s="24"/>
      <c r="AR202" s="3"/>
      <c r="AS202" s="3"/>
      <c r="AT202" s="3"/>
      <c r="AU202" s="3"/>
      <c r="AV202" s="3"/>
      <c r="AW202" s="3"/>
      <c r="AX202" s="24"/>
      <c r="AY202" s="24"/>
      <c r="AZ202" s="24">
        <v>0.01</v>
      </c>
      <c r="BA202" s="3"/>
      <c r="BB202" s="3"/>
      <c r="BC202" s="3"/>
      <c r="BD202" s="24"/>
      <c r="BE202" s="3"/>
      <c r="BF202" s="3"/>
      <c r="BG202" s="17">
        <f t="shared" si="209"/>
        <v>0</v>
      </c>
      <c r="BH202" s="3"/>
      <c r="BI202" s="24"/>
      <c r="BJ202" s="24"/>
      <c r="BK202" s="3"/>
      <c r="BL202" s="20" t="s">
        <v>198</v>
      </c>
      <c r="BM202" s="3"/>
      <c r="BN202" s="20" t="s">
        <v>789</v>
      </c>
      <c r="BO202" s="3">
        <v>2025</v>
      </c>
      <c r="BP202" s="151" t="s">
        <v>904</v>
      </c>
      <c r="BQ202" s="3"/>
      <c r="BR202" s="3"/>
      <c r="BS202" s="3"/>
      <c r="BT202" s="3"/>
      <c r="BU202" s="23" t="s">
        <v>136</v>
      </c>
      <c r="BV202" s="20">
        <v>2023.2023999999999</v>
      </c>
      <c r="BW202" s="25"/>
      <c r="BX202" s="25"/>
      <c r="BY202" s="96"/>
      <c r="CA202" s="26">
        <f>VLOOKUP(B202,'[1]KH2025 IN'!$B$4:$X$243,23,0)</f>
        <v>1</v>
      </c>
      <c r="CB202" s="26">
        <v>1</v>
      </c>
      <c r="CC202" s="26">
        <f>VLOOKUP(B202,'[2]10QH'!$B$15:$BZ$665,77,0)</f>
        <v>1</v>
      </c>
      <c r="CJ202" s="26">
        <v>1</v>
      </c>
      <c r="CK202" s="26">
        <f>VLOOKUP(B202,'[3]KH2025 IN'!$B$8:$X$241,23,0)</f>
        <v>1</v>
      </c>
    </row>
    <row r="203" spans="1:89" s="26" customFormat="1" ht="75" customHeight="1" x14ac:dyDescent="0.3">
      <c r="A203" s="20" t="e">
        <f t="shared" ref="A203:A207" si="211">A202+1</f>
        <v>#VALUE!</v>
      </c>
      <c r="B203" s="21" t="s">
        <v>905</v>
      </c>
      <c r="C203" s="22">
        <f t="shared" si="210"/>
        <v>3.6400000000000002E-2</v>
      </c>
      <c r="D203" s="23"/>
      <c r="E203" s="17">
        <f t="shared" si="204"/>
        <v>3.6400000000000002E-2</v>
      </c>
      <c r="F203" s="17">
        <f t="shared" si="205"/>
        <v>0</v>
      </c>
      <c r="G203" s="17">
        <f t="shared" si="206"/>
        <v>0</v>
      </c>
      <c r="H203" s="24"/>
      <c r="I203" s="24"/>
      <c r="J203" s="24"/>
      <c r="K203" s="24"/>
      <c r="L203" s="24"/>
      <c r="M203" s="17">
        <f t="shared" si="207"/>
        <v>0</v>
      </c>
      <c r="N203" s="24"/>
      <c r="O203" s="24"/>
      <c r="P203" s="24"/>
      <c r="Q203" s="24"/>
      <c r="R203" s="24"/>
      <c r="S203" s="24"/>
      <c r="T203" s="24"/>
      <c r="U203" s="7">
        <f t="shared" si="144"/>
        <v>3.6400000000000002E-2</v>
      </c>
      <c r="V203" s="24"/>
      <c r="W203" s="24"/>
      <c r="X203" s="24"/>
      <c r="Y203" s="24"/>
      <c r="Z203" s="24"/>
      <c r="AA203" s="24"/>
      <c r="AB203" s="24"/>
      <c r="AC203" s="24"/>
      <c r="AD203" s="17">
        <f t="shared" si="208"/>
        <v>0</v>
      </c>
      <c r="AE203" s="24"/>
      <c r="AF203" s="24"/>
      <c r="AG203" s="25"/>
      <c r="AH203" s="25"/>
      <c r="AI203" s="24"/>
      <c r="AJ203" s="20"/>
      <c r="AK203" s="24"/>
      <c r="AL203" s="20"/>
      <c r="AM203" s="20"/>
      <c r="AN203" s="20"/>
      <c r="AO203" s="3"/>
      <c r="AP203" s="20"/>
      <c r="AQ203" s="24"/>
      <c r="AR203" s="3"/>
      <c r="AS203" s="3"/>
      <c r="AT203" s="3"/>
      <c r="AU203" s="3"/>
      <c r="AV203" s="3"/>
      <c r="AW203" s="3"/>
      <c r="AX203" s="24"/>
      <c r="AY203" s="24"/>
      <c r="AZ203" s="24">
        <v>3.6400000000000002E-2</v>
      </c>
      <c r="BA203" s="3"/>
      <c r="BB203" s="3"/>
      <c r="BC203" s="3"/>
      <c r="BD203" s="24"/>
      <c r="BE203" s="3"/>
      <c r="BF203" s="3"/>
      <c r="BG203" s="17">
        <f t="shared" si="209"/>
        <v>0</v>
      </c>
      <c r="BH203" s="3"/>
      <c r="BI203" s="24"/>
      <c r="BJ203" s="24"/>
      <c r="BK203" s="3"/>
      <c r="BL203" s="20" t="s">
        <v>198</v>
      </c>
      <c r="BM203" s="3"/>
      <c r="BN203" s="20" t="s">
        <v>789</v>
      </c>
      <c r="BO203" s="3">
        <v>2025</v>
      </c>
      <c r="BP203" s="152"/>
      <c r="BQ203" s="3"/>
      <c r="BR203" s="3"/>
      <c r="BS203" s="3"/>
      <c r="BT203" s="3"/>
      <c r="BU203" s="23" t="s">
        <v>136</v>
      </c>
      <c r="BV203" s="20">
        <v>2023.2023999999999</v>
      </c>
      <c r="BW203" s="25"/>
      <c r="BX203" s="25"/>
      <c r="BY203" s="96"/>
      <c r="CA203" s="26">
        <f>VLOOKUP(B203,'[1]KH2025 IN'!$B$4:$X$243,23,0)</f>
        <v>1</v>
      </c>
      <c r="CB203" s="26">
        <v>1</v>
      </c>
      <c r="CC203" s="26">
        <f>VLOOKUP(B203,'[2]10QH'!$B$15:$BZ$665,77,0)</f>
        <v>1</v>
      </c>
      <c r="CJ203" s="26">
        <v>1</v>
      </c>
      <c r="CK203" s="26">
        <f>VLOOKUP(B203,'[3]KH2025 IN'!$B$8:$X$241,23,0)</f>
        <v>1</v>
      </c>
    </row>
    <row r="204" spans="1:89" s="26" customFormat="1" ht="37.5" customHeight="1" x14ac:dyDescent="0.3">
      <c r="A204" s="20" t="e">
        <f t="shared" si="211"/>
        <v>#VALUE!</v>
      </c>
      <c r="B204" s="21" t="s">
        <v>906</v>
      </c>
      <c r="C204" s="22">
        <f t="shared" si="210"/>
        <v>0.01</v>
      </c>
      <c r="D204" s="23"/>
      <c r="E204" s="17">
        <f t="shared" si="204"/>
        <v>0.01</v>
      </c>
      <c r="F204" s="17">
        <f t="shared" si="205"/>
        <v>0</v>
      </c>
      <c r="G204" s="17">
        <f t="shared" si="206"/>
        <v>0</v>
      </c>
      <c r="H204" s="24"/>
      <c r="I204" s="24"/>
      <c r="J204" s="24"/>
      <c r="K204" s="24"/>
      <c r="L204" s="24"/>
      <c r="M204" s="17">
        <f t="shared" si="207"/>
        <v>0</v>
      </c>
      <c r="N204" s="24"/>
      <c r="O204" s="24"/>
      <c r="P204" s="24"/>
      <c r="Q204" s="24"/>
      <c r="R204" s="24"/>
      <c r="S204" s="24"/>
      <c r="T204" s="24"/>
      <c r="U204" s="7">
        <f t="shared" si="144"/>
        <v>0.01</v>
      </c>
      <c r="V204" s="24"/>
      <c r="W204" s="24"/>
      <c r="X204" s="24"/>
      <c r="Y204" s="24"/>
      <c r="Z204" s="24"/>
      <c r="AA204" s="24"/>
      <c r="AB204" s="24"/>
      <c r="AC204" s="24"/>
      <c r="AD204" s="17">
        <f t="shared" si="208"/>
        <v>0</v>
      </c>
      <c r="AE204" s="24"/>
      <c r="AF204" s="24"/>
      <c r="AG204" s="25"/>
      <c r="AH204" s="25"/>
      <c r="AI204" s="24"/>
      <c r="AJ204" s="20"/>
      <c r="AK204" s="24"/>
      <c r="AL204" s="20"/>
      <c r="AM204" s="20"/>
      <c r="AN204" s="20"/>
      <c r="AO204" s="3"/>
      <c r="AP204" s="20"/>
      <c r="AQ204" s="24"/>
      <c r="AR204" s="3"/>
      <c r="AS204" s="3"/>
      <c r="AT204" s="3"/>
      <c r="AU204" s="3"/>
      <c r="AV204" s="3"/>
      <c r="AW204" s="3"/>
      <c r="AX204" s="24"/>
      <c r="AY204" s="24"/>
      <c r="AZ204" s="24">
        <v>0.01</v>
      </c>
      <c r="BA204" s="3"/>
      <c r="BB204" s="3"/>
      <c r="BC204" s="3"/>
      <c r="BD204" s="24"/>
      <c r="BE204" s="3"/>
      <c r="BF204" s="3"/>
      <c r="BG204" s="17">
        <f t="shared" si="209"/>
        <v>0</v>
      </c>
      <c r="BH204" s="3"/>
      <c r="BI204" s="24"/>
      <c r="BJ204" s="24"/>
      <c r="BK204" s="3"/>
      <c r="BL204" s="20" t="s">
        <v>198</v>
      </c>
      <c r="BM204" s="3"/>
      <c r="BN204" s="20" t="s">
        <v>789</v>
      </c>
      <c r="BO204" s="3">
        <v>2025</v>
      </c>
      <c r="BP204" s="152"/>
      <c r="BQ204" s="3"/>
      <c r="BR204" s="3"/>
      <c r="BS204" s="3"/>
      <c r="BT204" s="3"/>
      <c r="BU204" s="23" t="s">
        <v>136</v>
      </c>
      <c r="BV204" s="20">
        <v>2023.2023999999999</v>
      </c>
      <c r="BW204" s="25"/>
      <c r="BX204" s="25"/>
      <c r="BY204" s="96"/>
      <c r="CA204" s="26">
        <f>VLOOKUP(B204,'[1]KH2025 IN'!$B$4:$X$243,23,0)</f>
        <v>1</v>
      </c>
      <c r="CB204" s="26">
        <v>1</v>
      </c>
      <c r="CC204" s="26">
        <f>VLOOKUP(B204,'[2]10QH'!$B$15:$BZ$665,77,0)</f>
        <v>1</v>
      </c>
      <c r="CJ204" s="26">
        <v>1</v>
      </c>
      <c r="CK204" s="26">
        <f>VLOOKUP(B204,'[3]KH2025 IN'!$B$8:$X$241,23,0)</f>
        <v>1</v>
      </c>
    </row>
    <row r="205" spans="1:89" s="26" customFormat="1" ht="56.25" customHeight="1" x14ac:dyDescent="0.3">
      <c r="A205" s="20" t="e">
        <f t="shared" si="211"/>
        <v>#VALUE!</v>
      </c>
      <c r="B205" s="21" t="s">
        <v>907</v>
      </c>
      <c r="C205" s="22">
        <f t="shared" si="210"/>
        <v>0.17510000000000001</v>
      </c>
      <c r="D205" s="23"/>
      <c r="E205" s="17">
        <f t="shared" si="204"/>
        <v>0.17510000000000001</v>
      </c>
      <c r="F205" s="17">
        <f t="shared" si="205"/>
        <v>0</v>
      </c>
      <c r="G205" s="17">
        <f t="shared" si="206"/>
        <v>0</v>
      </c>
      <c r="H205" s="24"/>
      <c r="I205" s="24"/>
      <c r="J205" s="24"/>
      <c r="K205" s="24"/>
      <c r="L205" s="24"/>
      <c r="M205" s="17">
        <f t="shared" si="207"/>
        <v>0</v>
      </c>
      <c r="N205" s="24"/>
      <c r="O205" s="24"/>
      <c r="P205" s="24"/>
      <c r="Q205" s="24"/>
      <c r="R205" s="24"/>
      <c r="S205" s="24"/>
      <c r="T205" s="24"/>
      <c r="U205" s="7">
        <f t="shared" si="144"/>
        <v>0.17510000000000001</v>
      </c>
      <c r="V205" s="24"/>
      <c r="W205" s="24"/>
      <c r="X205" s="24"/>
      <c r="Y205" s="24"/>
      <c r="Z205" s="24"/>
      <c r="AA205" s="24"/>
      <c r="AB205" s="24"/>
      <c r="AC205" s="24"/>
      <c r="AD205" s="17">
        <f t="shared" si="208"/>
        <v>0</v>
      </c>
      <c r="AE205" s="24"/>
      <c r="AF205" s="24"/>
      <c r="AG205" s="25"/>
      <c r="AH205" s="25"/>
      <c r="AI205" s="24"/>
      <c r="AJ205" s="20"/>
      <c r="AK205" s="24"/>
      <c r="AL205" s="20"/>
      <c r="AM205" s="20"/>
      <c r="AN205" s="20"/>
      <c r="AO205" s="3"/>
      <c r="AP205" s="20"/>
      <c r="AQ205" s="24"/>
      <c r="AR205" s="3"/>
      <c r="AS205" s="3"/>
      <c r="AT205" s="3"/>
      <c r="AU205" s="3"/>
      <c r="AV205" s="3"/>
      <c r="AW205" s="3"/>
      <c r="AX205" s="24"/>
      <c r="AY205" s="24"/>
      <c r="AZ205" s="24">
        <v>0.17510000000000001</v>
      </c>
      <c r="BA205" s="3"/>
      <c r="BB205" s="3"/>
      <c r="BC205" s="3"/>
      <c r="BD205" s="24"/>
      <c r="BE205" s="3"/>
      <c r="BF205" s="3"/>
      <c r="BG205" s="17">
        <f t="shared" si="209"/>
        <v>0</v>
      </c>
      <c r="BH205" s="3"/>
      <c r="BI205" s="24"/>
      <c r="BJ205" s="24"/>
      <c r="BK205" s="3"/>
      <c r="BL205" s="20" t="s">
        <v>198</v>
      </c>
      <c r="BM205" s="3"/>
      <c r="BN205" s="20" t="s">
        <v>789</v>
      </c>
      <c r="BO205" s="3">
        <v>2025</v>
      </c>
      <c r="BP205" s="152"/>
      <c r="BQ205" s="3"/>
      <c r="BR205" s="3"/>
      <c r="BS205" s="3"/>
      <c r="BT205" s="3"/>
      <c r="BU205" s="23" t="s">
        <v>136</v>
      </c>
      <c r="BV205" s="20">
        <v>2023.2023999999999</v>
      </c>
      <c r="BW205" s="25"/>
      <c r="BX205" s="25"/>
      <c r="BY205" s="96"/>
      <c r="CA205" s="26">
        <f>VLOOKUP(B205,'[1]KH2025 IN'!$B$4:$X$243,23,0)</f>
        <v>1</v>
      </c>
      <c r="CB205" s="26">
        <v>1</v>
      </c>
      <c r="CC205" s="26">
        <f>VLOOKUP(B205,'[2]10QH'!$B$15:$BZ$665,77,0)</f>
        <v>1</v>
      </c>
      <c r="CJ205" s="26">
        <v>1</v>
      </c>
      <c r="CK205" s="26">
        <f>VLOOKUP(B205,'[3]KH2025 IN'!$B$8:$X$241,23,0)</f>
        <v>1</v>
      </c>
    </row>
    <row r="206" spans="1:89" s="26" customFormat="1" ht="56.25" customHeight="1" x14ac:dyDescent="0.3">
      <c r="A206" s="20" t="e">
        <f t="shared" si="211"/>
        <v>#VALUE!</v>
      </c>
      <c r="B206" s="21" t="s">
        <v>908</v>
      </c>
      <c r="C206" s="22">
        <f t="shared" si="210"/>
        <v>6.8199999999999997E-2</v>
      </c>
      <c r="D206" s="23"/>
      <c r="E206" s="17">
        <f t="shared" si="204"/>
        <v>6.8199999999999997E-2</v>
      </c>
      <c r="F206" s="17">
        <f t="shared" si="205"/>
        <v>0</v>
      </c>
      <c r="G206" s="17">
        <f t="shared" si="206"/>
        <v>0</v>
      </c>
      <c r="H206" s="24"/>
      <c r="I206" s="24"/>
      <c r="J206" s="24"/>
      <c r="K206" s="24"/>
      <c r="L206" s="24"/>
      <c r="M206" s="17">
        <f t="shared" si="207"/>
        <v>0</v>
      </c>
      <c r="N206" s="24"/>
      <c r="O206" s="24"/>
      <c r="P206" s="24"/>
      <c r="Q206" s="24"/>
      <c r="R206" s="24"/>
      <c r="S206" s="24"/>
      <c r="T206" s="24"/>
      <c r="U206" s="7">
        <f t="shared" si="144"/>
        <v>6.8199999999999997E-2</v>
      </c>
      <c r="V206" s="24"/>
      <c r="W206" s="24"/>
      <c r="X206" s="24"/>
      <c r="Y206" s="24"/>
      <c r="Z206" s="24"/>
      <c r="AA206" s="24"/>
      <c r="AB206" s="24"/>
      <c r="AC206" s="24"/>
      <c r="AD206" s="17">
        <f t="shared" si="208"/>
        <v>0</v>
      </c>
      <c r="AE206" s="24"/>
      <c r="AF206" s="24"/>
      <c r="AG206" s="25"/>
      <c r="AH206" s="25"/>
      <c r="AI206" s="24"/>
      <c r="AJ206" s="20"/>
      <c r="AK206" s="24"/>
      <c r="AL206" s="20"/>
      <c r="AM206" s="20"/>
      <c r="AN206" s="20"/>
      <c r="AO206" s="3"/>
      <c r="AP206" s="20"/>
      <c r="AQ206" s="24"/>
      <c r="AR206" s="3"/>
      <c r="AS206" s="3"/>
      <c r="AT206" s="3"/>
      <c r="AU206" s="3"/>
      <c r="AV206" s="3"/>
      <c r="AW206" s="3"/>
      <c r="AX206" s="24"/>
      <c r="AY206" s="24"/>
      <c r="AZ206" s="24">
        <v>6.8199999999999997E-2</v>
      </c>
      <c r="BA206" s="3"/>
      <c r="BB206" s="3"/>
      <c r="BC206" s="3"/>
      <c r="BD206" s="24"/>
      <c r="BE206" s="3"/>
      <c r="BF206" s="3"/>
      <c r="BG206" s="17">
        <f t="shared" si="209"/>
        <v>0</v>
      </c>
      <c r="BH206" s="3"/>
      <c r="BI206" s="24"/>
      <c r="BJ206" s="24"/>
      <c r="BK206" s="3"/>
      <c r="BL206" s="20" t="s">
        <v>198</v>
      </c>
      <c r="BM206" s="3"/>
      <c r="BN206" s="20" t="s">
        <v>789</v>
      </c>
      <c r="BO206" s="3">
        <v>2025</v>
      </c>
      <c r="BP206" s="152"/>
      <c r="BQ206" s="3"/>
      <c r="BR206" s="3"/>
      <c r="BS206" s="3"/>
      <c r="BT206" s="3"/>
      <c r="BU206" s="23" t="s">
        <v>136</v>
      </c>
      <c r="BV206" s="20">
        <v>2023.2023999999999</v>
      </c>
      <c r="BW206" s="25"/>
      <c r="BX206" s="25"/>
      <c r="BY206" s="96"/>
      <c r="CA206" s="26">
        <f>VLOOKUP(B206,'[1]KH2025 IN'!$B$4:$X$243,23,0)</f>
        <v>1</v>
      </c>
      <c r="CB206" s="26">
        <v>1</v>
      </c>
      <c r="CC206" s="26">
        <f>VLOOKUP(B206,'[2]10QH'!$B$15:$BZ$665,77,0)</f>
        <v>1</v>
      </c>
      <c r="CJ206" s="26">
        <v>1</v>
      </c>
      <c r="CK206" s="26">
        <f>VLOOKUP(B206,'[3]KH2025 IN'!$B$8:$X$241,23,0)</f>
        <v>1</v>
      </c>
    </row>
    <row r="207" spans="1:89" s="26" customFormat="1" ht="56.25" customHeight="1" x14ac:dyDescent="0.3">
      <c r="A207" s="20" t="e">
        <f t="shared" si="211"/>
        <v>#VALUE!</v>
      </c>
      <c r="B207" s="21" t="s">
        <v>909</v>
      </c>
      <c r="C207" s="22">
        <f t="shared" si="210"/>
        <v>0.15859999999999999</v>
      </c>
      <c r="D207" s="23"/>
      <c r="E207" s="17">
        <f t="shared" si="204"/>
        <v>0.15859999999999999</v>
      </c>
      <c r="F207" s="17">
        <f t="shared" si="205"/>
        <v>0</v>
      </c>
      <c r="G207" s="17">
        <f t="shared" si="206"/>
        <v>0</v>
      </c>
      <c r="H207" s="24"/>
      <c r="I207" s="24"/>
      <c r="J207" s="24"/>
      <c r="K207" s="24"/>
      <c r="L207" s="24"/>
      <c r="M207" s="17">
        <f t="shared" si="207"/>
        <v>0</v>
      </c>
      <c r="N207" s="24"/>
      <c r="O207" s="24"/>
      <c r="P207" s="24"/>
      <c r="Q207" s="24"/>
      <c r="R207" s="24"/>
      <c r="S207" s="24"/>
      <c r="T207" s="24"/>
      <c r="U207" s="7">
        <f t="shared" si="144"/>
        <v>0.15859999999999999</v>
      </c>
      <c r="V207" s="24"/>
      <c r="W207" s="24"/>
      <c r="X207" s="24"/>
      <c r="Y207" s="24"/>
      <c r="Z207" s="24"/>
      <c r="AA207" s="24"/>
      <c r="AB207" s="24"/>
      <c r="AC207" s="24"/>
      <c r="AD207" s="17">
        <f t="shared" si="208"/>
        <v>0</v>
      </c>
      <c r="AE207" s="24"/>
      <c r="AF207" s="24"/>
      <c r="AG207" s="25"/>
      <c r="AH207" s="25"/>
      <c r="AI207" s="24"/>
      <c r="AJ207" s="20"/>
      <c r="AK207" s="24"/>
      <c r="AL207" s="20"/>
      <c r="AM207" s="20"/>
      <c r="AN207" s="20"/>
      <c r="AO207" s="3"/>
      <c r="AP207" s="20"/>
      <c r="AQ207" s="24"/>
      <c r="AR207" s="3"/>
      <c r="AS207" s="3"/>
      <c r="AT207" s="3"/>
      <c r="AU207" s="3"/>
      <c r="AV207" s="3"/>
      <c r="AW207" s="3"/>
      <c r="AX207" s="24"/>
      <c r="AY207" s="24"/>
      <c r="AZ207" s="24">
        <v>0.15859999999999999</v>
      </c>
      <c r="BA207" s="3"/>
      <c r="BB207" s="3"/>
      <c r="BC207" s="3"/>
      <c r="BD207" s="24"/>
      <c r="BE207" s="3"/>
      <c r="BF207" s="3"/>
      <c r="BG207" s="17">
        <f t="shared" si="209"/>
        <v>0</v>
      </c>
      <c r="BH207" s="3"/>
      <c r="BI207" s="24"/>
      <c r="BJ207" s="24"/>
      <c r="BK207" s="3"/>
      <c r="BL207" s="20" t="s">
        <v>198</v>
      </c>
      <c r="BM207" s="3"/>
      <c r="BN207" s="20" t="s">
        <v>789</v>
      </c>
      <c r="BO207" s="3">
        <v>2025</v>
      </c>
      <c r="BP207" s="155"/>
      <c r="BQ207" s="3"/>
      <c r="BR207" s="3"/>
      <c r="BS207" s="3"/>
      <c r="BT207" s="3"/>
      <c r="BU207" s="23" t="s">
        <v>136</v>
      </c>
      <c r="BV207" s="20">
        <v>2023.2023999999999</v>
      </c>
      <c r="BW207" s="25"/>
      <c r="BX207" s="25"/>
      <c r="BY207" s="96"/>
      <c r="CA207" s="26">
        <f>VLOOKUP(B207,'[1]KH2025 IN'!$B$4:$X$243,23,0)</f>
        <v>1</v>
      </c>
      <c r="CB207" s="26">
        <v>1</v>
      </c>
      <c r="CC207" s="26">
        <f>VLOOKUP(B207,'[2]10QH'!$B$15:$BZ$665,77,0)</f>
        <v>1</v>
      </c>
      <c r="CJ207" s="26">
        <v>1</v>
      </c>
      <c r="CK207" s="26">
        <f>VLOOKUP(B207,'[3]KH2025 IN'!$B$8:$X$241,23,0)</f>
        <v>1</v>
      </c>
    </row>
    <row r="208" spans="1:89" s="11" customFormat="1" ht="18.75" hidden="1" customHeight="1" x14ac:dyDescent="0.3">
      <c r="A208" s="62" t="s">
        <v>910</v>
      </c>
      <c r="B208" s="65" t="s">
        <v>911</v>
      </c>
      <c r="C208" s="6">
        <f t="shared" si="210"/>
        <v>0</v>
      </c>
      <c r="D208" s="6">
        <f t="shared" ref="D208:BJ208" si="212">SUM(D209:D211)</f>
        <v>0</v>
      </c>
      <c r="E208" s="6">
        <f t="shared" si="212"/>
        <v>0</v>
      </c>
      <c r="F208" s="6">
        <f t="shared" si="212"/>
        <v>0</v>
      </c>
      <c r="G208" s="6">
        <f t="shared" si="212"/>
        <v>0</v>
      </c>
      <c r="H208" s="6">
        <f t="shared" si="212"/>
        <v>0</v>
      </c>
      <c r="I208" s="6">
        <f t="shared" si="212"/>
        <v>0</v>
      </c>
      <c r="J208" s="6">
        <f t="shared" si="212"/>
        <v>0</v>
      </c>
      <c r="K208" s="6">
        <f t="shared" si="212"/>
        <v>0</v>
      </c>
      <c r="L208" s="6">
        <f t="shared" si="212"/>
        <v>0</v>
      </c>
      <c r="M208" s="6">
        <f t="shared" si="212"/>
        <v>0</v>
      </c>
      <c r="N208" s="6">
        <f t="shared" si="212"/>
        <v>0</v>
      </c>
      <c r="O208" s="6">
        <f t="shared" si="212"/>
        <v>0</v>
      </c>
      <c r="P208" s="6">
        <f t="shared" si="212"/>
        <v>0</v>
      </c>
      <c r="Q208" s="6">
        <f t="shared" si="212"/>
        <v>0</v>
      </c>
      <c r="R208" s="6">
        <f t="shared" si="212"/>
        <v>0</v>
      </c>
      <c r="S208" s="6">
        <f t="shared" si="212"/>
        <v>0</v>
      </c>
      <c r="T208" s="6">
        <f t="shared" si="212"/>
        <v>0</v>
      </c>
      <c r="U208" s="6">
        <f t="shared" si="212"/>
        <v>0</v>
      </c>
      <c r="V208" s="6">
        <f t="shared" si="212"/>
        <v>0</v>
      </c>
      <c r="W208" s="6">
        <f t="shared" si="212"/>
        <v>0</v>
      </c>
      <c r="X208" s="6">
        <f t="shared" si="212"/>
        <v>0</v>
      </c>
      <c r="Y208" s="6">
        <f t="shared" si="212"/>
        <v>0</v>
      </c>
      <c r="Z208" s="6">
        <f t="shared" si="212"/>
        <v>0</v>
      </c>
      <c r="AA208" s="6">
        <f t="shared" si="212"/>
        <v>0</v>
      </c>
      <c r="AB208" s="6">
        <f t="shared" si="212"/>
        <v>0</v>
      </c>
      <c r="AC208" s="6">
        <f t="shared" si="212"/>
        <v>0</v>
      </c>
      <c r="AD208" s="6">
        <f t="shared" si="212"/>
        <v>0</v>
      </c>
      <c r="AE208" s="6">
        <f t="shared" si="212"/>
        <v>0</v>
      </c>
      <c r="AF208" s="6">
        <f t="shared" si="212"/>
        <v>0</v>
      </c>
      <c r="AG208" s="6">
        <f t="shared" si="212"/>
        <v>0</v>
      </c>
      <c r="AH208" s="6">
        <f t="shared" si="212"/>
        <v>0</v>
      </c>
      <c r="AI208" s="6">
        <f t="shared" si="212"/>
        <v>0</v>
      </c>
      <c r="AJ208" s="6">
        <f t="shared" si="212"/>
        <v>0</v>
      </c>
      <c r="AK208" s="6">
        <f t="shared" si="212"/>
        <v>0</v>
      </c>
      <c r="AL208" s="6">
        <f t="shared" si="212"/>
        <v>0</v>
      </c>
      <c r="AM208" s="6">
        <f t="shared" si="212"/>
        <v>0</v>
      </c>
      <c r="AN208" s="6">
        <f t="shared" si="212"/>
        <v>0</v>
      </c>
      <c r="AO208" s="6">
        <f t="shared" si="212"/>
        <v>0</v>
      </c>
      <c r="AP208" s="6">
        <f t="shared" si="212"/>
        <v>0</v>
      </c>
      <c r="AQ208" s="6">
        <f t="shared" si="212"/>
        <v>0</v>
      </c>
      <c r="AR208" s="6">
        <f t="shared" si="212"/>
        <v>0</v>
      </c>
      <c r="AS208" s="6">
        <f t="shared" si="212"/>
        <v>0</v>
      </c>
      <c r="AT208" s="6">
        <f t="shared" si="212"/>
        <v>0</v>
      </c>
      <c r="AU208" s="6">
        <f t="shared" si="212"/>
        <v>0</v>
      </c>
      <c r="AV208" s="6">
        <f t="shared" si="212"/>
        <v>0</v>
      </c>
      <c r="AW208" s="6">
        <f t="shared" si="212"/>
        <v>0</v>
      </c>
      <c r="AX208" s="6">
        <f t="shared" si="212"/>
        <v>0</v>
      </c>
      <c r="AY208" s="6">
        <f t="shared" si="212"/>
        <v>0</v>
      </c>
      <c r="AZ208" s="6">
        <f t="shared" si="212"/>
        <v>0</v>
      </c>
      <c r="BA208" s="6">
        <f t="shared" si="212"/>
        <v>0</v>
      </c>
      <c r="BB208" s="6">
        <f t="shared" si="212"/>
        <v>0</v>
      </c>
      <c r="BC208" s="6">
        <f t="shared" si="212"/>
        <v>0</v>
      </c>
      <c r="BD208" s="6">
        <f t="shared" si="212"/>
        <v>0</v>
      </c>
      <c r="BE208" s="6">
        <f t="shared" si="212"/>
        <v>0</v>
      </c>
      <c r="BF208" s="6">
        <f t="shared" si="212"/>
        <v>0</v>
      </c>
      <c r="BG208" s="6">
        <f t="shared" si="212"/>
        <v>0</v>
      </c>
      <c r="BH208" s="6">
        <f t="shared" si="212"/>
        <v>0</v>
      </c>
      <c r="BI208" s="6">
        <f t="shared" si="212"/>
        <v>0</v>
      </c>
      <c r="BJ208" s="6">
        <f t="shared" si="212"/>
        <v>0</v>
      </c>
      <c r="BK208" s="4"/>
      <c r="BL208" s="4"/>
      <c r="BM208" s="4"/>
      <c r="BN208" s="4"/>
      <c r="BO208" s="62"/>
      <c r="BP208" s="10"/>
      <c r="BQ208" s="10"/>
      <c r="BR208" s="10"/>
      <c r="BS208" s="10"/>
      <c r="BT208" s="10"/>
      <c r="BU208" s="10"/>
      <c r="BV208" s="10"/>
      <c r="BW208" s="10"/>
      <c r="BX208" s="10"/>
      <c r="BY208" s="10"/>
      <c r="CA208" s="26" t="e">
        <f>VLOOKUP(B208,'[1]KH2025 IN'!$B$4:$X$243,23,0)</f>
        <v>#N/A</v>
      </c>
      <c r="CB208" s="26">
        <v>1</v>
      </c>
      <c r="CC208" s="26" t="e">
        <f>VLOOKUP(B208,'[2]10QH'!$B$15:$BZ$665,77,0)</f>
        <v>#REF!</v>
      </c>
    </row>
    <row r="209" spans="1:89" s="19" customFormat="1" ht="18.75" hidden="1" customHeight="1" x14ac:dyDescent="0.3">
      <c r="A209" s="10" t="s">
        <v>84</v>
      </c>
      <c r="B209" s="15" t="s">
        <v>85</v>
      </c>
      <c r="C209" s="16">
        <f t="shared" si="210"/>
        <v>0</v>
      </c>
      <c r="D209" s="10"/>
      <c r="E209" s="17">
        <f t="shared" ref="E209:E211" si="213">F209+U209+BG209</f>
        <v>0</v>
      </c>
      <c r="F209" s="17">
        <f t="shared" ref="F209:F211" si="214">G209+K209+L209+M209+R209+S209+T209</f>
        <v>0</v>
      </c>
      <c r="G209" s="17">
        <f t="shared" ref="G209:G211" si="215">H209+I209+J209</f>
        <v>0</v>
      </c>
      <c r="H209" s="10"/>
      <c r="I209" s="10"/>
      <c r="J209" s="10"/>
      <c r="K209" s="10"/>
      <c r="L209" s="10"/>
      <c r="M209" s="17">
        <f t="shared" ref="M209:M211" si="216">+N209+O209+P209</f>
        <v>0</v>
      </c>
      <c r="N209" s="10"/>
      <c r="O209" s="10"/>
      <c r="P209" s="10"/>
      <c r="Q209" s="10"/>
      <c r="R209" s="24"/>
      <c r="S209" s="10"/>
      <c r="T209" s="10"/>
      <c r="U209" s="7">
        <f t="shared" si="144"/>
        <v>0</v>
      </c>
      <c r="V209" s="10"/>
      <c r="W209" s="10"/>
      <c r="X209" s="10"/>
      <c r="Y209" s="10"/>
      <c r="Z209" s="10"/>
      <c r="AA209" s="10"/>
      <c r="AB209" s="10"/>
      <c r="AC209" s="10"/>
      <c r="AD209" s="17">
        <f t="shared" ref="AD209:AD211" si="217">SUM(AE209:AT209)</f>
        <v>0</v>
      </c>
      <c r="AE209" s="10"/>
      <c r="AF209" s="10"/>
      <c r="AG209" s="10"/>
      <c r="AH209" s="10"/>
      <c r="AI209" s="10"/>
      <c r="AJ209" s="10"/>
      <c r="AK209" s="10"/>
      <c r="AL209" s="10"/>
      <c r="AM209" s="10"/>
      <c r="AN209" s="10"/>
      <c r="AO209" s="3"/>
      <c r="AP209" s="10"/>
      <c r="AQ209" s="10"/>
      <c r="AR209" s="3"/>
      <c r="AS209" s="3"/>
      <c r="AT209" s="3"/>
      <c r="AU209" s="3"/>
      <c r="AV209" s="3"/>
      <c r="AW209" s="3"/>
      <c r="AX209" s="10"/>
      <c r="AY209" s="10"/>
      <c r="AZ209" s="10"/>
      <c r="BA209" s="3"/>
      <c r="BB209" s="3"/>
      <c r="BC209" s="3"/>
      <c r="BD209" s="10"/>
      <c r="BE209" s="3"/>
      <c r="BF209" s="3"/>
      <c r="BG209" s="17">
        <f t="shared" ref="BG209:BG211" si="218">BH209+BI209+BJ209</f>
        <v>0</v>
      </c>
      <c r="BH209" s="3"/>
      <c r="BI209" s="10"/>
      <c r="BJ209" s="10"/>
      <c r="BK209" s="18"/>
      <c r="BL209" s="10"/>
      <c r="BM209" s="18"/>
      <c r="BN209" s="10"/>
      <c r="BO209" s="3"/>
      <c r="BP209" s="10"/>
      <c r="BQ209" s="18"/>
      <c r="BR209" s="18"/>
      <c r="BS209" s="18"/>
      <c r="BT209" s="18"/>
      <c r="BU209" s="10"/>
      <c r="BV209" s="10"/>
      <c r="BW209" s="10"/>
      <c r="BX209" s="10"/>
      <c r="BY209" s="18"/>
      <c r="CA209" s="26">
        <f>VLOOKUP(B209,'[1]KH2025 IN'!$B$4:$X$243,23,0)</f>
        <v>1</v>
      </c>
      <c r="CB209" s="26">
        <v>1</v>
      </c>
      <c r="CC209" s="26" t="e">
        <f>VLOOKUP(B209,'[2]10QH'!$B$15:$BZ$665,77,0)</f>
        <v>#REF!</v>
      </c>
    </row>
    <row r="210" spans="1:89" s="19" customFormat="1" ht="18.75" hidden="1" customHeight="1" x14ac:dyDescent="0.3">
      <c r="A210" s="10" t="s">
        <v>147</v>
      </c>
      <c r="B210" s="15" t="s">
        <v>148</v>
      </c>
      <c r="C210" s="16">
        <f t="shared" si="210"/>
        <v>0</v>
      </c>
      <c r="D210" s="24"/>
      <c r="E210" s="17">
        <f t="shared" si="213"/>
        <v>0</v>
      </c>
      <c r="F210" s="17">
        <f t="shared" si="214"/>
        <v>0</v>
      </c>
      <c r="G210" s="17">
        <f t="shared" si="215"/>
        <v>0</v>
      </c>
      <c r="H210" s="10"/>
      <c r="I210" s="10"/>
      <c r="J210" s="10"/>
      <c r="K210" s="10"/>
      <c r="L210" s="10"/>
      <c r="M210" s="17">
        <f t="shared" si="216"/>
        <v>0</v>
      </c>
      <c r="N210" s="10"/>
      <c r="O210" s="10"/>
      <c r="P210" s="10"/>
      <c r="Q210" s="10"/>
      <c r="R210" s="24"/>
      <c r="S210" s="10"/>
      <c r="T210" s="10"/>
      <c r="U210" s="7">
        <f t="shared" si="144"/>
        <v>0</v>
      </c>
      <c r="V210" s="10"/>
      <c r="W210" s="10"/>
      <c r="X210" s="10"/>
      <c r="Y210" s="10"/>
      <c r="Z210" s="10"/>
      <c r="AA210" s="10"/>
      <c r="AB210" s="10"/>
      <c r="AC210" s="10"/>
      <c r="AD210" s="17">
        <f t="shared" si="217"/>
        <v>0</v>
      </c>
      <c r="AE210" s="10"/>
      <c r="AF210" s="10"/>
      <c r="AG210" s="10"/>
      <c r="AH210" s="10"/>
      <c r="AI210" s="10"/>
      <c r="AJ210" s="10"/>
      <c r="AK210" s="10"/>
      <c r="AL210" s="10"/>
      <c r="AM210" s="10"/>
      <c r="AN210" s="10"/>
      <c r="AO210" s="3"/>
      <c r="AP210" s="10"/>
      <c r="AQ210" s="10"/>
      <c r="AR210" s="3"/>
      <c r="AS210" s="3"/>
      <c r="AT210" s="3"/>
      <c r="AU210" s="3"/>
      <c r="AV210" s="3"/>
      <c r="AW210" s="3"/>
      <c r="AX210" s="10"/>
      <c r="AY210" s="10"/>
      <c r="AZ210" s="10"/>
      <c r="BA210" s="3"/>
      <c r="BB210" s="3"/>
      <c r="BC210" s="3"/>
      <c r="BD210" s="10"/>
      <c r="BE210" s="3"/>
      <c r="BF210" s="3"/>
      <c r="BG210" s="17">
        <f t="shared" si="218"/>
        <v>0</v>
      </c>
      <c r="BH210" s="3"/>
      <c r="BI210" s="10"/>
      <c r="BJ210" s="10"/>
      <c r="BK210" s="18"/>
      <c r="BL210" s="10"/>
      <c r="BM210" s="18"/>
      <c r="BN210" s="10"/>
      <c r="BO210" s="18"/>
      <c r="BP210" s="10"/>
      <c r="BQ210" s="18"/>
      <c r="BR210" s="18"/>
      <c r="BS210" s="18"/>
      <c r="BT210" s="18"/>
      <c r="BU210" s="24"/>
      <c r="BV210" s="10"/>
      <c r="BW210" s="10"/>
      <c r="BX210" s="10"/>
      <c r="BY210" s="18"/>
      <c r="CA210" s="26" t="e">
        <f>VLOOKUP(B210,'[1]KH2025 IN'!$B$4:$X$243,23,0)</f>
        <v>#N/A</v>
      </c>
      <c r="CB210" s="26">
        <v>1</v>
      </c>
      <c r="CC210" s="26" t="e">
        <f>VLOOKUP(B210,'[2]10QH'!$B$15:$BZ$665,77,0)</f>
        <v>#REF!</v>
      </c>
    </row>
    <row r="211" spans="1:89" s="19" customFormat="1" ht="37.5" hidden="1" customHeight="1" x14ac:dyDescent="0.3">
      <c r="A211" s="10" t="s">
        <v>152</v>
      </c>
      <c r="B211" s="15" t="s">
        <v>153</v>
      </c>
      <c r="C211" s="16">
        <f t="shared" si="210"/>
        <v>0</v>
      </c>
      <c r="D211" s="10"/>
      <c r="E211" s="17">
        <f t="shared" si="213"/>
        <v>0</v>
      </c>
      <c r="F211" s="17">
        <f t="shared" si="214"/>
        <v>0</v>
      </c>
      <c r="G211" s="17">
        <f t="shared" si="215"/>
        <v>0</v>
      </c>
      <c r="H211" s="10"/>
      <c r="I211" s="10"/>
      <c r="J211" s="10"/>
      <c r="K211" s="10"/>
      <c r="L211" s="10"/>
      <c r="M211" s="17">
        <f t="shared" si="216"/>
        <v>0</v>
      </c>
      <c r="N211" s="10"/>
      <c r="O211" s="10"/>
      <c r="P211" s="10"/>
      <c r="Q211" s="10"/>
      <c r="R211" s="24"/>
      <c r="S211" s="10"/>
      <c r="T211" s="10"/>
      <c r="U211" s="7">
        <f>V211+W211+X211+Y211+Z211+AA211+AB211+AC211+AD211+AU211+AV211+AW211+AX211+AY211+AZ211+BA211+BB211+BC211+BD211+BE211+BF211</f>
        <v>0</v>
      </c>
      <c r="V211" s="10"/>
      <c r="W211" s="10"/>
      <c r="X211" s="10"/>
      <c r="Y211" s="10"/>
      <c r="Z211" s="10"/>
      <c r="AA211" s="10"/>
      <c r="AB211" s="10"/>
      <c r="AC211" s="10"/>
      <c r="AD211" s="17">
        <f t="shared" si="217"/>
        <v>0</v>
      </c>
      <c r="AE211" s="10"/>
      <c r="AF211" s="10"/>
      <c r="AG211" s="10"/>
      <c r="AH211" s="10"/>
      <c r="AI211" s="10"/>
      <c r="AJ211" s="10"/>
      <c r="AK211" s="10"/>
      <c r="AL211" s="10"/>
      <c r="AM211" s="10"/>
      <c r="AN211" s="10"/>
      <c r="AO211" s="3"/>
      <c r="AP211" s="10"/>
      <c r="AQ211" s="10"/>
      <c r="AR211" s="3"/>
      <c r="AS211" s="3"/>
      <c r="AT211" s="3"/>
      <c r="AU211" s="3"/>
      <c r="AV211" s="3"/>
      <c r="AW211" s="3"/>
      <c r="AX211" s="10"/>
      <c r="AY211" s="10"/>
      <c r="AZ211" s="10"/>
      <c r="BA211" s="3"/>
      <c r="BB211" s="3"/>
      <c r="BC211" s="3"/>
      <c r="BD211" s="10"/>
      <c r="BE211" s="3"/>
      <c r="BF211" s="3"/>
      <c r="BG211" s="17">
        <f t="shared" si="218"/>
        <v>0</v>
      </c>
      <c r="BH211" s="3"/>
      <c r="BI211" s="10"/>
      <c r="BJ211" s="10"/>
      <c r="BK211" s="18"/>
      <c r="BL211" s="10"/>
      <c r="BM211" s="18"/>
      <c r="BN211" s="10"/>
      <c r="BO211" s="3"/>
      <c r="BP211" s="10"/>
      <c r="BQ211" s="18"/>
      <c r="BR211" s="18"/>
      <c r="BS211" s="18"/>
      <c r="BT211" s="18"/>
      <c r="BU211" s="10"/>
      <c r="BV211" s="10"/>
      <c r="BW211" s="10"/>
      <c r="BX211" s="10"/>
      <c r="BY211" s="18"/>
      <c r="CA211" s="26">
        <f>VLOOKUP(B211,'[1]KH2025 IN'!$B$4:$X$243,23,0)</f>
        <v>1</v>
      </c>
      <c r="CB211" s="26">
        <v>1</v>
      </c>
      <c r="CC211" s="26" t="e">
        <f>VLOOKUP(B211,'[2]10QH'!$B$15:$BZ$665,77,0)</f>
        <v>#REF!</v>
      </c>
    </row>
    <row r="212" spans="1:89" s="11" customFormat="1" ht="19.5" hidden="1" customHeight="1" x14ac:dyDescent="0.3">
      <c r="A212" s="62" t="s">
        <v>954</v>
      </c>
      <c r="B212" s="65" t="s">
        <v>36</v>
      </c>
      <c r="C212" s="6">
        <f t="shared" si="210"/>
        <v>5.38</v>
      </c>
      <c r="D212" s="6">
        <f t="shared" ref="D212:T212" si="219">SUM(D213:D216)</f>
        <v>0</v>
      </c>
      <c r="E212" s="6">
        <f t="shared" si="219"/>
        <v>5.38</v>
      </c>
      <c r="F212" s="6">
        <f t="shared" si="219"/>
        <v>5.38</v>
      </c>
      <c r="G212" s="6">
        <f t="shared" si="219"/>
        <v>0</v>
      </c>
      <c r="H212" s="6">
        <f t="shared" si="219"/>
        <v>0</v>
      </c>
      <c r="I212" s="6">
        <f t="shared" si="219"/>
        <v>0</v>
      </c>
      <c r="J212" s="6">
        <f t="shared" si="219"/>
        <v>0</v>
      </c>
      <c r="K212" s="6">
        <f t="shared" si="219"/>
        <v>0.88</v>
      </c>
      <c r="L212" s="6">
        <f t="shared" si="219"/>
        <v>4.5</v>
      </c>
      <c r="M212" s="6">
        <f t="shared" si="219"/>
        <v>0</v>
      </c>
      <c r="N212" s="6">
        <f t="shared" si="219"/>
        <v>0</v>
      </c>
      <c r="O212" s="6">
        <f t="shared" si="219"/>
        <v>0</v>
      </c>
      <c r="P212" s="6">
        <f t="shared" si="219"/>
        <v>0</v>
      </c>
      <c r="Q212" s="6">
        <f t="shared" si="219"/>
        <v>0</v>
      </c>
      <c r="R212" s="6">
        <f t="shared" si="219"/>
        <v>0</v>
      </c>
      <c r="S212" s="6">
        <f t="shared" si="219"/>
        <v>0</v>
      </c>
      <c r="T212" s="6">
        <f t="shared" si="219"/>
        <v>0</v>
      </c>
      <c r="U212" s="6">
        <f t="shared" ref="U212:U214" si="220">V212+W212+X212+Y212+Z212+AA212+AB212+AC212+AD212+AU212+AV212+AW212+AX212+AY212+AZ212+BA212+BB212+BC212+BD212+BE212+BF212</f>
        <v>0</v>
      </c>
      <c r="V212" s="6">
        <f t="shared" ref="V212:BJ212" si="221">SUM(V213:V216)</f>
        <v>0</v>
      </c>
      <c r="W212" s="6">
        <f t="shared" si="221"/>
        <v>0</v>
      </c>
      <c r="X212" s="6">
        <f t="shared" si="221"/>
        <v>0</v>
      </c>
      <c r="Y212" s="6">
        <f t="shared" si="221"/>
        <v>0</v>
      </c>
      <c r="Z212" s="6">
        <f t="shared" si="221"/>
        <v>0</v>
      </c>
      <c r="AA212" s="6">
        <f t="shared" si="221"/>
        <v>0</v>
      </c>
      <c r="AB212" s="6">
        <f t="shared" si="221"/>
        <v>0</v>
      </c>
      <c r="AC212" s="6">
        <f t="shared" si="221"/>
        <v>0</v>
      </c>
      <c r="AD212" s="6">
        <f t="shared" si="221"/>
        <v>0</v>
      </c>
      <c r="AE212" s="6">
        <f t="shared" si="221"/>
        <v>0</v>
      </c>
      <c r="AF212" s="6">
        <f t="shared" si="221"/>
        <v>0</v>
      </c>
      <c r="AG212" s="6">
        <f t="shared" si="221"/>
        <v>0</v>
      </c>
      <c r="AH212" s="6">
        <f t="shared" si="221"/>
        <v>0</v>
      </c>
      <c r="AI212" s="6">
        <f t="shared" si="221"/>
        <v>0</v>
      </c>
      <c r="AJ212" s="6">
        <f t="shared" si="221"/>
        <v>0</v>
      </c>
      <c r="AK212" s="6">
        <f t="shared" si="221"/>
        <v>0</v>
      </c>
      <c r="AL212" s="6">
        <f t="shared" si="221"/>
        <v>0</v>
      </c>
      <c r="AM212" s="6">
        <f t="shared" si="221"/>
        <v>0</v>
      </c>
      <c r="AN212" s="6">
        <f t="shared" si="221"/>
        <v>0</v>
      </c>
      <c r="AO212" s="6">
        <f t="shared" si="221"/>
        <v>0</v>
      </c>
      <c r="AP212" s="6">
        <f t="shared" si="221"/>
        <v>0</v>
      </c>
      <c r="AQ212" s="6">
        <f t="shared" si="221"/>
        <v>0</v>
      </c>
      <c r="AR212" s="6">
        <f t="shared" si="221"/>
        <v>0</v>
      </c>
      <c r="AS212" s="6">
        <f t="shared" si="221"/>
        <v>0</v>
      </c>
      <c r="AT212" s="6">
        <f t="shared" si="221"/>
        <v>0</v>
      </c>
      <c r="AU212" s="6">
        <f t="shared" si="221"/>
        <v>0</v>
      </c>
      <c r="AV212" s="6">
        <f t="shared" si="221"/>
        <v>0</v>
      </c>
      <c r="AW212" s="6">
        <f t="shared" si="221"/>
        <v>0</v>
      </c>
      <c r="AX212" s="6">
        <f t="shared" si="221"/>
        <v>0</v>
      </c>
      <c r="AY212" s="6">
        <f t="shared" si="221"/>
        <v>0</v>
      </c>
      <c r="AZ212" s="6">
        <f t="shared" si="221"/>
        <v>0</v>
      </c>
      <c r="BA212" s="6">
        <f t="shared" si="221"/>
        <v>0</v>
      </c>
      <c r="BB212" s="6">
        <f t="shared" si="221"/>
        <v>0</v>
      </c>
      <c r="BC212" s="6">
        <f t="shared" si="221"/>
        <v>0</v>
      </c>
      <c r="BD212" s="6">
        <f t="shared" si="221"/>
        <v>0</v>
      </c>
      <c r="BE212" s="6">
        <f t="shared" si="221"/>
        <v>0</v>
      </c>
      <c r="BF212" s="6">
        <f t="shared" si="221"/>
        <v>0</v>
      </c>
      <c r="BG212" s="6">
        <f t="shared" si="221"/>
        <v>0</v>
      </c>
      <c r="BH212" s="6">
        <f t="shared" si="221"/>
        <v>0</v>
      </c>
      <c r="BI212" s="6">
        <f t="shared" si="221"/>
        <v>0</v>
      </c>
      <c r="BJ212" s="64">
        <f t="shared" si="221"/>
        <v>0</v>
      </c>
      <c r="BK212" s="4"/>
      <c r="BL212" s="4"/>
      <c r="BM212" s="4"/>
      <c r="BN212" s="4"/>
      <c r="BO212" s="3"/>
      <c r="BP212" s="10"/>
      <c r="BQ212" s="10"/>
      <c r="BR212" s="10"/>
      <c r="BS212" s="10"/>
      <c r="BT212" s="10"/>
      <c r="BU212" s="10"/>
      <c r="BV212" s="10"/>
      <c r="BW212" s="10"/>
      <c r="BX212" s="10"/>
      <c r="BY212" s="10"/>
      <c r="CA212" s="26">
        <f>VLOOKUP(B212,'[1]KH2025 IN'!$B$4:$X$243,23,0)</f>
        <v>1</v>
      </c>
      <c r="CB212" s="26">
        <v>1</v>
      </c>
      <c r="CC212" s="26" t="e">
        <f>VLOOKUP(B212,'[2]10QH'!$B$15:$BZ$665,77,0)</f>
        <v>#REF!</v>
      </c>
    </row>
    <row r="213" spans="1:89" s="19" customFormat="1" ht="18.75" hidden="1" customHeight="1" x14ac:dyDescent="0.3">
      <c r="A213" s="10" t="s">
        <v>84</v>
      </c>
      <c r="B213" s="15" t="s">
        <v>85</v>
      </c>
      <c r="C213" s="16">
        <f t="shared" si="210"/>
        <v>0</v>
      </c>
      <c r="D213" s="10"/>
      <c r="E213" s="17">
        <f t="shared" ref="E213:E216" si="222">F213+U213+BG213</f>
        <v>0</v>
      </c>
      <c r="F213" s="17">
        <f t="shared" ref="F213:F216" si="223">G213+K213+L213+M213+R213+S213+T213</f>
        <v>0</v>
      </c>
      <c r="G213" s="17">
        <f t="shared" ref="G213:G216" si="224">H213+I213+J213</f>
        <v>0</v>
      </c>
      <c r="H213" s="10"/>
      <c r="I213" s="10"/>
      <c r="J213" s="10"/>
      <c r="K213" s="10"/>
      <c r="L213" s="10"/>
      <c r="M213" s="17">
        <f>+N213+O213+P213</f>
        <v>0</v>
      </c>
      <c r="N213" s="10"/>
      <c r="O213" s="10"/>
      <c r="P213" s="10"/>
      <c r="Q213" s="10"/>
      <c r="R213" s="10"/>
      <c r="S213" s="10"/>
      <c r="T213" s="10"/>
      <c r="U213" s="7">
        <f t="shared" si="220"/>
        <v>0</v>
      </c>
      <c r="V213" s="10"/>
      <c r="W213" s="10"/>
      <c r="X213" s="10"/>
      <c r="Y213" s="10"/>
      <c r="Z213" s="10"/>
      <c r="AA213" s="10"/>
      <c r="AB213" s="10"/>
      <c r="AC213" s="10"/>
      <c r="AD213" s="17">
        <f>SUM(AE213:AT213)</f>
        <v>0</v>
      </c>
      <c r="AE213" s="10"/>
      <c r="AF213" s="10"/>
      <c r="AG213" s="10"/>
      <c r="AH213" s="10"/>
      <c r="AI213" s="10"/>
      <c r="AJ213" s="10"/>
      <c r="AK213" s="10"/>
      <c r="AL213" s="10"/>
      <c r="AM213" s="10"/>
      <c r="AN213" s="10"/>
      <c r="AO213" s="18"/>
      <c r="AP213" s="10"/>
      <c r="AQ213" s="10"/>
      <c r="AR213" s="18"/>
      <c r="AS213" s="18"/>
      <c r="AT213" s="18"/>
      <c r="AU213" s="18"/>
      <c r="AV213" s="18"/>
      <c r="AW213" s="18"/>
      <c r="AX213" s="10"/>
      <c r="AY213" s="10"/>
      <c r="AZ213" s="10"/>
      <c r="BA213" s="18"/>
      <c r="BB213" s="18"/>
      <c r="BC213" s="18"/>
      <c r="BD213" s="10"/>
      <c r="BE213" s="18"/>
      <c r="BF213" s="18"/>
      <c r="BG213" s="17">
        <f t="shared" ref="BG213:BG216" si="225">BH213+BI213+BJ213</f>
        <v>0</v>
      </c>
      <c r="BH213" s="18"/>
      <c r="BI213" s="10"/>
      <c r="BJ213" s="10"/>
      <c r="BK213" s="18"/>
      <c r="BL213" s="10"/>
      <c r="BM213" s="18"/>
      <c r="BN213" s="10"/>
      <c r="BO213" s="3"/>
      <c r="BP213" s="10"/>
      <c r="BQ213" s="18"/>
      <c r="BR213" s="18"/>
      <c r="BS213" s="18"/>
      <c r="BT213" s="18"/>
      <c r="BU213" s="10"/>
      <c r="BV213" s="10"/>
      <c r="BW213" s="10"/>
      <c r="BX213" s="10"/>
      <c r="BY213" s="18"/>
      <c r="CA213" s="26">
        <f>VLOOKUP(B213,'[1]KH2025 IN'!$B$4:$X$243,23,0)</f>
        <v>1</v>
      </c>
      <c r="CB213" s="26">
        <v>1</v>
      </c>
      <c r="CC213" s="26" t="e">
        <f>VLOOKUP(B213,'[2]10QH'!$B$15:$BZ$665,77,0)</f>
        <v>#REF!</v>
      </c>
    </row>
    <row r="214" spans="1:89" s="92" customFormat="1" ht="75" hidden="1" customHeight="1" x14ac:dyDescent="0.3">
      <c r="A214" s="111" t="s">
        <v>339</v>
      </c>
      <c r="B214" s="21" t="s">
        <v>955</v>
      </c>
      <c r="C214" s="22">
        <f t="shared" si="210"/>
        <v>5</v>
      </c>
      <c r="D214" s="23"/>
      <c r="E214" s="17">
        <f t="shared" si="222"/>
        <v>5</v>
      </c>
      <c r="F214" s="17">
        <f t="shared" si="223"/>
        <v>5</v>
      </c>
      <c r="G214" s="17">
        <f t="shared" si="224"/>
        <v>0</v>
      </c>
      <c r="H214" s="24"/>
      <c r="I214" s="24"/>
      <c r="J214" s="24"/>
      <c r="K214" s="24">
        <v>0.5</v>
      </c>
      <c r="L214" s="24">
        <v>4.5</v>
      </c>
      <c r="M214" s="17">
        <f>+N214+O214+P214</f>
        <v>0</v>
      </c>
      <c r="N214" s="24"/>
      <c r="O214" s="24"/>
      <c r="P214" s="24"/>
      <c r="Q214" s="24"/>
      <c r="R214" s="10"/>
      <c r="S214" s="24"/>
      <c r="T214" s="24"/>
      <c r="U214" s="7">
        <f t="shared" si="220"/>
        <v>0</v>
      </c>
      <c r="V214" s="24"/>
      <c r="W214" s="24"/>
      <c r="X214" s="24"/>
      <c r="Y214" s="24"/>
      <c r="Z214" s="24"/>
      <c r="AA214" s="24"/>
      <c r="AB214" s="24"/>
      <c r="AC214" s="24"/>
      <c r="AD214" s="17">
        <f>SUM(AE214:AT214)</f>
        <v>0</v>
      </c>
      <c r="AE214" s="24"/>
      <c r="AF214" s="24"/>
      <c r="AG214" s="25"/>
      <c r="AH214" s="25"/>
      <c r="AI214" s="24"/>
      <c r="AJ214" s="20"/>
      <c r="AK214" s="24"/>
      <c r="AL214" s="20"/>
      <c r="AM214" s="20"/>
      <c r="AN214" s="20"/>
      <c r="AO214" s="18"/>
      <c r="AP214" s="20"/>
      <c r="AQ214" s="24"/>
      <c r="AR214" s="18"/>
      <c r="AS214" s="18"/>
      <c r="AT214" s="18"/>
      <c r="AU214" s="18"/>
      <c r="AV214" s="18"/>
      <c r="AW214" s="18"/>
      <c r="AX214" s="24"/>
      <c r="AY214" s="24"/>
      <c r="AZ214" s="24"/>
      <c r="BA214" s="18"/>
      <c r="BB214" s="18"/>
      <c r="BC214" s="18"/>
      <c r="BD214" s="24"/>
      <c r="BE214" s="18"/>
      <c r="BF214" s="18"/>
      <c r="BG214" s="17">
        <f t="shared" si="225"/>
        <v>0</v>
      </c>
      <c r="BH214" s="18"/>
      <c r="BI214" s="24"/>
      <c r="BJ214" s="24"/>
      <c r="BK214" s="18"/>
      <c r="BL214" s="20" t="s">
        <v>198</v>
      </c>
      <c r="BM214" s="18"/>
      <c r="BN214" s="20" t="s">
        <v>263</v>
      </c>
      <c r="BO214" s="3">
        <v>2025</v>
      </c>
      <c r="BP214" s="20" t="s">
        <v>956</v>
      </c>
      <c r="BQ214" s="18"/>
      <c r="BR214" s="18"/>
      <c r="BS214" s="18"/>
      <c r="BT214" s="18"/>
      <c r="BU214" s="23" t="s">
        <v>131</v>
      </c>
      <c r="BV214" s="20" t="s">
        <v>96</v>
      </c>
      <c r="BW214" s="25"/>
      <c r="BX214" s="25"/>
      <c r="BY214" s="20" t="s">
        <v>957</v>
      </c>
      <c r="CA214" s="26">
        <f>VLOOKUP(B214,'[1]KH2025 IN'!$B$4:$X$243,23,0)</f>
        <v>1</v>
      </c>
      <c r="CB214" s="26">
        <v>1</v>
      </c>
      <c r="CC214" s="26">
        <f>VLOOKUP(B214,'[2]10QH'!$B$15:$BZ$665,77,0)</f>
        <v>1</v>
      </c>
      <c r="CJ214" s="26">
        <v>1</v>
      </c>
      <c r="CK214" s="26">
        <f>VLOOKUP(B214,'[3]KH2025 IN'!$B$8:$X$241,23,0)</f>
        <v>1</v>
      </c>
    </row>
    <row r="215" spans="1:89" s="19" customFormat="1" ht="18.75" hidden="1" customHeight="1" x14ac:dyDescent="0.3">
      <c r="A215" s="10" t="s">
        <v>147</v>
      </c>
      <c r="B215" s="15" t="s">
        <v>148</v>
      </c>
      <c r="C215" s="16">
        <f t="shared" si="210"/>
        <v>0</v>
      </c>
      <c r="D215" s="24"/>
      <c r="E215" s="17">
        <f t="shared" si="222"/>
        <v>0</v>
      </c>
      <c r="F215" s="17">
        <f t="shared" si="223"/>
        <v>0</v>
      </c>
      <c r="G215" s="17">
        <f t="shared" si="224"/>
        <v>0</v>
      </c>
      <c r="H215" s="10"/>
      <c r="I215" s="10"/>
      <c r="J215" s="10"/>
      <c r="K215" s="10"/>
      <c r="L215" s="10"/>
      <c r="M215" s="17">
        <f t="shared" ref="M215:M216" si="226">+N215+O215+P215</f>
        <v>0</v>
      </c>
      <c r="N215" s="10"/>
      <c r="O215" s="10"/>
      <c r="P215" s="10"/>
      <c r="Q215" s="10"/>
      <c r="R215" s="24"/>
      <c r="S215" s="10"/>
      <c r="T215" s="10"/>
      <c r="U215" s="7">
        <f>V215+W215+X215+Y215+Z215+AA215+AB215+AC215+AD215+AU215+AV215+AW215+AX215+AY215+AZ215+BA215+BB215+BC215+BD215+BE215+BF215</f>
        <v>0</v>
      </c>
      <c r="V215" s="10"/>
      <c r="W215" s="10"/>
      <c r="X215" s="10"/>
      <c r="Y215" s="10"/>
      <c r="Z215" s="10"/>
      <c r="AA215" s="10"/>
      <c r="AB215" s="10"/>
      <c r="AC215" s="10"/>
      <c r="AD215" s="17">
        <f t="shared" ref="AD215:AD216" si="227">SUM(AE215:AT215)</f>
        <v>0</v>
      </c>
      <c r="AE215" s="10"/>
      <c r="AF215" s="10"/>
      <c r="AG215" s="10"/>
      <c r="AH215" s="10"/>
      <c r="AI215" s="10"/>
      <c r="AJ215" s="10"/>
      <c r="AK215" s="10"/>
      <c r="AL215" s="10"/>
      <c r="AM215" s="10"/>
      <c r="AN215" s="10"/>
      <c r="AO215" s="3"/>
      <c r="AP215" s="10"/>
      <c r="AQ215" s="10"/>
      <c r="AR215" s="3"/>
      <c r="AS215" s="3"/>
      <c r="AT215" s="3"/>
      <c r="AU215" s="3"/>
      <c r="AV215" s="3"/>
      <c r="AW215" s="3"/>
      <c r="AX215" s="10"/>
      <c r="AY215" s="10"/>
      <c r="AZ215" s="10"/>
      <c r="BA215" s="3"/>
      <c r="BB215" s="3"/>
      <c r="BC215" s="3"/>
      <c r="BD215" s="10"/>
      <c r="BE215" s="3"/>
      <c r="BF215" s="3"/>
      <c r="BG215" s="17">
        <f t="shared" si="225"/>
        <v>0</v>
      </c>
      <c r="BH215" s="3"/>
      <c r="BI215" s="10"/>
      <c r="BJ215" s="10"/>
      <c r="BK215" s="18"/>
      <c r="BL215" s="10"/>
      <c r="BM215" s="18"/>
      <c r="BN215" s="25"/>
      <c r="BO215" s="18"/>
      <c r="BP215" s="10"/>
      <c r="BQ215" s="18"/>
      <c r="BR215" s="18"/>
      <c r="BS215" s="18"/>
      <c r="BT215" s="18"/>
      <c r="BU215" s="10"/>
      <c r="BV215" s="10"/>
      <c r="BW215" s="10"/>
      <c r="BX215" s="10"/>
      <c r="BY215" s="18"/>
      <c r="CA215" s="26" t="e">
        <f>VLOOKUP(B215,'[1]KH2025 IN'!$B$4:$X$243,23,0)</f>
        <v>#N/A</v>
      </c>
      <c r="CB215" s="26">
        <v>1</v>
      </c>
      <c r="CC215" s="26" t="e">
        <f>VLOOKUP(B215,'[2]10QH'!$B$15:$BZ$665,77,0)</f>
        <v>#REF!</v>
      </c>
    </row>
    <row r="216" spans="1:89" s="26" customFormat="1" hidden="1" x14ac:dyDescent="0.3">
      <c r="A216" s="20" t="e">
        <f>A214+1</f>
        <v>#VALUE!</v>
      </c>
      <c r="B216" s="21" t="s">
        <v>990</v>
      </c>
      <c r="C216" s="22">
        <f t="shared" si="210"/>
        <v>0.38</v>
      </c>
      <c r="D216" s="23"/>
      <c r="E216" s="17">
        <f t="shared" si="222"/>
        <v>0.38</v>
      </c>
      <c r="F216" s="17">
        <f t="shared" si="223"/>
        <v>0.38</v>
      </c>
      <c r="G216" s="17">
        <f t="shared" si="224"/>
        <v>0</v>
      </c>
      <c r="H216" s="25"/>
      <c r="I216" s="25"/>
      <c r="J216" s="25"/>
      <c r="K216" s="25">
        <v>0.38</v>
      </c>
      <c r="L216" s="25"/>
      <c r="M216" s="17">
        <f t="shared" si="226"/>
        <v>0</v>
      </c>
      <c r="N216" s="25"/>
      <c r="O216" s="25"/>
      <c r="P216" s="25"/>
      <c r="Q216" s="25"/>
      <c r="R216" s="24"/>
      <c r="S216" s="25"/>
      <c r="T216" s="25"/>
      <c r="U216" s="7">
        <f>V216+W216+X216+Y216+Z216+AA216+AB216+AC216+AD216+AU216+AV216+AW216+AX216+AY216+AZ216+BA216+BB216+BC216+BD216+BE216+BF216</f>
        <v>0</v>
      </c>
      <c r="V216" s="25"/>
      <c r="W216" s="25"/>
      <c r="X216" s="25"/>
      <c r="Y216" s="25"/>
      <c r="Z216" s="25"/>
      <c r="AA216" s="25"/>
      <c r="AB216" s="25"/>
      <c r="AC216" s="25"/>
      <c r="AD216" s="17">
        <f t="shared" si="227"/>
        <v>0</v>
      </c>
      <c r="AE216" s="25"/>
      <c r="AF216" s="25"/>
      <c r="AG216" s="25"/>
      <c r="AH216" s="25"/>
      <c r="AI216" s="25"/>
      <c r="AJ216" s="25"/>
      <c r="AK216" s="25"/>
      <c r="AL216" s="25"/>
      <c r="AM216" s="25"/>
      <c r="AN216" s="25"/>
      <c r="AO216" s="3"/>
      <c r="AP216" s="25"/>
      <c r="AQ216" s="25"/>
      <c r="AR216" s="3"/>
      <c r="AS216" s="3"/>
      <c r="AT216" s="3"/>
      <c r="AU216" s="3"/>
      <c r="AV216" s="3"/>
      <c r="AW216" s="3"/>
      <c r="AX216" s="25"/>
      <c r="AY216" s="25"/>
      <c r="AZ216" s="25"/>
      <c r="BA216" s="3"/>
      <c r="BB216" s="3"/>
      <c r="BC216" s="3"/>
      <c r="BD216" s="25"/>
      <c r="BE216" s="3"/>
      <c r="BF216" s="3"/>
      <c r="BG216" s="17">
        <f t="shared" si="225"/>
        <v>0</v>
      </c>
      <c r="BH216" s="3"/>
      <c r="BI216" s="25"/>
      <c r="BJ216" s="25"/>
      <c r="BK216" s="3"/>
      <c r="BL216" s="20" t="s">
        <v>198</v>
      </c>
      <c r="BM216" s="3"/>
      <c r="BN216" s="20" t="s">
        <v>263</v>
      </c>
      <c r="BO216" s="3">
        <v>2025</v>
      </c>
      <c r="BP216" s="20" t="s">
        <v>991</v>
      </c>
      <c r="BQ216" s="3"/>
      <c r="BR216" s="3"/>
      <c r="BS216" s="3"/>
      <c r="BT216" s="3"/>
      <c r="BU216" s="20" t="s">
        <v>95</v>
      </c>
      <c r="BV216" s="20">
        <v>2023.2023999999999</v>
      </c>
      <c r="BW216" s="25"/>
      <c r="BX216" s="25"/>
      <c r="BY216" s="96"/>
      <c r="CA216" s="26">
        <f>VLOOKUP(B216,'[1]KH2025 IN'!$B$4:$X$243,23,0)</f>
        <v>1</v>
      </c>
      <c r="CB216" s="26">
        <v>1</v>
      </c>
      <c r="CC216" s="26">
        <f>VLOOKUP(B216,'[2]10QH'!$B$15:$BZ$665,77,0)</f>
        <v>1</v>
      </c>
      <c r="CJ216" s="26">
        <v>1</v>
      </c>
      <c r="CK216" s="26">
        <f>VLOOKUP(B216,'[3]KH2025 IN'!$B$8:$X$241,23,0)</f>
        <v>1</v>
      </c>
    </row>
    <row r="217" spans="1:89" s="68" customFormat="1" ht="19.5" hidden="1" x14ac:dyDescent="0.3">
      <c r="A217" s="76"/>
      <c r="B217" s="15" t="s">
        <v>992</v>
      </c>
      <c r="C217" s="77"/>
      <c r="D217" s="78"/>
      <c r="E217" s="64"/>
      <c r="F217" s="64"/>
      <c r="G217" s="64"/>
      <c r="H217" s="10"/>
      <c r="I217" s="10"/>
      <c r="J217" s="10"/>
      <c r="K217" s="10"/>
      <c r="L217" s="10"/>
      <c r="M217" s="64"/>
      <c r="N217" s="10"/>
      <c r="O217" s="10"/>
      <c r="P217" s="10"/>
      <c r="Q217" s="10"/>
      <c r="R217" s="59"/>
      <c r="S217" s="10"/>
      <c r="T217" s="10"/>
      <c r="U217" s="64"/>
      <c r="V217" s="10"/>
      <c r="W217" s="10"/>
      <c r="X217" s="10"/>
      <c r="Y217" s="10"/>
      <c r="Z217" s="10"/>
      <c r="AA217" s="10"/>
      <c r="AB217" s="10"/>
      <c r="AC217" s="10"/>
      <c r="AD217" s="64"/>
      <c r="AE217" s="10"/>
      <c r="AF217" s="10"/>
      <c r="AG217" s="10"/>
      <c r="AH217" s="10"/>
      <c r="AI217" s="10"/>
      <c r="AJ217" s="10"/>
      <c r="AK217" s="10"/>
      <c r="AL217" s="10"/>
      <c r="AM217" s="10"/>
      <c r="AN217" s="10"/>
      <c r="AO217" s="10"/>
      <c r="AP217" s="10"/>
      <c r="AQ217" s="10"/>
      <c r="AR217" s="10"/>
      <c r="AS217" s="10"/>
      <c r="AT217" s="10"/>
      <c r="AU217" s="10"/>
      <c r="AV217" s="10"/>
      <c r="AW217" s="10"/>
      <c r="AX217" s="10"/>
      <c r="AY217" s="10"/>
      <c r="AZ217" s="10"/>
      <c r="BA217" s="10"/>
      <c r="BB217" s="10"/>
      <c r="BC217" s="10"/>
      <c r="BD217" s="10"/>
      <c r="BE217" s="10"/>
      <c r="BF217" s="10"/>
      <c r="BG217" s="64"/>
      <c r="BH217" s="10"/>
      <c r="BI217" s="10"/>
      <c r="BJ217" s="10"/>
      <c r="BK217" s="10"/>
      <c r="BL217" s="76"/>
      <c r="BM217" s="10"/>
      <c r="BN217" s="76"/>
      <c r="BO217" s="10"/>
      <c r="BP217" s="76"/>
      <c r="BQ217" s="10"/>
      <c r="BR217" s="10"/>
      <c r="BS217" s="10"/>
      <c r="BT217" s="10"/>
      <c r="BU217" s="76"/>
      <c r="BV217" s="76"/>
      <c r="BW217" s="10"/>
      <c r="BX217" s="10"/>
      <c r="BY217" s="76"/>
      <c r="CA217" s="26" t="e">
        <f>VLOOKUP(B217,'[1]KH2025 IN'!$B$4:$X$243,23,0)</f>
        <v>#N/A</v>
      </c>
      <c r="CB217" s="26">
        <v>1</v>
      </c>
      <c r="CC217" s="26" t="e">
        <f>VLOOKUP(B217,'[2]10QH'!$B$15:$BZ$665,77,0)</f>
        <v>#N/A</v>
      </c>
    </row>
    <row r="218" spans="1:89" s="11" customFormat="1" ht="19.5" hidden="1" x14ac:dyDescent="0.3">
      <c r="A218" s="62">
        <v>3</v>
      </c>
      <c r="B218" s="65" t="s">
        <v>1175</v>
      </c>
      <c r="C218" s="77">
        <f>D218+E218</f>
        <v>49.958287299999995</v>
      </c>
      <c r="D218" s="6">
        <f>SUM(D219:D292)</f>
        <v>49.958287299999995</v>
      </c>
      <c r="E218" s="6">
        <f t="shared" ref="E218:BJ218" si="228">SUM(E219:E292)</f>
        <v>0</v>
      </c>
      <c r="F218" s="6">
        <f t="shared" si="228"/>
        <v>0</v>
      </c>
      <c r="G218" s="6">
        <f t="shared" si="228"/>
        <v>0</v>
      </c>
      <c r="H218" s="6">
        <f t="shared" si="228"/>
        <v>0</v>
      </c>
      <c r="I218" s="6">
        <f t="shared" si="228"/>
        <v>0</v>
      </c>
      <c r="J218" s="6">
        <f t="shared" si="228"/>
        <v>0</v>
      </c>
      <c r="K218" s="6">
        <f t="shared" si="228"/>
        <v>0</v>
      </c>
      <c r="L218" s="6">
        <f t="shared" si="228"/>
        <v>0</v>
      </c>
      <c r="M218" s="6">
        <f t="shared" si="228"/>
        <v>0</v>
      </c>
      <c r="N218" s="6">
        <f t="shared" si="228"/>
        <v>0</v>
      </c>
      <c r="O218" s="6">
        <f t="shared" si="228"/>
        <v>0</v>
      </c>
      <c r="P218" s="6">
        <f t="shared" si="228"/>
        <v>0</v>
      </c>
      <c r="Q218" s="6">
        <f t="shared" si="228"/>
        <v>0</v>
      </c>
      <c r="R218" s="6">
        <f t="shared" si="228"/>
        <v>0</v>
      </c>
      <c r="S218" s="6">
        <f t="shared" si="228"/>
        <v>0</v>
      </c>
      <c r="T218" s="6">
        <f t="shared" si="228"/>
        <v>0</v>
      </c>
      <c r="U218" s="6">
        <f t="shared" si="228"/>
        <v>0</v>
      </c>
      <c r="V218" s="6">
        <f t="shared" si="228"/>
        <v>0</v>
      </c>
      <c r="W218" s="6">
        <f t="shared" si="228"/>
        <v>0</v>
      </c>
      <c r="X218" s="6">
        <f t="shared" si="228"/>
        <v>0</v>
      </c>
      <c r="Y218" s="6">
        <f t="shared" si="228"/>
        <v>0</v>
      </c>
      <c r="Z218" s="6">
        <f t="shared" si="228"/>
        <v>0</v>
      </c>
      <c r="AA218" s="6">
        <f t="shared" si="228"/>
        <v>0</v>
      </c>
      <c r="AB218" s="6">
        <f t="shared" si="228"/>
        <v>0</v>
      </c>
      <c r="AC218" s="6">
        <f t="shared" si="228"/>
        <v>0</v>
      </c>
      <c r="AD218" s="6">
        <f t="shared" si="228"/>
        <v>0</v>
      </c>
      <c r="AE218" s="6">
        <f t="shared" si="228"/>
        <v>0</v>
      </c>
      <c r="AF218" s="6">
        <f t="shared" si="228"/>
        <v>0</v>
      </c>
      <c r="AG218" s="6">
        <f t="shared" si="228"/>
        <v>0</v>
      </c>
      <c r="AH218" s="6">
        <f t="shared" si="228"/>
        <v>0</v>
      </c>
      <c r="AI218" s="6">
        <f t="shared" si="228"/>
        <v>0</v>
      </c>
      <c r="AJ218" s="6">
        <f t="shared" si="228"/>
        <v>0</v>
      </c>
      <c r="AK218" s="6">
        <f t="shared" si="228"/>
        <v>0</v>
      </c>
      <c r="AL218" s="6">
        <f t="shared" si="228"/>
        <v>0</v>
      </c>
      <c r="AM218" s="6">
        <f t="shared" si="228"/>
        <v>0</v>
      </c>
      <c r="AN218" s="6">
        <f t="shared" si="228"/>
        <v>0</v>
      </c>
      <c r="AO218" s="6">
        <f t="shared" si="228"/>
        <v>0</v>
      </c>
      <c r="AP218" s="6">
        <f t="shared" si="228"/>
        <v>0</v>
      </c>
      <c r="AQ218" s="6">
        <f t="shared" si="228"/>
        <v>0</v>
      </c>
      <c r="AR218" s="6">
        <f t="shared" si="228"/>
        <v>0</v>
      </c>
      <c r="AS218" s="6">
        <f t="shared" si="228"/>
        <v>0</v>
      </c>
      <c r="AT218" s="6">
        <f t="shared" si="228"/>
        <v>0</v>
      </c>
      <c r="AU218" s="6">
        <f t="shared" si="228"/>
        <v>0</v>
      </c>
      <c r="AV218" s="6">
        <f t="shared" si="228"/>
        <v>0</v>
      </c>
      <c r="AW218" s="6">
        <f t="shared" si="228"/>
        <v>0</v>
      </c>
      <c r="AX218" s="6">
        <f t="shared" si="228"/>
        <v>0</v>
      </c>
      <c r="AY218" s="6">
        <f t="shared" si="228"/>
        <v>0</v>
      </c>
      <c r="AZ218" s="6">
        <f t="shared" si="228"/>
        <v>0</v>
      </c>
      <c r="BA218" s="6">
        <f t="shared" si="228"/>
        <v>0</v>
      </c>
      <c r="BB218" s="6">
        <f t="shared" si="228"/>
        <v>0</v>
      </c>
      <c r="BC218" s="6">
        <f t="shared" si="228"/>
        <v>0</v>
      </c>
      <c r="BD218" s="6">
        <f t="shared" si="228"/>
        <v>0</v>
      </c>
      <c r="BE218" s="6">
        <f t="shared" si="228"/>
        <v>0</v>
      </c>
      <c r="BF218" s="6">
        <f t="shared" si="228"/>
        <v>0</v>
      </c>
      <c r="BG218" s="6">
        <f t="shared" si="228"/>
        <v>0</v>
      </c>
      <c r="BH218" s="6">
        <f t="shared" si="228"/>
        <v>0</v>
      </c>
      <c r="BI218" s="6">
        <f t="shared" si="228"/>
        <v>0</v>
      </c>
      <c r="BJ218" s="6">
        <f t="shared" si="228"/>
        <v>0</v>
      </c>
      <c r="BK218" s="4"/>
      <c r="BL218" s="4"/>
      <c r="BM218" s="4"/>
      <c r="BN218" s="4"/>
      <c r="BO218" s="62"/>
      <c r="BP218" s="10"/>
      <c r="BQ218" s="10"/>
      <c r="BR218" s="10"/>
      <c r="BS218" s="10"/>
      <c r="BT218" s="10"/>
      <c r="BU218" s="10"/>
      <c r="BV218" s="10"/>
      <c r="BW218" s="10"/>
      <c r="BX218" s="10"/>
      <c r="BY218" s="10"/>
      <c r="CA218" s="68" t="e">
        <f>VLOOKUP(B218,'[1]KH2025 IN'!$B$4:$X$243,23,0)</f>
        <v>#N/A</v>
      </c>
      <c r="CB218" s="68">
        <v>1</v>
      </c>
      <c r="CC218" s="68" t="e">
        <f>VLOOKUP(B218,'[2]10QH'!$B$15:$BZ$665,77,0)</f>
        <v>#N/A</v>
      </c>
    </row>
    <row r="219" spans="1:89" s="26" customFormat="1" ht="56.25" hidden="1" x14ac:dyDescent="0.3">
      <c r="A219" s="20" t="e">
        <f>A216+1</f>
        <v>#VALUE!</v>
      </c>
      <c r="B219" s="89" t="s">
        <v>1048</v>
      </c>
      <c r="C219" s="22">
        <f t="shared" ref="C219:C282" si="229">D219+E219</f>
        <v>0.25</v>
      </c>
      <c r="D219" s="23">
        <v>0.25</v>
      </c>
      <c r="E219" s="17">
        <f t="shared" ref="E219:E282" si="230">F219+U219+BG219</f>
        <v>0</v>
      </c>
      <c r="F219" s="17">
        <f t="shared" ref="F219:F282" si="231">G219+K219+L219+M219+R219+S219+T219</f>
        <v>0</v>
      </c>
      <c r="G219" s="17">
        <f t="shared" ref="G219:G282" si="232">H219+I219+J219</f>
        <v>0</v>
      </c>
      <c r="H219" s="24"/>
      <c r="I219" s="24"/>
      <c r="J219" s="24"/>
      <c r="K219" s="24"/>
      <c r="L219" s="24"/>
      <c r="M219" s="17">
        <f t="shared" ref="M219:M282" si="233">+N219+O219+P219</f>
        <v>0</v>
      </c>
      <c r="N219" s="24"/>
      <c r="O219" s="24"/>
      <c r="P219" s="24"/>
      <c r="Q219" s="24"/>
      <c r="R219" s="24"/>
      <c r="S219" s="24"/>
      <c r="T219" s="24"/>
      <c r="U219" s="7">
        <f t="shared" ref="U219:U282" si="234">V219+W219+X219+Y219+Z219+AA219+AB219+AC219+AD219+AU219+AV219+AW219+AX219+AY219+AZ219+BA219+BB219+BC219+BD219+BE219+BF219</f>
        <v>0</v>
      </c>
      <c r="V219" s="24"/>
      <c r="W219" s="24"/>
      <c r="X219" s="24"/>
      <c r="Y219" s="24"/>
      <c r="Z219" s="24"/>
      <c r="AA219" s="24"/>
      <c r="AB219" s="24"/>
      <c r="AC219" s="24"/>
      <c r="AD219" s="17">
        <f t="shared" ref="AD219:AD282" si="235">SUM(AE219:AT219)</f>
        <v>0</v>
      </c>
      <c r="AE219" s="24"/>
      <c r="AF219" s="24"/>
      <c r="AG219" s="25"/>
      <c r="AH219" s="25"/>
      <c r="AI219" s="24"/>
      <c r="AJ219" s="20"/>
      <c r="AK219" s="24"/>
      <c r="AL219" s="20"/>
      <c r="AM219" s="20"/>
      <c r="AN219" s="20"/>
      <c r="AO219" s="3"/>
      <c r="AP219" s="20"/>
      <c r="AQ219" s="24"/>
      <c r="AR219" s="3"/>
      <c r="AS219" s="3"/>
      <c r="AT219" s="3"/>
      <c r="AU219" s="3"/>
      <c r="AV219" s="3"/>
      <c r="AW219" s="3"/>
      <c r="AX219" s="24"/>
      <c r="AY219" s="24"/>
      <c r="AZ219" s="24"/>
      <c r="BA219" s="3"/>
      <c r="BB219" s="3"/>
      <c r="BC219" s="3"/>
      <c r="BD219" s="24"/>
      <c r="BE219" s="3"/>
      <c r="BF219" s="3"/>
      <c r="BG219" s="17">
        <f t="shared" ref="BG219:BG282" si="236">BH219+BI219+BJ219</f>
        <v>0</v>
      </c>
      <c r="BH219" s="3"/>
      <c r="BI219" s="24"/>
      <c r="BJ219" s="24"/>
      <c r="BK219" s="3"/>
      <c r="BL219" s="20" t="s">
        <v>99</v>
      </c>
      <c r="BM219" s="3"/>
      <c r="BN219" s="20" t="s">
        <v>750</v>
      </c>
      <c r="BO219" s="3">
        <v>2025</v>
      </c>
      <c r="BP219" s="20"/>
      <c r="BQ219" s="3"/>
      <c r="BR219" s="3"/>
      <c r="BS219" s="3"/>
      <c r="BT219" s="3"/>
      <c r="BU219" s="23"/>
      <c r="BV219" s="20"/>
      <c r="BW219" s="25"/>
      <c r="BX219" s="25"/>
      <c r="BY219" s="97"/>
    </row>
    <row r="220" spans="1:89" s="26" customFormat="1" ht="93.75" hidden="1" x14ac:dyDescent="0.3">
      <c r="A220" s="20" t="e">
        <f>A219+1</f>
        <v>#VALUE!</v>
      </c>
      <c r="B220" s="89" t="s">
        <v>1049</v>
      </c>
      <c r="C220" s="22">
        <f t="shared" si="229"/>
        <v>0.36</v>
      </c>
      <c r="D220" s="23">
        <v>0.36</v>
      </c>
      <c r="E220" s="17">
        <f t="shared" si="230"/>
        <v>0</v>
      </c>
      <c r="F220" s="17">
        <f t="shared" si="231"/>
        <v>0</v>
      </c>
      <c r="G220" s="17">
        <f t="shared" si="232"/>
        <v>0</v>
      </c>
      <c r="H220" s="24"/>
      <c r="I220" s="24"/>
      <c r="J220" s="24"/>
      <c r="K220" s="24"/>
      <c r="L220" s="24"/>
      <c r="M220" s="17">
        <f t="shared" si="233"/>
        <v>0</v>
      </c>
      <c r="N220" s="24"/>
      <c r="O220" s="24"/>
      <c r="P220" s="24"/>
      <c r="Q220" s="24"/>
      <c r="R220" s="24"/>
      <c r="S220" s="24"/>
      <c r="T220" s="24"/>
      <c r="U220" s="7">
        <f t="shared" si="234"/>
        <v>0</v>
      </c>
      <c r="V220" s="24"/>
      <c r="W220" s="24"/>
      <c r="X220" s="24"/>
      <c r="Y220" s="24"/>
      <c r="Z220" s="24"/>
      <c r="AA220" s="24"/>
      <c r="AB220" s="24"/>
      <c r="AC220" s="24"/>
      <c r="AD220" s="17">
        <f t="shared" si="235"/>
        <v>0</v>
      </c>
      <c r="AE220" s="24"/>
      <c r="AF220" s="24"/>
      <c r="AG220" s="25"/>
      <c r="AH220" s="25"/>
      <c r="AI220" s="24"/>
      <c r="AJ220" s="20"/>
      <c r="AK220" s="24"/>
      <c r="AL220" s="20"/>
      <c r="AM220" s="20"/>
      <c r="AN220" s="20"/>
      <c r="AO220" s="3"/>
      <c r="AP220" s="20"/>
      <c r="AQ220" s="24"/>
      <c r="AR220" s="3"/>
      <c r="AS220" s="3"/>
      <c r="AT220" s="3"/>
      <c r="AU220" s="3"/>
      <c r="AV220" s="3"/>
      <c r="AW220" s="3"/>
      <c r="AX220" s="24"/>
      <c r="AY220" s="24"/>
      <c r="AZ220" s="24"/>
      <c r="BA220" s="3"/>
      <c r="BB220" s="3"/>
      <c r="BC220" s="3"/>
      <c r="BD220" s="24"/>
      <c r="BE220" s="3"/>
      <c r="BF220" s="3"/>
      <c r="BG220" s="17">
        <f t="shared" si="236"/>
        <v>0</v>
      </c>
      <c r="BH220" s="3"/>
      <c r="BI220" s="24"/>
      <c r="BJ220" s="24"/>
      <c r="BK220" s="3"/>
      <c r="BL220" s="20" t="s">
        <v>87</v>
      </c>
      <c r="BM220" s="3"/>
      <c r="BN220" s="20" t="s">
        <v>750</v>
      </c>
      <c r="BO220" s="3">
        <v>2025</v>
      </c>
      <c r="BP220" s="20"/>
      <c r="BQ220" s="3"/>
      <c r="BR220" s="3"/>
      <c r="BS220" s="3"/>
      <c r="BT220" s="3"/>
      <c r="BU220" s="23"/>
      <c r="BV220" s="20"/>
      <c r="BW220" s="25"/>
      <c r="BX220" s="25"/>
      <c r="BY220" s="97"/>
    </row>
    <row r="221" spans="1:89" s="26" customFormat="1" ht="56.25" hidden="1" x14ac:dyDescent="0.3">
      <c r="A221" s="20" t="e">
        <f t="shared" ref="A221:A284" si="237">A220+1</f>
        <v>#VALUE!</v>
      </c>
      <c r="B221" s="89" t="s">
        <v>1050</v>
      </c>
      <c r="C221" s="22">
        <f t="shared" si="229"/>
        <v>0.93</v>
      </c>
      <c r="D221" s="23">
        <v>0.93</v>
      </c>
      <c r="E221" s="17">
        <f t="shared" si="230"/>
        <v>0</v>
      </c>
      <c r="F221" s="17">
        <f t="shared" si="231"/>
        <v>0</v>
      </c>
      <c r="G221" s="17">
        <f t="shared" si="232"/>
        <v>0</v>
      </c>
      <c r="H221" s="24"/>
      <c r="I221" s="24"/>
      <c r="J221" s="24"/>
      <c r="K221" s="24"/>
      <c r="L221" s="24"/>
      <c r="M221" s="17">
        <f t="shared" si="233"/>
        <v>0</v>
      </c>
      <c r="N221" s="24"/>
      <c r="O221" s="24"/>
      <c r="P221" s="24"/>
      <c r="Q221" s="24"/>
      <c r="R221" s="24"/>
      <c r="S221" s="24"/>
      <c r="T221" s="24"/>
      <c r="U221" s="7">
        <f t="shared" si="234"/>
        <v>0</v>
      </c>
      <c r="V221" s="24"/>
      <c r="W221" s="24"/>
      <c r="X221" s="24"/>
      <c r="Y221" s="24"/>
      <c r="Z221" s="24"/>
      <c r="AA221" s="24"/>
      <c r="AB221" s="24"/>
      <c r="AC221" s="24"/>
      <c r="AD221" s="17">
        <f t="shared" si="235"/>
        <v>0</v>
      </c>
      <c r="AE221" s="24"/>
      <c r="AF221" s="24"/>
      <c r="AG221" s="25"/>
      <c r="AH221" s="25"/>
      <c r="AI221" s="24"/>
      <c r="AJ221" s="20"/>
      <c r="AK221" s="24"/>
      <c r="AL221" s="20"/>
      <c r="AM221" s="20"/>
      <c r="AN221" s="20"/>
      <c r="AO221" s="3"/>
      <c r="AP221" s="20"/>
      <c r="AQ221" s="24"/>
      <c r="AR221" s="3"/>
      <c r="AS221" s="3"/>
      <c r="AT221" s="3"/>
      <c r="AU221" s="3"/>
      <c r="AV221" s="3"/>
      <c r="AW221" s="3"/>
      <c r="AX221" s="24"/>
      <c r="AY221" s="24"/>
      <c r="AZ221" s="24"/>
      <c r="BA221" s="3"/>
      <c r="BB221" s="3"/>
      <c r="BC221" s="3"/>
      <c r="BD221" s="24"/>
      <c r="BE221" s="3"/>
      <c r="BF221" s="3"/>
      <c r="BG221" s="17">
        <f t="shared" si="236"/>
        <v>0</v>
      </c>
      <c r="BH221" s="3"/>
      <c r="BI221" s="24"/>
      <c r="BJ221" s="24"/>
      <c r="BK221" s="3"/>
      <c r="BL221" s="20" t="s">
        <v>105</v>
      </c>
      <c r="BM221" s="3"/>
      <c r="BN221" s="20" t="s">
        <v>750</v>
      </c>
      <c r="BO221" s="3">
        <v>2025</v>
      </c>
      <c r="BP221" s="20"/>
      <c r="BQ221" s="3"/>
      <c r="BR221" s="3"/>
      <c r="BS221" s="3"/>
      <c r="BT221" s="3"/>
      <c r="BU221" s="23"/>
      <c r="BV221" s="20"/>
      <c r="BW221" s="25"/>
      <c r="BX221" s="25"/>
      <c r="BY221" s="97"/>
    </row>
    <row r="222" spans="1:89" s="26" customFormat="1" ht="56.25" hidden="1" x14ac:dyDescent="0.3">
      <c r="A222" s="20" t="e">
        <f t="shared" si="237"/>
        <v>#VALUE!</v>
      </c>
      <c r="B222" s="89" t="s">
        <v>1051</v>
      </c>
      <c r="C222" s="22">
        <f t="shared" si="229"/>
        <v>0.68</v>
      </c>
      <c r="D222" s="23">
        <v>0.68</v>
      </c>
      <c r="E222" s="17">
        <f t="shared" si="230"/>
        <v>0</v>
      </c>
      <c r="F222" s="17">
        <f t="shared" si="231"/>
        <v>0</v>
      </c>
      <c r="G222" s="17">
        <f t="shared" si="232"/>
        <v>0</v>
      </c>
      <c r="H222" s="24"/>
      <c r="I222" s="24"/>
      <c r="J222" s="24"/>
      <c r="K222" s="24"/>
      <c r="L222" s="24"/>
      <c r="M222" s="17">
        <f t="shared" si="233"/>
        <v>0</v>
      </c>
      <c r="N222" s="24"/>
      <c r="O222" s="24"/>
      <c r="P222" s="24"/>
      <c r="Q222" s="24"/>
      <c r="R222" s="24"/>
      <c r="S222" s="24"/>
      <c r="T222" s="24"/>
      <c r="U222" s="7">
        <f t="shared" si="234"/>
        <v>0</v>
      </c>
      <c r="V222" s="24"/>
      <c r="W222" s="24"/>
      <c r="X222" s="24"/>
      <c r="Y222" s="24"/>
      <c r="Z222" s="24"/>
      <c r="AA222" s="24"/>
      <c r="AB222" s="24"/>
      <c r="AC222" s="24"/>
      <c r="AD222" s="17">
        <f t="shared" si="235"/>
        <v>0</v>
      </c>
      <c r="AE222" s="24"/>
      <c r="AF222" s="24"/>
      <c r="AG222" s="25"/>
      <c r="AH222" s="25"/>
      <c r="AI222" s="24"/>
      <c r="AJ222" s="20"/>
      <c r="AK222" s="24"/>
      <c r="AL222" s="20"/>
      <c r="AM222" s="20"/>
      <c r="AN222" s="20"/>
      <c r="AO222" s="3"/>
      <c r="AP222" s="20"/>
      <c r="AQ222" s="24"/>
      <c r="AR222" s="3"/>
      <c r="AS222" s="3"/>
      <c r="AT222" s="3"/>
      <c r="AU222" s="3"/>
      <c r="AV222" s="3"/>
      <c r="AW222" s="3"/>
      <c r="AX222" s="24"/>
      <c r="AY222" s="24"/>
      <c r="AZ222" s="24"/>
      <c r="BA222" s="3"/>
      <c r="BB222" s="3"/>
      <c r="BC222" s="3"/>
      <c r="BD222" s="24"/>
      <c r="BE222" s="3"/>
      <c r="BF222" s="3"/>
      <c r="BG222" s="17">
        <f t="shared" si="236"/>
        <v>0</v>
      </c>
      <c r="BH222" s="3"/>
      <c r="BI222" s="24"/>
      <c r="BJ222" s="24"/>
      <c r="BK222" s="3"/>
      <c r="BL222" s="20" t="s">
        <v>112</v>
      </c>
      <c r="BM222" s="3"/>
      <c r="BN222" s="20" t="s">
        <v>750</v>
      </c>
      <c r="BO222" s="3">
        <v>2025</v>
      </c>
      <c r="BP222" s="20"/>
      <c r="BQ222" s="3"/>
      <c r="BR222" s="3"/>
      <c r="BS222" s="3"/>
      <c r="BT222" s="3"/>
      <c r="BU222" s="23"/>
      <c r="BV222" s="20"/>
      <c r="BW222" s="25"/>
      <c r="BX222" s="25"/>
      <c r="BY222" s="97"/>
    </row>
    <row r="223" spans="1:89" s="26" customFormat="1" ht="112.5" hidden="1" x14ac:dyDescent="0.3">
      <c r="A223" s="20" t="e">
        <f t="shared" si="237"/>
        <v>#VALUE!</v>
      </c>
      <c r="B223" s="89" t="s">
        <v>1052</v>
      </c>
      <c r="C223" s="22">
        <f t="shared" si="229"/>
        <v>1.42</v>
      </c>
      <c r="D223" s="23">
        <v>1.42</v>
      </c>
      <c r="E223" s="17">
        <f t="shared" si="230"/>
        <v>0</v>
      </c>
      <c r="F223" s="17">
        <f t="shared" si="231"/>
        <v>0</v>
      </c>
      <c r="G223" s="17">
        <f t="shared" si="232"/>
        <v>0</v>
      </c>
      <c r="H223" s="24"/>
      <c r="I223" s="24"/>
      <c r="J223" s="24"/>
      <c r="K223" s="24"/>
      <c r="L223" s="24"/>
      <c r="M223" s="17">
        <f t="shared" si="233"/>
        <v>0</v>
      </c>
      <c r="N223" s="24"/>
      <c r="O223" s="24"/>
      <c r="P223" s="24"/>
      <c r="Q223" s="24"/>
      <c r="R223" s="24"/>
      <c r="S223" s="24"/>
      <c r="T223" s="24"/>
      <c r="U223" s="7">
        <f t="shared" si="234"/>
        <v>0</v>
      </c>
      <c r="V223" s="24"/>
      <c r="W223" s="24"/>
      <c r="X223" s="24"/>
      <c r="Y223" s="24"/>
      <c r="Z223" s="24"/>
      <c r="AA223" s="24"/>
      <c r="AB223" s="24"/>
      <c r="AC223" s="24"/>
      <c r="AD223" s="17">
        <f t="shared" si="235"/>
        <v>0</v>
      </c>
      <c r="AE223" s="24"/>
      <c r="AF223" s="24"/>
      <c r="AG223" s="25"/>
      <c r="AH223" s="25"/>
      <c r="AI223" s="24"/>
      <c r="AJ223" s="20"/>
      <c r="AK223" s="24"/>
      <c r="AL223" s="20"/>
      <c r="AM223" s="20"/>
      <c r="AN223" s="20"/>
      <c r="AO223" s="3"/>
      <c r="AP223" s="20"/>
      <c r="AQ223" s="24"/>
      <c r="AR223" s="3"/>
      <c r="AS223" s="3"/>
      <c r="AT223" s="3"/>
      <c r="AU223" s="3"/>
      <c r="AV223" s="3"/>
      <c r="AW223" s="3"/>
      <c r="AX223" s="24"/>
      <c r="AY223" s="24"/>
      <c r="AZ223" s="24"/>
      <c r="BA223" s="3"/>
      <c r="BB223" s="3"/>
      <c r="BC223" s="3"/>
      <c r="BD223" s="24"/>
      <c r="BE223" s="3"/>
      <c r="BF223" s="3"/>
      <c r="BG223" s="17">
        <f t="shared" si="236"/>
        <v>0</v>
      </c>
      <c r="BH223" s="3"/>
      <c r="BI223" s="24"/>
      <c r="BJ223" s="24"/>
      <c r="BK223" s="3"/>
      <c r="BL223" s="20" t="s">
        <v>123</v>
      </c>
      <c r="BM223" s="3"/>
      <c r="BN223" s="20" t="s">
        <v>750</v>
      </c>
      <c r="BO223" s="3">
        <v>2025</v>
      </c>
      <c r="BP223" s="20"/>
      <c r="BQ223" s="3"/>
      <c r="BR223" s="3"/>
      <c r="BS223" s="3"/>
      <c r="BT223" s="3"/>
      <c r="BU223" s="23"/>
      <c r="BV223" s="20"/>
      <c r="BW223" s="25"/>
      <c r="BX223" s="25"/>
      <c r="BY223" s="97"/>
    </row>
    <row r="224" spans="1:89" s="26" customFormat="1" ht="37.5" hidden="1" x14ac:dyDescent="0.3">
      <c r="A224" s="20" t="e">
        <f t="shared" si="237"/>
        <v>#VALUE!</v>
      </c>
      <c r="B224" s="21" t="s">
        <v>1053</v>
      </c>
      <c r="C224" s="22">
        <f t="shared" si="229"/>
        <v>1.0135000000000001</v>
      </c>
      <c r="D224" s="51">
        <v>1.0135000000000001</v>
      </c>
      <c r="E224" s="17">
        <f t="shared" si="230"/>
        <v>0</v>
      </c>
      <c r="F224" s="17">
        <f t="shared" si="231"/>
        <v>0</v>
      </c>
      <c r="G224" s="17">
        <f t="shared" si="232"/>
        <v>0</v>
      </c>
      <c r="H224" s="24"/>
      <c r="I224" s="24"/>
      <c r="J224" s="24"/>
      <c r="K224" s="24"/>
      <c r="L224" s="24"/>
      <c r="M224" s="17">
        <f t="shared" si="233"/>
        <v>0</v>
      </c>
      <c r="N224" s="24"/>
      <c r="O224" s="24"/>
      <c r="P224" s="24"/>
      <c r="Q224" s="24"/>
      <c r="R224" s="24"/>
      <c r="S224" s="24"/>
      <c r="T224" s="24"/>
      <c r="U224" s="7">
        <f t="shared" si="234"/>
        <v>0</v>
      </c>
      <c r="V224" s="24"/>
      <c r="W224" s="24"/>
      <c r="X224" s="24"/>
      <c r="Y224" s="24"/>
      <c r="Z224" s="24"/>
      <c r="AA224" s="24"/>
      <c r="AB224" s="24"/>
      <c r="AC224" s="24"/>
      <c r="AD224" s="17">
        <f t="shared" si="235"/>
        <v>0</v>
      </c>
      <c r="AE224" s="24"/>
      <c r="AF224" s="24"/>
      <c r="AG224" s="25"/>
      <c r="AH224" s="25"/>
      <c r="AI224" s="24"/>
      <c r="AJ224" s="20"/>
      <c r="AK224" s="24"/>
      <c r="AL224" s="20"/>
      <c r="AM224" s="20"/>
      <c r="AN224" s="20"/>
      <c r="AO224" s="3"/>
      <c r="AP224" s="20"/>
      <c r="AQ224" s="24"/>
      <c r="AR224" s="3"/>
      <c r="AS224" s="3"/>
      <c r="AT224" s="3"/>
      <c r="AU224" s="3"/>
      <c r="AV224" s="3"/>
      <c r="AW224" s="3"/>
      <c r="AX224" s="24"/>
      <c r="AY224" s="24"/>
      <c r="AZ224" s="24"/>
      <c r="BA224" s="3"/>
      <c r="BB224" s="3"/>
      <c r="BC224" s="3"/>
      <c r="BD224" s="24"/>
      <c r="BE224" s="3"/>
      <c r="BF224" s="3"/>
      <c r="BG224" s="17">
        <f t="shared" si="236"/>
        <v>0</v>
      </c>
      <c r="BH224" s="3"/>
      <c r="BI224" s="24"/>
      <c r="BJ224" s="24"/>
      <c r="BK224" s="3"/>
      <c r="BL224" s="20" t="s">
        <v>1115</v>
      </c>
      <c r="BM224" s="3"/>
      <c r="BN224" s="20" t="s">
        <v>570</v>
      </c>
      <c r="BO224" s="3">
        <v>2025</v>
      </c>
      <c r="BP224" s="144" t="s">
        <v>1169</v>
      </c>
      <c r="BQ224" s="3"/>
      <c r="BR224" s="3"/>
      <c r="BS224" s="3"/>
      <c r="BT224" s="3"/>
      <c r="BU224" s="99" t="s">
        <v>570</v>
      </c>
      <c r="BV224" s="20"/>
      <c r="BW224" s="25"/>
      <c r="BX224" s="25"/>
      <c r="BY224" s="95"/>
    </row>
    <row r="225" spans="1:77" s="26" customFormat="1" ht="56.25" hidden="1" x14ac:dyDescent="0.3">
      <c r="A225" s="20" t="e">
        <f t="shared" si="237"/>
        <v>#VALUE!</v>
      </c>
      <c r="B225" s="21" t="s">
        <v>1054</v>
      </c>
      <c r="C225" s="22">
        <f t="shared" si="229"/>
        <v>0.32921999999999996</v>
      </c>
      <c r="D225" s="51">
        <v>0.32921999999999996</v>
      </c>
      <c r="E225" s="17">
        <f t="shared" si="230"/>
        <v>0</v>
      </c>
      <c r="F225" s="17">
        <f t="shared" si="231"/>
        <v>0</v>
      </c>
      <c r="G225" s="17">
        <f t="shared" si="232"/>
        <v>0</v>
      </c>
      <c r="H225" s="24"/>
      <c r="I225" s="24"/>
      <c r="J225" s="24"/>
      <c r="K225" s="24"/>
      <c r="L225" s="24"/>
      <c r="M225" s="17">
        <f t="shared" si="233"/>
        <v>0</v>
      </c>
      <c r="N225" s="24"/>
      <c r="O225" s="24"/>
      <c r="P225" s="24"/>
      <c r="Q225" s="24"/>
      <c r="R225" s="24"/>
      <c r="S225" s="24"/>
      <c r="T225" s="24"/>
      <c r="U225" s="7">
        <f t="shared" si="234"/>
        <v>0</v>
      </c>
      <c r="V225" s="24"/>
      <c r="W225" s="24"/>
      <c r="X225" s="24"/>
      <c r="Y225" s="24"/>
      <c r="Z225" s="24"/>
      <c r="AA225" s="24"/>
      <c r="AB225" s="24"/>
      <c r="AC225" s="24"/>
      <c r="AD225" s="17">
        <f t="shared" si="235"/>
        <v>0</v>
      </c>
      <c r="AE225" s="24"/>
      <c r="AF225" s="24"/>
      <c r="AG225" s="25"/>
      <c r="AH225" s="25"/>
      <c r="AI225" s="24"/>
      <c r="AJ225" s="20"/>
      <c r="AK225" s="24"/>
      <c r="AL225" s="20"/>
      <c r="AM225" s="20"/>
      <c r="AN225" s="20"/>
      <c r="AO225" s="3"/>
      <c r="AP225" s="20"/>
      <c r="AQ225" s="24"/>
      <c r="AR225" s="3"/>
      <c r="AS225" s="3"/>
      <c r="AT225" s="3"/>
      <c r="AU225" s="3"/>
      <c r="AV225" s="3"/>
      <c r="AW225" s="3"/>
      <c r="AX225" s="24"/>
      <c r="AY225" s="24"/>
      <c r="AZ225" s="24"/>
      <c r="BA225" s="3"/>
      <c r="BB225" s="3"/>
      <c r="BC225" s="3"/>
      <c r="BD225" s="24"/>
      <c r="BE225" s="3"/>
      <c r="BF225" s="3"/>
      <c r="BG225" s="17">
        <f t="shared" si="236"/>
        <v>0</v>
      </c>
      <c r="BH225" s="3"/>
      <c r="BI225" s="24"/>
      <c r="BJ225" s="24"/>
      <c r="BK225" s="3"/>
      <c r="BL225" s="20" t="s">
        <v>1116</v>
      </c>
      <c r="BM225" s="3"/>
      <c r="BN225" s="20" t="s">
        <v>570</v>
      </c>
      <c r="BO225" s="3">
        <v>2025</v>
      </c>
      <c r="BP225" s="144"/>
      <c r="BQ225" s="3"/>
      <c r="BR225" s="3"/>
      <c r="BS225" s="3"/>
      <c r="BT225" s="3"/>
      <c r="BU225" s="99" t="s">
        <v>570</v>
      </c>
      <c r="BV225" s="20"/>
      <c r="BW225" s="25"/>
      <c r="BX225" s="25"/>
      <c r="BY225" s="95"/>
    </row>
    <row r="226" spans="1:77" s="26" customFormat="1" ht="37.5" hidden="1" x14ac:dyDescent="0.3">
      <c r="A226" s="20" t="e">
        <f t="shared" si="237"/>
        <v>#VALUE!</v>
      </c>
      <c r="B226" s="21" t="s">
        <v>1055</v>
      </c>
      <c r="C226" s="22">
        <f t="shared" si="229"/>
        <v>0.4088</v>
      </c>
      <c r="D226" s="51">
        <v>0.4088</v>
      </c>
      <c r="E226" s="17">
        <f t="shared" si="230"/>
        <v>0</v>
      </c>
      <c r="F226" s="17">
        <f t="shared" si="231"/>
        <v>0</v>
      </c>
      <c r="G226" s="17">
        <f t="shared" si="232"/>
        <v>0</v>
      </c>
      <c r="H226" s="24"/>
      <c r="I226" s="24"/>
      <c r="J226" s="24"/>
      <c r="K226" s="24"/>
      <c r="L226" s="24"/>
      <c r="M226" s="17">
        <f t="shared" si="233"/>
        <v>0</v>
      </c>
      <c r="N226" s="24"/>
      <c r="O226" s="24"/>
      <c r="P226" s="24"/>
      <c r="Q226" s="24"/>
      <c r="R226" s="24"/>
      <c r="S226" s="24"/>
      <c r="T226" s="24"/>
      <c r="U226" s="7">
        <f t="shared" si="234"/>
        <v>0</v>
      </c>
      <c r="V226" s="24"/>
      <c r="W226" s="24"/>
      <c r="X226" s="24"/>
      <c r="Y226" s="24"/>
      <c r="Z226" s="24"/>
      <c r="AA226" s="24"/>
      <c r="AB226" s="24"/>
      <c r="AC226" s="24"/>
      <c r="AD226" s="17">
        <f t="shared" si="235"/>
        <v>0</v>
      </c>
      <c r="AE226" s="24"/>
      <c r="AF226" s="24"/>
      <c r="AG226" s="25"/>
      <c r="AH226" s="25"/>
      <c r="AI226" s="24"/>
      <c r="AJ226" s="20"/>
      <c r="AK226" s="24"/>
      <c r="AL226" s="20"/>
      <c r="AM226" s="20"/>
      <c r="AN226" s="20"/>
      <c r="AO226" s="3"/>
      <c r="AP226" s="20"/>
      <c r="AQ226" s="24"/>
      <c r="AR226" s="3"/>
      <c r="AS226" s="3"/>
      <c r="AT226" s="3"/>
      <c r="AU226" s="3"/>
      <c r="AV226" s="3"/>
      <c r="AW226" s="3"/>
      <c r="AX226" s="24"/>
      <c r="AY226" s="24"/>
      <c r="AZ226" s="24"/>
      <c r="BA226" s="3"/>
      <c r="BB226" s="3"/>
      <c r="BC226" s="3"/>
      <c r="BD226" s="24"/>
      <c r="BE226" s="3"/>
      <c r="BF226" s="3"/>
      <c r="BG226" s="17">
        <f t="shared" si="236"/>
        <v>0</v>
      </c>
      <c r="BH226" s="3"/>
      <c r="BI226" s="24"/>
      <c r="BJ226" s="24"/>
      <c r="BK226" s="3"/>
      <c r="BL226" s="20" t="s">
        <v>1117</v>
      </c>
      <c r="BM226" s="3"/>
      <c r="BN226" s="20" t="s">
        <v>733</v>
      </c>
      <c r="BO226" s="3">
        <v>2025</v>
      </c>
      <c r="BP226" s="144"/>
      <c r="BQ226" s="3"/>
      <c r="BR226" s="3"/>
      <c r="BS226" s="3"/>
      <c r="BT226" s="3"/>
      <c r="BU226" s="99" t="s">
        <v>733</v>
      </c>
      <c r="BV226" s="20"/>
      <c r="BW226" s="25"/>
      <c r="BX226" s="25"/>
      <c r="BY226" s="95"/>
    </row>
    <row r="227" spans="1:77" s="26" customFormat="1" ht="56.25" hidden="1" x14ac:dyDescent="0.3">
      <c r="A227" s="20" t="e">
        <f t="shared" si="237"/>
        <v>#VALUE!</v>
      </c>
      <c r="B227" s="21" t="s">
        <v>1056</v>
      </c>
      <c r="C227" s="22">
        <f t="shared" si="229"/>
        <v>0.373</v>
      </c>
      <c r="D227" s="51">
        <v>0.373</v>
      </c>
      <c r="E227" s="17">
        <f t="shared" si="230"/>
        <v>0</v>
      </c>
      <c r="F227" s="17">
        <f t="shared" si="231"/>
        <v>0</v>
      </c>
      <c r="G227" s="17">
        <f t="shared" si="232"/>
        <v>0</v>
      </c>
      <c r="H227" s="24"/>
      <c r="I227" s="24"/>
      <c r="J227" s="24"/>
      <c r="K227" s="24"/>
      <c r="L227" s="24"/>
      <c r="M227" s="17">
        <f t="shared" si="233"/>
        <v>0</v>
      </c>
      <c r="N227" s="24"/>
      <c r="O227" s="24"/>
      <c r="P227" s="24"/>
      <c r="Q227" s="24"/>
      <c r="R227" s="24"/>
      <c r="S227" s="24"/>
      <c r="T227" s="24"/>
      <c r="U227" s="7">
        <f t="shared" si="234"/>
        <v>0</v>
      </c>
      <c r="V227" s="24"/>
      <c r="W227" s="24"/>
      <c r="X227" s="24"/>
      <c r="Y227" s="24"/>
      <c r="Z227" s="24"/>
      <c r="AA227" s="24"/>
      <c r="AB227" s="24"/>
      <c r="AC227" s="24"/>
      <c r="AD227" s="17">
        <f t="shared" si="235"/>
        <v>0</v>
      </c>
      <c r="AE227" s="24"/>
      <c r="AF227" s="24"/>
      <c r="AG227" s="25"/>
      <c r="AH227" s="25"/>
      <c r="AI227" s="24"/>
      <c r="AJ227" s="20"/>
      <c r="AK227" s="24"/>
      <c r="AL227" s="20"/>
      <c r="AM227" s="20"/>
      <c r="AN227" s="20"/>
      <c r="AO227" s="3"/>
      <c r="AP227" s="20"/>
      <c r="AQ227" s="24"/>
      <c r="AR227" s="3"/>
      <c r="AS227" s="3"/>
      <c r="AT227" s="3"/>
      <c r="AU227" s="3"/>
      <c r="AV227" s="3"/>
      <c r="AW227" s="3"/>
      <c r="AX227" s="24"/>
      <c r="AY227" s="24"/>
      <c r="AZ227" s="24"/>
      <c r="BA227" s="3"/>
      <c r="BB227" s="3"/>
      <c r="BC227" s="3"/>
      <c r="BD227" s="24"/>
      <c r="BE227" s="3"/>
      <c r="BF227" s="3"/>
      <c r="BG227" s="17">
        <f t="shared" si="236"/>
        <v>0</v>
      </c>
      <c r="BH227" s="3"/>
      <c r="BI227" s="24"/>
      <c r="BJ227" s="24"/>
      <c r="BK227" s="3"/>
      <c r="BL227" s="20" t="s">
        <v>1118</v>
      </c>
      <c r="BM227" s="3"/>
      <c r="BN227" s="20" t="s">
        <v>570</v>
      </c>
      <c r="BO227" s="3">
        <v>2025</v>
      </c>
      <c r="BP227" s="144"/>
      <c r="BQ227" s="3"/>
      <c r="BR227" s="3"/>
      <c r="BS227" s="3"/>
      <c r="BT227" s="3"/>
      <c r="BU227" s="99" t="s">
        <v>570</v>
      </c>
      <c r="BV227" s="20"/>
      <c r="BW227" s="25"/>
      <c r="BX227" s="25"/>
      <c r="BY227" s="95"/>
    </row>
    <row r="228" spans="1:77" s="26" customFormat="1" ht="56.25" hidden="1" x14ac:dyDescent="0.3">
      <c r="A228" s="20" t="e">
        <f t="shared" si="237"/>
        <v>#VALUE!</v>
      </c>
      <c r="B228" s="21" t="s">
        <v>1057</v>
      </c>
      <c r="C228" s="22">
        <f t="shared" si="229"/>
        <v>0.31259999999999999</v>
      </c>
      <c r="D228" s="51">
        <v>0.31259999999999999</v>
      </c>
      <c r="E228" s="17">
        <f t="shared" si="230"/>
        <v>0</v>
      </c>
      <c r="F228" s="17">
        <f t="shared" si="231"/>
        <v>0</v>
      </c>
      <c r="G228" s="17">
        <f t="shared" si="232"/>
        <v>0</v>
      </c>
      <c r="H228" s="24"/>
      <c r="I228" s="24"/>
      <c r="J228" s="24"/>
      <c r="K228" s="24"/>
      <c r="L228" s="24"/>
      <c r="M228" s="17">
        <f t="shared" si="233"/>
        <v>0</v>
      </c>
      <c r="N228" s="24"/>
      <c r="O228" s="24"/>
      <c r="P228" s="24"/>
      <c r="Q228" s="24"/>
      <c r="R228" s="24"/>
      <c r="S228" s="24"/>
      <c r="T228" s="24"/>
      <c r="U228" s="7">
        <f t="shared" si="234"/>
        <v>0</v>
      </c>
      <c r="V228" s="24"/>
      <c r="W228" s="24"/>
      <c r="X228" s="24"/>
      <c r="Y228" s="24"/>
      <c r="Z228" s="24"/>
      <c r="AA228" s="24"/>
      <c r="AB228" s="24"/>
      <c r="AC228" s="24"/>
      <c r="AD228" s="17">
        <f t="shared" si="235"/>
        <v>0</v>
      </c>
      <c r="AE228" s="24"/>
      <c r="AF228" s="24"/>
      <c r="AG228" s="25"/>
      <c r="AH228" s="25"/>
      <c r="AI228" s="24"/>
      <c r="AJ228" s="20"/>
      <c r="AK228" s="24"/>
      <c r="AL228" s="20"/>
      <c r="AM228" s="20"/>
      <c r="AN228" s="20"/>
      <c r="AO228" s="3"/>
      <c r="AP228" s="20"/>
      <c r="AQ228" s="24"/>
      <c r="AR228" s="3"/>
      <c r="AS228" s="3"/>
      <c r="AT228" s="3"/>
      <c r="AU228" s="3"/>
      <c r="AV228" s="3"/>
      <c r="AW228" s="3"/>
      <c r="AX228" s="24"/>
      <c r="AY228" s="24"/>
      <c r="AZ228" s="24"/>
      <c r="BA228" s="3"/>
      <c r="BB228" s="3"/>
      <c r="BC228" s="3"/>
      <c r="BD228" s="24"/>
      <c r="BE228" s="3"/>
      <c r="BF228" s="3"/>
      <c r="BG228" s="17">
        <f t="shared" si="236"/>
        <v>0</v>
      </c>
      <c r="BH228" s="3"/>
      <c r="BI228" s="24"/>
      <c r="BJ228" s="24"/>
      <c r="BK228" s="3"/>
      <c r="BL228" s="20" t="s">
        <v>1118</v>
      </c>
      <c r="BM228" s="3"/>
      <c r="BN228" s="20" t="s">
        <v>570</v>
      </c>
      <c r="BO228" s="3">
        <v>2025</v>
      </c>
      <c r="BP228" s="144"/>
      <c r="BQ228" s="3"/>
      <c r="BR228" s="3"/>
      <c r="BS228" s="3"/>
      <c r="BT228" s="3"/>
      <c r="BU228" s="99" t="s">
        <v>570</v>
      </c>
      <c r="BV228" s="20"/>
      <c r="BW228" s="25"/>
      <c r="BX228" s="25"/>
      <c r="BY228" s="95"/>
    </row>
    <row r="229" spans="1:77" s="26" customFormat="1" ht="37.5" hidden="1" x14ac:dyDescent="0.3">
      <c r="A229" s="20" t="e">
        <f t="shared" si="237"/>
        <v>#VALUE!</v>
      </c>
      <c r="B229" s="21" t="s">
        <v>1058</v>
      </c>
      <c r="C229" s="22">
        <f t="shared" si="229"/>
        <v>3.3000000000000002E-2</v>
      </c>
      <c r="D229" s="51">
        <v>3.3000000000000002E-2</v>
      </c>
      <c r="E229" s="17">
        <f t="shared" si="230"/>
        <v>0</v>
      </c>
      <c r="F229" s="17">
        <f t="shared" si="231"/>
        <v>0</v>
      </c>
      <c r="G229" s="17">
        <f t="shared" si="232"/>
        <v>0</v>
      </c>
      <c r="H229" s="24"/>
      <c r="I229" s="24"/>
      <c r="J229" s="24"/>
      <c r="K229" s="24"/>
      <c r="L229" s="24"/>
      <c r="M229" s="17">
        <f t="shared" si="233"/>
        <v>0</v>
      </c>
      <c r="N229" s="24"/>
      <c r="O229" s="24"/>
      <c r="P229" s="24"/>
      <c r="Q229" s="24"/>
      <c r="R229" s="24"/>
      <c r="S229" s="24"/>
      <c r="T229" s="24"/>
      <c r="U229" s="7">
        <f t="shared" si="234"/>
        <v>0</v>
      </c>
      <c r="V229" s="24"/>
      <c r="W229" s="24"/>
      <c r="X229" s="24"/>
      <c r="Y229" s="24"/>
      <c r="Z229" s="24"/>
      <c r="AA229" s="24"/>
      <c r="AB229" s="24"/>
      <c r="AC229" s="24"/>
      <c r="AD229" s="17">
        <f t="shared" si="235"/>
        <v>0</v>
      </c>
      <c r="AE229" s="24"/>
      <c r="AF229" s="24"/>
      <c r="AG229" s="25"/>
      <c r="AH229" s="25"/>
      <c r="AI229" s="24"/>
      <c r="AJ229" s="20"/>
      <c r="AK229" s="24"/>
      <c r="AL229" s="20"/>
      <c r="AM229" s="20"/>
      <c r="AN229" s="20"/>
      <c r="AO229" s="3"/>
      <c r="AP229" s="20"/>
      <c r="AQ229" s="24"/>
      <c r="AR229" s="3"/>
      <c r="AS229" s="3"/>
      <c r="AT229" s="3"/>
      <c r="AU229" s="3"/>
      <c r="AV229" s="3"/>
      <c r="AW229" s="3"/>
      <c r="AX229" s="24"/>
      <c r="AY229" s="24"/>
      <c r="AZ229" s="24"/>
      <c r="BA229" s="3"/>
      <c r="BB229" s="3"/>
      <c r="BC229" s="3"/>
      <c r="BD229" s="24"/>
      <c r="BE229" s="3"/>
      <c r="BF229" s="3"/>
      <c r="BG229" s="17">
        <f t="shared" si="236"/>
        <v>0</v>
      </c>
      <c r="BH229" s="3"/>
      <c r="BI229" s="24"/>
      <c r="BJ229" s="24"/>
      <c r="BK229" s="3"/>
      <c r="BL229" s="20" t="s">
        <v>1118</v>
      </c>
      <c r="BM229" s="3"/>
      <c r="BN229" s="20" t="s">
        <v>570</v>
      </c>
      <c r="BO229" s="3">
        <v>2025</v>
      </c>
      <c r="BP229" s="144"/>
      <c r="BQ229" s="3"/>
      <c r="BR229" s="3"/>
      <c r="BS229" s="3"/>
      <c r="BT229" s="3"/>
      <c r="BU229" s="99" t="s">
        <v>570</v>
      </c>
      <c r="BV229" s="20"/>
      <c r="BW229" s="25"/>
      <c r="BX229" s="25"/>
      <c r="BY229" s="95"/>
    </row>
    <row r="230" spans="1:77" s="26" customFormat="1" ht="37.5" hidden="1" x14ac:dyDescent="0.3">
      <c r="A230" s="20" t="e">
        <f t="shared" si="237"/>
        <v>#VALUE!</v>
      </c>
      <c r="B230" s="21" t="s">
        <v>1059</v>
      </c>
      <c r="C230" s="22">
        <f t="shared" si="229"/>
        <v>0.1038</v>
      </c>
      <c r="D230" s="51">
        <v>0.1038</v>
      </c>
      <c r="E230" s="17">
        <f t="shared" si="230"/>
        <v>0</v>
      </c>
      <c r="F230" s="17">
        <f t="shared" si="231"/>
        <v>0</v>
      </c>
      <c r="G230" s="17">
        <f t="shared" si="232"/>
        <v>0</v>
      </c>
      <c r="H230" s="24"/>
      <c r="I230" s="24"/>
      <c r="J230" s="24"/>
      <c r="K230" s="24"/>
      <c r="L230" s="24"/>
      <c r="M230" s="17">
        <f t="shared" si="233"/>
        <v>0</v>
      </c>
      <c r="N230" s="24"/>
      <c r="O230" s="24"/>
      <c r="P230" s="24"/>
      <c r="Q230" s="24"/>
      <c r="R230" s="24"/>
      <c r="S230" s="24"/>
      <c r="T230" s="24"/>
      <c r="U230" s="7">
        <f t="shared" si="234"/>
        <v>0</v>
      </c>
      <c r="V230" s="24"/>
      <c r="W230" s="24"/>
      <c r="X230" s="24"/>
      <c r="Y230" s="24"/>
      <c r="Z230" s="24"/>
      <c r="AA230" s="24"/>
      <c r="AB230" s="24"/>
      <c r="AC230" s="24"/>
      <c r="AD230" s="17">
        <f t="shared" si="235"/>
        <v>0</v>
      </c>
      <c r="AE230" s="24"/>
      <c r="AF230" s="24"/>
      <c r="AG230" s="25"/>
      <c r="AH230" s="25"/>
      <c r="AI230" s="24"/>
      <c r="AJ230" s="20"/>
      <c r="AK230" s="24"/>
      <c r="AL230" s="20"/>
      <c r="AM230" s="20"/>
      <c r="AN230" s="20"/>
      <c r="AO230" s="3"/>
      <c r="AP230" s="20"/>
      <c r="AQ230" s="24"/>
      <c r="AR230" s="3"/>
      <c r="AS230" s="3"/>
      <c r="AT230" s="3"/>
      <c r="AU230" s="3"/>
      <c r="AV230" s="3"/>
      <c r="AW230" s="3"/>
      <c r="AX230" s="24"/>
      <c r="AY230" s="24"/>
      <c r="AZ230" s="24"/>
      <c r="BA230" s="3"/>
      <c r="BB230" s="3"/>
      <c r="BC230" s="3"/>
      <c r="BD230" s="24"/>
      <c r="BE230" s="3"/>
      <c r="BF230" s="3"/>
      <c r="BG230" s="17">
        <f t="shared" si="236"/>
        <v>0</v>
      </c>
      <c r="BH230" s="3"/>
      <c r="BI230" s="24"/>
      <c r="BJ230" s="24"/>
      <c r="BK230" s="3"/>
      <c r="BL230" s="20" t="s">
        <v>978</v>
      </c>
      <c r="BM230" s="3"/>
      <c r="BN230" s="20" t="s">
        <v>570</v>
      </c>
      <c r="BO230" s="3">
        <v>2025</v>
      </c>
      <c r="BP230" s="144"/>
      <c r="BQ230" s="3"/>
      <c r="BR230" s="3"/>
      <c r="BS230" s="3"/>
      <c r="BT230" s="3"/>
      <c r="BU230" s="99" t="s">
        <v>570</v>
      </c>
      <c r="BV230" s="20"/>
      <c r="BW230" s="25"/>
      <c r="BX230" s="25"/>
      <c r="BY230" s="95"/>
    </row>
    <row r="231" spans="1:77" s="26" customFormat="1" ht="37.5" hidden="1" x14ac:dyDescent="0.3">
      <c r="A231" s="20" t="e">
        <f t="shared" si="237"/>
        <v>#VALUE!</v>
      </c>
      <c r="B231" s="21" t="s">
        <v>1060</v>
      </c>
      <c r="C231" s="22">
        <f t="shared" si="229"/>
        <v>0.1469</v>
      </c>
      <c r="D231" s="51">
        <v>0.1469</v>
      </c>
      <c r="E231" s="17">
        <f t="shared" si="230"/>
        <v>0</v>
      </c>
      <c r="F231" s="17">
        <f t="shared" si="231"/>
        <v>0</v>
      </c>
      <c r="G231" s="17">
        <f t="shared" si="232"/>
        <v>0</v>
      </c>
      <c r="H231" s="24"/>
      <c r="I231" s="24"/>
      <c r="J231" s="24"/>
      <c r="K231" s="24"/>
      <c r="L231" s="24"/>
      <c r="M231" s="17">
        <f t="shared" si="233"/>
        <v>0</v>
      </c>
      <c r="N231" s="24"/>
      <c r="O231" s="24"/>
      <c r="P231" s="24"/>
      <c r="Q231" s="24"/>
      <c r="R231" s="24"/>
      <c r="S231" s="24"/>
      <c r="T231" s="24"/>
      <c r="U231" s="7">
        <f t="shared" si="234"/>
        <v>0</v>
      </c>
      <c r="V231" s="24"/>
      <c r="W231" s="24"/>
      <c r="X231" s="24"/>
      <c r="Y231" s="24"/>
      <c r="Z231" s="24"/>
      <c r="AA231" s="24"/>
      <c r="AB231" s="24"/>
      <c r="AC231" s="24"/>
      <c r="AD231" s="17">
        <f t="shared" si="235"/>
        <v>0</v>
      </c>
      <c r="AE231" s="24"/>
      <c r="AF231" s="24"/>
      <c r="AG231" s="25"/>
      <c r="AH231" s="25"/>
      <c r="AI231" s="24"/>
      <c r="AJ231" s="20"/>
      <c r="AK231" s="24"/>
      <c r="AL231" s="20"/>
      <c r="AM231" s="20"/>
      <c r="AN231" s="20"/>
      <c r="AO231" s="3"/>
      <c r="AP231" s="20"/>
      <c r="AQ231" s="24"/>
      <c r="AR231" s="3"/>
      <c r="AS231" s="3"/>
      <c r="AT231" s="3"/>
      <c r="AU231" s="3"/>
      <c r="AV231" s="3"/>
      <c r="AW231" s="3"/>
      <c r="AX231" s="24"/>
      <c r="AY231" s="24"/>
      <c r="AZ231" s="24"/>
      <c r="BA231" s="3"/>
      <c r="BB231" s="3"/>
      <c r="BC231" s="3"/>
      <c r="BD231" s="24"/>
      <c r="BE231" s="3"/>
      <c r="BF231" s="3"/>
      <c r="BG231" s="17">
        <f t="shared" si="236"/>
        <v>0</v>
      </c>
      <c r="BH231" s="3"/>
      <c r="BI231" s="24"/>
      <c r="BJ231" s="24"/>
      <c r="BK231" s="3"/>
      <c r="BL231" s="20" t="s">
        <v>1119</v>
      </c>
      <c r="BM231" s="3"/>
      <c r="BN231" s="20" t="s">
        <v>570</v>
      </c>
      <c r="BO231" s="3">
        <v>2025</v>
      </c>
      <c r="BP231" s="144"/>
      <c r="BQ231" s="3"/>
      <c r="BR231" s="3"/>
      <c r="BS231" s="3"/>
      <c r="BT231" s="3"/>
      <c r="BU231" s="99" t="s">
        <v>570</v>
      </c>
      <c r="BV231" s="20"/>
      <c r="BW231" s="25"/>
      <c r="BX231" s="25"/>
      <c r="BY231" s="95"/>
    </row>
    <row r="232" spans="1:77" s="26" customFormat="1" ht="37.5" hidden="1" x14ac:dyDescent="0.3">
      <c r="A232" s="20" t="e">
        <f t="shared" si="237"/>
        <v>#VALUE!</v>
      </c>
      <c r="B232" s="21" t="s">
        <v>1061</v>
      </c>
      <c r="C232" s="22">
        <f t="shared" si="229"/>
        <v>4.4999999999999999E-4</v>
      </c>
      <c r="D232" s="51">
        <v>4.4999999999999999E-4</v>
      </c>
      <c r="E232" s="17">
        <f t="shared" si="230"/>
        <v>0</v>
      </c>
      <c r="F232" s="17">
        <f t="shared" si="231"/>
        <v>0</v>
      </c>
      <c r="G232" s="17">
        <f t="shared" si="232"/>
        <v>0</v>
      </c>
      <c r="H232" s="24"/>
      <c r="I232" s="24"/>
      <c r="J232" s="24"/>
      <c r="K232" s="24"/>
      <c r="L232" s="24"/>
      <c r="M232" s="17">
        <f t="shared" si="233"/>
        <v>0</v>
      </c>
      <c r="N232" s="24"/>
      <c r="O232" s="24"/>
      <c r="P232" s="24"/>
      <c r="Q232" s="24"/>
      <c r="R232" s="24"/>
      <c r="S232" s="24"/>
      <c r="T232" s="24"/>
      <c r="U232" s="7">
        <f t="shared" si="234"/>
        <v>0</v>
      </c>
      <c r="V232" s="24"/>
      <c r="W232" s="24"/>
      <c r="X232" s="24"/>
      <c r="Y232" s="24"/>
      <c r="Z232" s="24"/>
      <c r="AA232" s="24"/>
      <c r="AB232" s="24"/>
      <c r="AC232" s="24"/>
      <c r="AD232" s="17">
        <f t="shared" si="235"/>
        <v>0</v>
      </c>
      <c r="AE232" s="24"/>
      <c r="AF232" s="24"/>
      <c r="AG232" s="25"/>
      <c r="AH232" s="25"/>
      <c r="AI232" s="24"/>
      <c r="AJ232" s="20"/>
      <c r="AK232" s="24"/>
      <c r="AL232" s="20"/>
      <c r="AM232" s="20"/>
      <c r="AN232" s="20"/>
      <c r="AO232" s="3"/>
      <c r="AP232" s="20"/>
      <c r="AQ232" s="24"/>
      <c r="AR232" s="3"/>
      <c r="AS232" s="3"/>
      <c r="AT232" s="3"/>
      <c r="AU232" s="3"/>
      <c r="AV232" s="3"/>
      <c r="AW232" s="3"/>
      <c r="AX232" s="24"/>
      <c r="AY232" s="24"/>
      <c r="AZ232" s="24"/>
      <c r="BA232" s="3"/>
      <c r="BB232" s="3"/>
      <c r="BC232" s="3"/>
      <c r="BD232" s="24"/>
      <c r="BE232" s="3"/>
      <c r="BF232" s="3"/>
      <c r="BG232" s="17">
        <f t="shared" si="236"/>
        <v>0</v>
      </c>
      <c r="BH232" s="3"/>
      <c r="BI232" s="24"/>
      <c r="BJ232" s="24"/>
      <c r="BK232" s="3"/>
      <c r="BL232" s="20" t="s">
        <v>1120</v>
      </c>
      <c r="BM232" s="3"/>
      <c r="BN232" s="20" t="s">
        <v>747</v>
      </c>
      <c r="BO232" s="3">
        <v>2025</v>
      </c>
      <c r="BP232" s="144"/>
      <c r="BQ232" s="3"/>
      <c r="BR232" s="3"/>
      <c r="BS232" s="3"/>
      <c r="BT232" s="3"/>
      <c r="BU232" s="99" t="s">
        <v>747</v>
      </c>
      <c r="BV232" s="20"/>
      <c r="BW232" s="25"/>
      <c r="BX232" s="25"/>
      <c r="BY232" s="95"/>
    </row>
    <row r="233" spans="1:77" s="26" customFormat="1" ht="37.5" hidden="1" x14ac:dyDescent="0.3">
      <c r="A233" s="20" t="e">
        <f t="shared" si="237"/>
        <v>#VALUE!</v>
      </c>
      <c r="B233" s="21" t="s">
        <v>1062</v>
      </c>
      <c r="C233" s="22">
        <f t="shared" si="229"/>
        <v>0.2324</v>
      </c>
      <c r="D233" s="51">
        <v>0.2324</v>
      </c>
      <c r="E233" s="17">
        <f t="shared" si="230"/>
        <v>0</v>
      </c>
      <c r="F233" s="17">
        <f t="shared" si="231"/>
        <v>0</v>
      </c>
      <c r="G233" s="17">
        <f t="shared" si="232"/>
        <v>0</v>
      </c>
      <c r="H233" s="24"/>
      <c r="I233" s="24"/>
      <c r="J233" s="24"/>
      <c r="K233" s="24"/>
      <c r="L233" s="24"/>
      <c r="M233" s="17">
        <f t="shared" si="233"/>
        <v>0</v>
      </c>
      <c r="N233" s="24"/>
      <c r="O233" s="24"/>
      <c r="P233" s="24"/>
      <c r="Q233" s="24"/>
      <c r="R233" s="24"/>
      <c r="S233" s="24"/>
      <c r="T233" s="24"/>
      <c r="U233" s="7">
        <f t="shared" si="234"/>
        <v>0</v>
      </c>
      <c r="V233" s="24"/>
      <c r="W233" s="24"/>
      <c r="X233" s="24"/>
      <c r="Y233" s="24"/>
      <c r="Z233" s="24"/>
      <c r="AA233" s="24"/>
      <c r="AB233" s="24"/>
      <c r="AC233" s="24"/>
      <c r="AD233" s="17">
        <f t="shared" si="235"/>
        <v>0</v>
      </c>
      <c r="AE233" s="24"/>
      <c r="AF233" s="24"/>
      <c r="AG233" s="25"/>
      <c r="AH233" s="25"/>
      <c r="AI233" s="24"/>
      <c r="AJ233" s="20"/>
      <c r="AK233" s="24"/>
      <c r="AL233" s="20"/>
      <c r="AM233" s="20"/>
      <c r="AN233" s="20"/>
      <c r="AO233" s="3"/>
      <c r="AP233" s="20"/>
      <c r="AQ233" s="24"/>
      <c r="AR233" s="3"/>
      <c r="AS233" s="3"/>
      <c r="AT233" s="3"/>
      <c r="AU233" s="3"/>
      <c r="AV233" s="3"/>
      <c r="AW233" s="3"/>
      <c r="AX233" s="24"/>
      <c r="AY233" s="24"/>
      <c r="AZ233" s="24"/>
      <c r="BA233" s="3"/>
      <c r="BB233" s="3"/>
      <c r="BC233" s="3"/>
      <c r="BD233" s="24"/>
      <c r="BE233" s="3"/>
      <c r="BF233" s="3"/>
      <c r="BG233" s="17">
        <f t="shared" si="236"/>
        <v>0</v>
      </c>
      <c r="BH233" s="3"/>
      <c r="BI233" s="24"/>
      <c r="BJ233" s="24"/>
      <c r="BK233" s="3"/>
      <c r="BL233" s="20" t="s">
        <v>1121</v>
      </c>
      <c r="BM233" s="3"/>
      <c r="BN233" s="20" t="s">
        <v>747</v>
      </c>
      <c r="BO233" s="3">
        <v>2025</v>
      </c>
      <c r="BP233" s="144"/>
      <c r="BQ233" s="3"/>
      <c r="BR233" s="3"/>
      <c r="BS233" s="3"/>
      <c r="BT233" s="3"/>
      <c r="BU233" s="99" t="s">
        <v>747</v>
      </c>
      <c r="BV233" s="20"/>
      <c r="BW233" s="25"/>
      <c r="BX233" s="25"/>
      <c r="BY233" s="95"/>
    </row>
    <row r="234" spans="1:77" s="26" customFormat="1" ht="37.5" hidden="1" x14ac:dyDescent="0.3">
      <c r="A234" s="20" t="e">
        <f t="shared" si="237"/>
        <v>#VALUE!</v>
      </c>
      <c r="B234" s="21" t="s">
        <v>1063</v>
      </c>
      <c r="C234" s="22">
        <f t="shared" si="229"/>
        <v>2.3E-2</v>
      </c>
      <c r="D234" s="51">
        <v>2.3E-2</v>
      </c>
      <c r="E234" s="17">
        <f t="shared" si="230"/>
        <v>0</v>
      </c>
      <c r="F234" s="17">
        <f t="shared" si="231"/>
        <v>0</v>
      </c>
      <c r="G234" s="17">
        <f t="shared" si="232"/>
        <v>0</v>
      </c>
      <c r="H234" s="24"/>
      <c r="I234" s="24"/>
      <c r="J234" s="24"/>
      <c r="K234" s="24"/>
      <c r="L234" s="24"/>
      <c r="M234" s="17">
        <f t="shared" si="233"/>
        <v>0</v>
      </c>
      <c r="N234" s="24"/>
      <c r="O234" s="24"/>
      <c r="P234" s="24"/>
      <c r="Q234" s="24"/>
      <c r="R234" s="24"/>
      <c r="S234" s="24"/>
      <c r="T234" s="24"/>
      <c r="U234" s="7">
        <f t="shared" si="234"/>
        <v>0</v>
      </c>
      <c r="V234" s="24"/>
      <c r="W234" s="24"/>
      <c r="X234" s="24"/>
      <c r="Y234" s="24"/>
      <c r="Z234" s="24"/>
      <c r="AA234" s="24"/>
      <c r="AB234" s="24"/>
      <c r="AC234" s="24"/>
      <c r="AD234" s="17">
        <f t="shared" si="235"/>
        <v>0</v>
      </c>
      <c r="AE234" s="24"/>
      <c r="AF234" s="24"/>
      <c r="AG234" s="25"/>
      <c r="AH234" s="25"/>
      <c r="AI234" s="24"/>
      <c r="AJ234" s="20"/>
      <c r="AK234" s="24"/>
      <c r="AL234" s="20"/>
      <c r="AM234" s="20"/>
      <c r="AN234" s="20"/>
      <c r="AO234" s="3"/>
      <c r="AP234" s="20"/>
      <c r="AQ234" s="24"/>
      <c r="AR234" s="3"/>
      <c r="AS234" s="3"/>
      <c r="AT234" s="3"/>
      <c r="AU234" s="3"/>
      <c r="AV234" s="3"/>
      <c r="AW234" s="3"/>
      <c r="AX234" s="24"/>
      <c r="AY234" s="24"/>
      <c r="AZ234" s="24"/>
      <c r="BA234" s="3"/>
      <c r="BB234" s="3"/>
      <c r="BC234" s="3"/>
      <c r="BD234" s="24"/>
      <c r="BE234" s="3"/>
      <c r="BF234" s="3"/>
      <c r="BG234" s="17">
        <f t="shared" si="236"/>
        <v>0</v>
      </c>
      <c r="BH234" s="3"/>
      <c r="BI234" s="24"/>
      <c r="BJ234" s="24"/>
      <c r="BK234" s="3"/>
      <c r="BL234" s="20" t="s">
        <v>1122</v>
      </c>
      <c r="BM234" s="3"/>
      <c r="BN234" s="20" t="s">
        <v>570</v>
      </c>
      <c r="BO234" s="3">
        <v>2025</v>
      </c>
      <c r="BP234" s="144"/>
      <c r="BQ234" s="3"/>
      <c r="BR234" s="3"/>
      <c r="BS234" s="3"/>
      <c r="BT234" s="3"/>
      <c r="BU234" s="99" t="s">
        <v>570</v>
      </c>
      <c r="BV234" s="20"/>
      <c r="BW234" s="25"/>
      <c r="BX234" s="25"/>
      <c r="BY234" s="95"/>
    </row>
    <row r="235" spans="1:77" s="26" customFormat="1" ht="37.5" hidden="1" x14ac:dyDescent="0.3">
      <c r="A235" s="20" t="e">
        <f t="shared" si="237"/>
        <v>#VALUE!</v>
      </c>
      <c r="B235" s="21" t="s">
        <v>1064</v>
      </c>
      <c r="C235" s="22">
        <f t="shared" si="229"/>
        <v>1.2463500000000001</v>
      </c>
      <c r="D235" s="51">
        <v>1.2463500000000001</v>
      </c>
      <c r="E235" s="17">
        <f t="shared" si="230"/>
        <v>0</v>
      </c>
      <c r="F235" s="17">
        <f t="shared" si="231"/>
        <v>0</v>
      </c>
      <c r="G235" s="17">
        <f t="shared" si="232"/>
        <v>0</v>
      </c>
      <c r="H235" s="24"/>
      <c r="I235" s="24"/>
      <c r="J235" s="24"/>
      <c r="K235" s="24"/>
      <c r="L235" s="24"/>
      <c r="M235" s="17">
        <f t="shared" si="233"/>
        <v>0</v>
      </c>
      <c r="N235" s="24"/>
      <c r="O235" s="24"/>
      <c r="P235" s="24"/>
      <c r="Q235" s="24"/>
      <c r="R235" s="24"/>
      <c r="S235" s="24"/>
      <c r="T235" s="24"/>
      <c r="U235" s="7">
        <f t="shared" si="234"/>
        <v>0</v>
      </c>
      <c r="V235" s="24"/>
      <c r="W235" s="24"/>
      <c r="X235" s="24"/>
      <c r="Y235" s="24"/>
      <c r="Z235" s="24"/>
      <c r="AA235" s="24"/>
      <c r="AB235" s="24"/>
      <c r="AC235" s="24"/>
      <c r="AD235" s="17">
        <f t="shared" si="235"/>
        <v>0</v>
      </c>
      <c r="AE235" s="24"/>
      <c r="AF235" s="24"/>
      <c r="AG235" s="25"/>
      <c r="AH235" s="25"/>
      <c r="AI235" s="24"/>
      <c r="AJ235" s="20"/>
      <c r="AK235" s="24"/>
      <c r="AL235" s="20"/>
      <c r="AM235" s="20"/>
      <c r="AN235" s="20"/>
      <c r="AO235" s="3"/>
      <c r="AP235" s="20"/>
      <c r="AQ235" s="24"/>
      <c r="AR235" s="3"/>
      <c r="AS235" s="3"/>
      <c r="AT235" s="3"/>
      <c r="AU235" s="3"/>
      <c r="AV235" s="3"/>
      <c r="AW235" s="3"/>
      <c r="AX235" s="24"/>
      <c r="AY235" s="24"/>
      <c r="AZ235" s="24"/>
      <c r="BA235" s="3"/>
      <c r="BB235" s="3"/>
      <c r="BC235" s="3"/>
      <c r="BD235" s="24"/>
      <c r="BE235" s="3"/>
      <c r="BF235" s="3"/>
      <c r="BG235" s="17">
        <f t="shared" si="236"/>
        <v>0</v>
      </c>
      <c r="BH235" s="3"/>
      <c r="BI235" s="24"/>
      <c r="BJ235" s="24"/>
      <c r="BK235" s="3"/>
      <c r="BL235" s="20" t="s">
        <v>1123</v>
      </c>
      <c r="BM235" s="3"/>
      <c r="BN235" s="20" t="s">
        <v>570</v>
      </c>
      <c r="BO235" s="3">
        <v>2025</v>
      </c>
      <c r="BP235" s="144"/>
      <c r="BQ235" s="3"/>
      <c r="BR235" s="3"/>
      <c r="BS235" s="3"/>
      <c r="BT235" s="3"/>
      <c r="BU235" s="99" t="s">
        <v>570</v>
      </c>
      <c r="BV235" s="20"/>
      <c r="BW235" s="25"/>
      <c r="BX235" s="25"/>
      <c r="BY235" s="95"/>
    </row>
    <row r="236" spans="1:77" s="26" customFormat="1" ht="37.5" hidden="1" x14ac:dyDescent="0.3">
      <c r="A236" s="20" t="e">
        <f t="shared" si="237"/>
        <v>#VALUE!</v>
      </c>
      <c r="B236" s="21" t="s">
        <v>1065</v>
      </c>
      <c r="C236" s="22">
        <f t="shared" si="229"/>
        <v>1.7275499999999999</v>
      </c>
      <c r="D236" s="51">
        <v>1.7275499999999999</v>
      </c>
      <c r="E236" s="17">
        <f t="shared" si="230"/>
        <v>0</v>
      </c>
      <c r="F236" s="17">
        <f t="shared" si="231"/>
        <v>0</v>
      </c>
      <c r="G236" s="17">
        <f t="shared" si="232"/>
        <v>0</v>
      </c>
      <c r="H236" s="24"/>
      <c r="I236" s="24"/>
      <c r="J236" s="24"/>
      <c r="K236" s="24"/>
      <c r="L236" s="24"/>
      <c r="M236" s="17">
        <f t="shared" si="233"/>
        <v>0</v>
      </c>
      <c r="N236" s="24"/>
      <c r="O236" s="24"/>
      <c r="P236" s="24"/>
      <c r="Q236" s="24"/>
      <c r="R236" s="24"/>
      <c r="S236" s="24"/>
      <c r="T236" s="24"/>
      <c r="U236" s="7">
        <f t="shared" si="234"/>
        <v>0</v>
      </c>
      <c r="V236" s="24"/>
      <c r="W236" s="24"/>
      <c r="X236" s="24"/>
      <c r="Y236" s="24"/>
      <c r="Z236" s="24"/>
      <c r="AA236" s="24"/>
      <c r="AB236" s="24"/>
      <c r="AC236" s="24"/>
      <c r="AD236" s="17">
        <f t="shared" si="235"/>
        <v>0</v>
      </c>
      <c r="AE236" s="24"/>
      <c r="AF236" s="24"/>
      <c r="AG236" s="25"/>
      <c r="AH236" s="25"/>
      <c r="AI236" s="24"/>
      <c r="AJ236" s="20"/>
      <c r="AK236" s="24"/>
      <c r="AL236" s="20"/>
      <c r="AM236" s="20"/>
      <c r="AN236" s="20"/>
      <c r="AO236" s="3"/>
      <c r="AP236" s="20"/>
      <c r="AQ236" s="24"/>
      <c r="AR236" s="3"/>
      <c r="AS236" s="3"/>
      <c r="AT236" s="3"/>
      <c r="AU236" s="3"/>
      <c r="AV236" s="3"/>
      <c r="AW236" s="3"/>
      <c r="AX236" s="24"/>
      <c r="AY236" s="24"/>
      <c r="AZ236" s="24"/>
      <c r="BA236" s="3"/>
      <c r="BB236" s="3"/>
      <c r="BC236" s="3"/>
      <c r="BD236" s="24"/>
      <c r="BE236" s="3"/>
      <c r="BF236" s="3"/>
      <c r="BG236" s="17">
        <f t="shared" si="236"/>
        <v>0</v>
      </c>
      <c r="BH236" s="3"/>
      <c r="BI236" s="24"/>
      <c r="BJ236" s="24"/>
      <c r="BK236" s="3"/>
      <c r="BL236" s="20" t="s">
        <v>1124</v>
      </c>
      <c r="BM236" s="3"/>
      <c r="BN236" s="20" t="s">
        <v>570</v>
      </c>
      <c r="BO236" s="3">
        <v>2025</v>
      </c>
      <c r="BP236" s="144"/>
      <c r="BQ236" s="3"/>
      <c r="BR236" s="3"/>
      <c r="BS236" s="3"/>
      <c r="BT236" s="3"/>
      <c r="BU236" s="99" t="s">
        <v>570</v>
      </c>
      <c r="BV236" s="20"/>
      <c r="BW236" s="25"/>
      <c r="BX236" s="25"/>
      <c r="BY236" s="95"/>
    </row>
    <row r="237" spans="1:77" s="26" customFormat="1" ht="37.5" hidden="1" x14ac:dyDescent="0.3">
      <c r="A237" s="20" t="e">
        <f t="shared" si="237"/>
        <v>#VALUE!</v>
      </c>
      <c r="B237" s="21" t="s">
        <v>1066</v>
      </c>
      <c r="C237" s="22">
        <f t="shared" si="229"/>
        <v>0.84443999999999997</v>
      </c>
      <c r="D237" s="51">
        <v>0.84443999999999997</v>
      </c>
      <c r="E237" s="17">
        <f t="shared" si="230"/>
        <v>0</v>
      </c>
      <c r="F237" s="17">
        <f t="shared" si="231"/>
        <v>0</v>
      </c>
      <c r="G237" s="17">
        <f t="shared" si="232"/>
        <v>0</v>
      </c>
      <c r="H237" s="24"/>
      <c r="I237" s="24"/>
      <c r="J237" s="24"/>
      <c r="K237" s="24"/>
      <c r="L237" s="24"/>
      <c r="M237" s="17">
        <f t="shared" si="233"/>
        <v>0</v>
      </c>
      <c r="N237" s="24"/>
      <c r="O237" s="24"/>
      <c r="P237" s="24"/>
      <c r="Q237" s="24"/>
      <c r="R237" s="24"/>
      <c r="S237" s="24"/>
      <c r="T237" s="24"/>
      <c r="U237" s="7">
        <f t="shared" si="234"/>
        <v>0</v>
      </c>
      <c r="V237" s="24"/>
      <c r="W237" s="24"/>
      <c r="X237" s="24"/>
      <c r="Y237" s="24"/>
      <c r="Z237" s="24"/>
      <c r="AA237" s="24"/>
      <c r="AB237" s="24"/>
      <c r="AC237" s="24"/>
      <c r="AD237" s="17">
        <f t="shared" si="235"/>
        <v>0</v>
      </c>
      <c r="AE237" s="24"/>
      <c r="AF237" s="24"/>
      <c r="AG237" s="25"/>
      <c r="AH237" s="25"/>
      <c r="AI237" s="24"/>
      <c r="AJ237" s="20"/>
      <c r="AK237" s="24"/>
      <c r="AL237" s="20"/>
      <c r="AM237" s="20"/>
      <c r="AN237" s="20"/>
      <c r="AO237" s="3"/>
      <c r="AP237" s="20"/>
      <c r="AQ237" s="24"/>
      <c r="AR237" s="3"/>
      <c r="AS237" s="3"/>
      <c r="AT237" s="3"/>
      <c r="AU237" s="3"/>
      <c r="AV237" s="3"/>
      <c r="AW237" s="3"/>
      <c r="AX237" s="24"/>
      <c r="AY237" s="24"/>
      <c r="AZ237" s="24"/>
      <c r="BA237" s="3"/>
      <c r="BB237" s="3"/>
      <c r="BC237" s="3"/>
      <c r="BD237" s="24"/>
      <c r="BE237" s="3"/>
      <c r="BF237" s="3"/>
      <c r="BG237" s="17">
        <f t="shared" si="236"/>
        <v>0</v>
      </c>
      <c r="BH237" s="3"/>
      <c r="BI237" s="24"/>
      <c r="BJ237" s="24"/>
      <c r="BK237" s="3"/>
      <c r="BL237" s="20" t="s">
        <v>1125</v>
      </c>
      <c r="BM237" s="3"/>
      <c r="BN237" s="20" t="s">
        <v>570</v>
      </c>
      <c r="BO237" s="3">
        <v>2025</v>
      </c>
      <c r="BP237" s="144"/>
      <c r="BQ237" s="3"/>
      <c r="BR237" s="3"/>
      <c r="BS237" s="3"/>
      <c r="BT237" s="3"/>
      <c r="BU237" s="99" t="s">
        <v>570</v>
      </c>
      <c r="BV237" s="20"/>
      <c r="BW237" s="25"/>
      <c r="BX237" s="25"/>
      <c r="BY237" s="95"/>
    </row>
    <row r="238" spans="1:77" s="26" customFormat="1" ht="37.5" hidden="1" x14ac:dyDescent="0.3">
      <c r="A238" s="20" t="e">
        <f t="shared" si="237"/>
        <v>#VALUE!</v>
      </c>
      <c r="B238" s="21" t="s">
        <v>1061</v>
      </c>
      <c r="C238" s="22">
        <f t="shared" si="229"/>
        <v>0.51183000000000001</v>
      </c>
      <c r="D238" s="51">
        <v>0.51183000000000001</v>
      </c>
      <c r="E238" s="17">
        <f t="shared" si="230"/>
        <v>0</v>
      </c>
      <c r="F238" s="17">
        <f t="shared" si="231"/>
        <v>0</v>
      </c>
      <c r="G238" s="17">
        <f t="shared" si="232"/>
        <v>0</v>
      </c>
      <c r="H238" s="24"/>
      <c r="I238" s="24"/>
      <c r="J238" s="24"/>
      <c r="K238" s="24"/>
      <c r="L238" s="24"/>
      <c r="M238" s="17">
        <f t="shared" si="233"/>
        <v>0</v>
      </c>
      <c r="N238" s="24"/>
      <c r="O238" s="24"/>
      <c r="P238" s="24"/>
      <c r="Q238" s="24"/>
      <c r="R238" s="24"/>
      <c r="S238" s="24"/>
      <c r="T238" s="24"/>
      <c r="U238" s="7">
        <f t="shared" si="234"/>
        <v>0</v>
      </c>
      <c r="V238" s="24"/>
      <c r="W238" s="24"/>
      <c r="X238" s="24"/>
      <c r="Y238" s="24"/>
      <c r="Z238" s="24"/>
      <c r="AA238" s="24"/>
      <c r="AB238" s="24"/>
      <c r="AC238" s="24"/>
      <c r="AD238" s="17">
        <f t="shared" si="235"/>
        <v>0</v>
      </c>
      <c r="AE238" s="24"/>
      <c r="AF238" s="24"/>
      <c r="AG238" s="25"/>
      <c r="AH238" s="25"/>
      <c r="AI238" s="24"/>
      <c r="AJ238" s="20"/>
      <c r="AK238" s="24"/>
      <c r="AL238" s="20"/>
      <c r="AM238" s="20"/>
      <c r="AN238" s="20"/>
      <c r="AO238" s="3"/>
      <c r="AP238" s="20"/>
      <c r="AQ238" s="24"/>
      <c r="AR238" s="3"/>
      <c r="AS238" s="3"/>
      <c r="AT238" s="3"/>
      <c r="AU238" s="3"/>
      <c r="AV238" s="3"/>
      <c r="AW238" s="3"/>
      <c r="AX238" s="24"/>
      <c r="AY238" s="24"/>
      <c r="AZ238" s="24"/>
      <c r="BA238" s="3"/>
      <c r="BB238" s="3"/>
      <c r="BC238" s="3"/>
      <c r="BD238" s="24"/>
      <c r="BE238" s="3"/>
      <c r="BF238" s="3"/>
      <c r="BG238" s="17">
        <f t="shared" si="236"/>
        <v>0</v>
      </c>
      <c r="BH238" s="3"/>
      <c r="BI238" s="24"/>
      <c r="BJ238" s="24"/>
      <c r="BK238" s="3"/>
      <c r="BL238" s="20" t="s">
        <v>1126</v>
      </c>
      <c r="BM238" s="3"/>
      <c r="BN238" s="20" t="s">
        <v>570</v>
      </c>
      <c r="BO238" s="3">
        <v>2025</v>
      </c>
      <c r="BP238" s="144"/>
      <c r="BQ238" s="3"/>
      <c r="BR238" s="3"/>
      <c r="BS238" s="3"/>
      <c r="BT238" s="3"/>
      <c r="BU238" s="99" t="s">
        <v>570</v>
      </c>
      <c r="BV238" s="20"/>
      <c r="BW238" s="25"/>
      <c r="BX238" s="25"/>
      <c r="BY238" s="95"/>
    </row>
    <row r="239" spans="1:77" s="26" customFormat="1" ht="56.25" hidden="1" x14ac:dyDescent="0.3">
      <c r="A239" s="20" t="e">
        <f t="shared" si="237"/>
        <v>#VALUE!</v>
      </c>
      <c r="B239" s="21" t="s">
        <v>1067</v>
      </c>
      <c r="C239" s="22">
        <f t="shared" si="229"/>
        <v>0.23499</v>
      </c>
      <c r="D239" s="51">
        <v>0.23499</v>
      </c>
      <c r="E239" s="17">
        <f t="shared" si="230"/>
        <v>0</v>
      </c>
      <c r="F239" s="17">
        <f t="shared" si="231"/>
        <v>0</v>
      </c>
      <c r="G239" s="17">
        <f t="shared" si="232"/>
        <v>0</v>
      </c>
      <c r="H239" s="24"/>
      <c r="I239" s="24"/>
      <c r="J239" s="24"/>
      <c r="K239" s="24"/>
      <c r="L239" s="24"/>
      <c r="M239" s="17">
        <f t="shared" si="233"/>
        <v>0</v>
      </c>
      <c r="N239" s="24"/>
      <c r="O239" s="24"/>
      <c r="P239" s="24"/>
      <c r="Q239" s="24"/>
      <c r="R239" s="24"/>
      <c r="S239" s="24"/>
      <c r="T239" s="24"/>
      <c r="U239" s="7">
        <f t="shared" si="234"/>
        <v>0</v>
      </c>
      <c r="V239" s="24"/>
      <c r="W239" s="24"/>
      <c r="X239" s="24"/>
      <c r="Y239" s="24"/>
      <c r="Z239" s="24"/>
      <c r="AA239" s="24"/>
      <c r="AB239" s="24"/>
      <c r="AC239" s="24"/>
      <c r="AD239" s="17">
        <f t="shared" si="235"/>
        <v>0</v>
      </c>
      <c r="AE239" s="24"/>
      <c r="AF239" s="24"/>
      <c r="AG239" s="25"/>
      <c r="AH239" s="25"/>
      <c r="AI239" s="24"/>
      <c r="AJ239" s="20"/>
      <c r="AK239" s="24"/>
      <c r="AL239" s="20"/>
      <c r="AM239" s="20"/>
      <c r="AN239" s="20"/>
      <c r="AO239" s="3"/>
      <c r="AP239" s="20"/>
      <c r="AQ239" s="24"/>
      <c r="AR239" s="3"/>
      <c r="AS239" s="3"/>
      <c r="AT239" s="3"/>
      <c r="AU239" s="3"/>
      <c r="AV239" s="3"/>
      <c r="AW239" s="3"/>
      <c r="AX239" s="24"/>
      <c r="AY239" s="24"/>
      <c r="AZ239" s="24"/>
      <c r="BA239" s="3"/>
      <c r="BB239" s="3"/>
      <c r="BC239" s="3"/>
      <c r="BD239" s="24"/>
      <c r="BE239" s="3"/>
      <c r="BF239" s="3"/>
      <c r="BG239" s="17">
        <f t="shared" si="236"/>
        <v>0</v>
      </c>
      <c r="BH239" s="3"/>
      <c r="BI239" s="24"/>
      <c r="BJ239" s="24"/>
      <c r="BK239" s="3"/>
      <c r="BL239" s="20" t="s">
        <v>1127</v>
      </c>
      <c r="BM239" s="3"/>
      <c r="BN239" s="20" t="s">
        <v>747</v>
      </c>
      <c r="BO239" s="3">
        <v>2025</v>
      </c>
      <c r="BP239" s="144"/>
      <c r="BQ239" s="3"/>
      <c r="BR239" s="3"/>
      <c r="BS239" s="3"/>
      <c r="BT239" s="3"/>
      <c r="BU239" s="99" t="s">
        <v>747</v>
      </c>
      <c r="BV239" s="20"/>
      <c r="BW239" s="25"/>
      <c r="BX239" s="25"/>
      <c r="BY239" s="95"/>
    </row>
    <row r="240" spans="1:77" s="26" customFormat="1" ht="37.5" hidden="1" x14ac:dyDescent="0.3">
      <c r="A240" s="20" t="e">
        <f t="shared" si="237"/>
        <v>#VALUE!</v>
      </c>
      <c r="B240" s="21" t="s">
        <v>1068</v>
      </c>
      <c r="C240" s="22">
        <f t="shared" si="229"/>
        <v>3.5360000000000003E-2</v>
      </c>
      <c r="D240" s="51">
        <v>3.5360000000000003E-2</v>
      </c>
      <c r="E240" s="17">
        <f t="shared" si="230"/>
        <v>0</v>
      </c>
      <c r="F240" s="17">
        <f t="shared" si="231"/>
        <v>0</v>
      </c>
      <c r="G240" s="17">
        <f t="shared" si="232"/>
        <v>0</v>
      </c>
      <c r="H240" s="24"/>
      <c r="I240" s="24"/>
      <c r="J240" s="24"/>
      <c r="K240" s="24"/>
      <c r="L240" s="24"/>
      <c r="M240" s="17">
        <f t="shared" si="233"/>
        <v>0</v>
      </c>
      <c r="N240" s="24"/>
      <c r="O240" s="24"/>
      <c r="P240" s="24"/>
      <c r="Q240" s="24"/>
      <c r="R240" s="24"/>
      <c r="S240" s="24"/>
      <c r="T240" s="24"/>
      <c r="U240" s="7">
        <f t="shared" si="234"/>
        <v>0</v>
      </c>
      <c r="V240" s="24"/>
      <c r="W240" s="24"/>
      <c r="X240" s="24"/>
      <c r="Y240" s="24"/>
      <c r="Z240" s="24"/>
      <c r="AA240" s="24"/>
      <c r="AB240" s="24"/>
      <c r="AC240" s="24"/>
      <c r="AD240" s="17">
        <f t="shared" si="235"/>
        <v>0</v>
      </c>
      <c r="AE240" s="24"/>
      <c r="AF240" s="24"/>
      <c r="AG240" s="25"/>
      <c r="AH240" s="25"/>
      <c r="AI240" s="24"/>
      <c r="AJ240" s="20"/>
      <c r="AK240" s="24"/>
      <c r="AL240" s="20"/>
      <c r="AM240" s="20"/>
      <c r="AN240" s="20"/>
      <c r="AO240" s="3"/>
      <c r="AP240" s="20"/>
      <c r="AQ240" s="24"/>
      <c r="AR240" s="3"/>
      <c r="AS240" s="3"/>
      <c r="AT240" s="3"/>
      <c r="AU240" s="3"/>
      <c r="AV240" s="3"/>
      <c r="AW240" s="3"/>
      <c r="AX240" s="24"/>
      <c r="AY240" s="24"/>
      <c r="AZ240" s="24"/>
      <c r="BA240" s="3"/>
      <c r="BB240" s="3"/>
      <c r="BC240" s="3"/>
      <c r="BD240" s="24"/>
      <c r="BE240" s="3"/>
      <c r="BF240" s="3"/>
      <c r="BG240" s="17">
        <f t="shared" si="236"/>
        <v>0</v>
      </c>
      <c r="BH240" s="3"/>
      <c r="BI240" s="24"/>
      <c r="BJ240" s="24"/>
      <c r="BK240" s="3"/>
      <c r="BL240" s="20" t="s">
        <v>1128</v>
      </c>
      <c r="BM240" s="3"/>
      <c r="BN240" s="20" t="s">
        <v>747</v>
      </c>
      <c r="BO240" s="3">
        <v>2025</v>
      </c>
      <c r="BP240" s="144"/>
      <c r="BQ240" s="3"/>
      <c r="BR240" s="3"/>
      <c r="BS240" s="3"/>
      <c r="BT240" s="3"/>
      <c r="BU240" s="99" t="s">
        <v>747</v>
      </c>
      <c r="BV240" s="20"/>
      <c r="BW240" s="25"/>
      <c r="BX240" s="25"/>
      <c r="BY240" s="95"/>
    </row>
    <row r="241" spans="1:77" s="26" customFormat="1" ht="56.25" hidden="1" x14ac:dyDescent="0.3">
      <c r="A241" s="20" t="e">
        <f t="shared" si="237"/>
        <v>#VALUE!</v>
      </c>
      <c r="B241" s="21" t="s">
        <v>1069</v>
      </c>
      <c r="C241" s="22">
        <f t="shared" si="229"/>
        <v>0.21234</v>
      </c>
      <c r="D241" s="51">
        <v>0.21234</v>
      </c>
      <c r="E241" s="17">
        <f t="shared" si="230"/>
        <v>0</v>
      </c>
      <c r="F241" s="17">
        <f t="shared" si="231"/>
        <v>0</v>
      </c>
      <c r="G241" s="17">
        <f t="shared" si="232"/>
        <v>0</v>
      </c>
      <c r="H241" s="24"/>
      <c r="I241" s="24"/>
      <c r="J241" s="24"/>
      <c r="K241" s="24"/>
      <c r="L241" s="24"/>
      <c r="M241" s="17">
        <f t="shared" si="233"/>
        <v>0</v>
      </c>
      <c r="N241" s="24"/>
      <c r="O241" s="24"/>
      <c r="P241" s="24"/>
      <c r="Q241" s="24"/>
      <c r="R241" s="24"/>
      <c r="S241" s="24"/>
      <c r="T241" s="24"/>
      <c r="U241" s="7">
        <f t="shared" si="234"/>
        <v>0</v>
      </c>
      <c r="V241" s="24"/>
      <c r="W241" s="24"/>
      <c r="X241" s="24"/>
      <c r="Y241" s="24"/>
      <c r="Z241" s="24"/>
      <c r="AA241" s="24"/>
      <c r="AB241" s="24"/>
      <c r="AC241" s="24"/>
      <c r="AD241" s="17">
        <f t="shared" si="235"/>
        <v>0</v>
      </c>
      <c r="AE241" s="24"/>
      <c r="AF241" s="24"/>
      <c r="AG241" s="25"/>
      <c r="AH241" s="25"/>
      <c r="AI241" s="24"/>
      <c r="AJ241" s="20"/>
      <c r="AK241" s="24"/>
      <c r="AL241" s="20"/>
      <c r="AM241" s="20"/>
      <c r="AN241" s="20"/>
      <c r="AO241" s="3"/>
      <c r="AP241" s="20"/>
      <c r="AQ241" s="24"/>
      <c r="AR241" s="3"/>
      <c r="AS241" s="3"/>
      <c r="AT241" s="3"/>
      <c r="AU241" s="3"/>
      <c r="AV241" s="3"/>
      <c r="AW241" s="3"/>
      <c r="AX241" s="24"/>
      <c r="AY241" s="24"/>
      <c r="AZ241" s="24"/>
      <c r="BA241" s="3"/>
      <c r="BB241" s="3"/>
      <c r="BC241" s="3"/>
      <c r="BD241" s="24"/>
      <c r="BE241" s="3"/>
      <c r="BF241" s="3"/>
      <c r="BG241" s="17">
        <f t="shared" si="236"/>
        <v>0</v>
      </c>
      <c r="BH241" s="3"/>
      <c r="BI241" s="24"/>
      <c r="BJ241" s="24"/>
      <c r="BK241" s="3"/>
      <c r="BL241" s="20" t="s">
        <v>1129</v>
      </c>
      <c r="BM241" s="3"/>
      <c r="BN241" s="20" t="s">
        <v>747</v>
      </c>
      <c r="BO241" s="3">
        <v>2025</v>
      </c>
      <c r="BP241" s="144"/>
      <c r="BQ241" s="3"/>
      <c r="BR241" s="3"/>
      <c r="BS241" s="3"/>
      <c r="BT241" s="3"/>
      <c r="BU241" s="99" t="s">
        <v>747</v>
      </c>
      <c r="BV241" s="20"/>
      <c r="BW241" s="25"/>
      <c r="BX241" s="25"/>
      <c r="BY241" s="95"/>
    </row>
    <row r="242" spans="1:77" s="26" customFormat="1" ht="56.25" hidden="1" x14ac:dyDescent="0.3">
      <c r="A242" s="20" t="e">
        <f t="shared" si="237"/>
        <v>#VALUE!</v>
      </c>
      <c r="B242" s="21" t="s">
        <v>1070</v>
      </c>
      <c r="C242" s="22">
        <f t="shared" si="229"/>
        <v>4.58E-2</v>
      </c>
      <c r="D242" s="51">
        <v>4.58E-2</v>
      </c>
      <c r="E242" s="17">
        <f t="shared" si="230"/>
        <v>0</v>
      </c>
      <c r="F242" s="17">
        <f t="shared" si="231"/>
        <v>0</v>
      </c>
      <c r="G242" s="17">
        <f t="shared" si="232"/>
        <v>0</v>
      </c>
      <c r="H242" s="24"/>
      <c r="I242" s="24"/>
      <c r="J242" s="24"/>
      <c r="K242" s="24"/>
      <c r="L242" s="24"/>
      <c r="M242" s="17">
        <f t="shared" si="233"/>
        <v>0</v>
      </c>
      <c r="N242" s="24"/>
      <c r="O242" s="24"/>
      <c r="P242" s="24"/>
      <c r="Q242" s="24"/>
      <c r="R242" s="24"/>
      <c r="S242" s="24"/>
      <c r="T242" s="24"/>
      <c r="U242" s="7">
        <f t="shared" si="234"/>
        <v>0</v>
      </c>
      <c r="V242" s="24"/>
      <c r="W242" s="24"/>
      <c r="X242" s="24"/>
      <c r="Y242" s="24"/>
      <c r="Z242" s="24"/>
      <c r="AA242" s="24"/>
      <c r="AB242" s="24"/>
      <c r="AC242" s="24"/>
      <c r="AD242" s="17">
        <f t="shared" si="235"/>
        <v>0</v>
      </c>
      <c r="AE242" s="24"/>
      <c r="AF242" s="24"/>
      <c r="AG242" s="25"/>
      <c r="AH242" s="25"/>
      <c r="AI242" s="24"/>
      <c r="AJ242" s="20"/>
      <c r="AK242" s="24"/>
      <c r="AL242" s="20"/>
      <c r="AM242" s="20"/>
      <c r="AN242" s="20"/>
      <c r="AO242" s="3"/>
      <c r="AP242" s="20"/>
      <c r="AQ242" s="24"/>
      <c r="AR242" s="3"/>
      <c r="AS242" s="3"/>
      <c r="AT242" s="3"/>
      <c r="AU242" s="3"/>
      <c r="AV242" s="3"/>
      <c r="AW242" s="3"/>
      <c r="AX242" s="24"/>
      <c r="AY242" s="24"/>
      <c r="AZ242" s="24"/>
      <c r="BA242" s="3"/>
      <c r="BB242" s="3"/>
      <c r="BC242" s="3"/>
      <c r="BD242" s="24"/>
      <c r="BE242" s="3"/>
      <c r="BF242" s="3"/>
      <c r="BG242" s="17">
        <f t="shared" si="236"/>
        <v>0</v>
      </c>
      <c r="BH242" s="3"/>
      <c r="BI242" s="24"/>
      <c r="BJ242" s="24"/>
      <c r="BK242" s="3"/>
      <c r="BL242" s="20" t="s">
        <v>1129</v>
      </c>
      <c r="BM242" s="3"/>
      <c r="BN242" s="20" t="s">
        <v>570</v>
      </c>
      <c r="BO242" s="3">
        <v>2025</v>
      </c>
      <c r="BP242" s="144"/>
      <c r="BQ242" s="3"/>
      <c r="BR242" s="3"/>
      <c r="BS242" s="3"/>
      <c r="BT242" s="3"/>
      <c r="BU242" s="99" t="s">
        <v>570</v>
      </c>
      <c r="BV242" s="20"/>
      <c r="BW242" s="25"/>
      <c r="BX242" s="25"/>
      <c r="BY242" s="95"/>
    </row>
    <row r="243" spans="1:77" s="26" customFormat="1" ht="56.25" hidden="1" x14ac:dyDescent="0.3">
      <c r="A243" s="20" t="e">
        <f t="shared" si="237"/>
        <v>#VALUE!</v>
      </c>
      <c r="B243" s="21" t="s">
        <v>1071</v>
      </c>
      <c r="C243" s="22">
        <f t="shared" si="229"/>
        <v>0.13297</v>
      </c>
      <c r="D243" s="51">
        <v>0.13297</v>
      </c>
      <c r="E243" s="17">
        <f t="shared" si="230"/>
        <v>0</v>
      </c>
      <c r="F243" s="17">
        <f t="shared" si="231"/>
        <v>0</v>
      </c>
      <c r="G243" s="17">
        <f t="shared" si="232"/>
        <v>0</v>
      </c>
      <c r="H243" s="24"/>
      <c r="I243" s="24"/>
      <c r="J243" s="24"/>
      <c r="K243" s="24"/>
      <c r="L243" s="24"/>
      <c r="M243" s="17">
        <f t="shared" si="233"/>
        <v>0</v>
      </c>
      <c r="N243" s="24"/>
      <c r="O243" s="24"/>
      <c r="P243" s="24"/>
      <c r="Q243" s="24"/>
      <c r="R243" s="24"/>
      <c r="S243" s="24"/>
      <c r="T243" s="24"/>
      <c r="U243" s="7">
        <f t="shared" si="234"/>
        <v>0</v>
      </c>
      <c r="V243" s="24"/>
      <c r="W243" s="24"/>
      <c r="X243" s="24"/>
      <c r="Y243" s="24"/>
      <c r="Z243" s="24"/>
      <c r="AA243" s="24"/>
      <c r="AB243" s="24"/>
      <c r="AC243" s="24"/>
      <c r="AD243" s="17">
        <f t="shared" si="235"/>
        <v>0</v>
      </c>
      <c r="AE243" s="24"/>
      <c r="AF243" s="24"/>
      <c r="AG243" s="25"/>
      <c r="AH243" s="25"/>
      <c r="AI243" s="24"/>
      <c r="AJ243" s="20"/>
      <c r="AK243" s="24"/>
      <c r="AL243" s="20"/>
      <c r="AM243" s="20"/>
      <c r="AN243" s="20"/>
      <c r="AO243" s="3"/>
      <c r="AP243" s="20"/>
      <c r="AQ243" s="24"/>
      <c r="AR243" s="3"/>
      <c r="AS243" s="3"/>
      <c r="AT243" s="3"/>
      <c r="AU243" s="3"/>
      <c r="AV243" s="3"/>
      <c r="AW243" s="3"/>
      <c r="AX243" s="24"/>
      <c r="AY243" s="24"/>
      <c r="AZ243" s="24"/>
      <c r="BA243" s="3"/>
      <c r="BB243" s="3"/>
      <c r="BC243" s="3"/>
      <c r="BD243" s="24"/>
      <c r="BE243" s="3"/>
      <c r="BF243" s="3"/>
      <c r="BG243" s="17">
        <f t="shared" si="236"/>
        <v>0</v>
      </c>
      <c r="BH243" s="3"/>
      <c r="BI243" s="24"/>
      <c r="BJ243" s="24"/>
      <c r="BK243" s="3"/>
      <c r="BL243" s="20" t="s">
        <v>981</v>
      </c>
      <c r="BM243" s="3"/>
      <c r="BN243" s="20" t="s">
        <v>747</v>
      </c>
      <c r="BO243" s="3">
        <v>2025</v>
      </c>
      <c r="BP243" s="144"/>
      <c r="BQ243" s="3"/>
      <c r="BR243" s="3"/>
      <c r="BS243" s="3"/>
      <c r="BT243" s="3"/>
      <c r="BU243" s="99" t="s">
        <v>747</v>
      </c>
      <c r="BV243" s="20"/>
      <c r="BW243" s="25"/>
      <c r="BX243" s="25"/>
      <c r="BY243" s="95"/>
    </row>
    <row r="244" spans="1:77" s="26" customFormat="1" ht="56.25" hidden="1" x14ac:dyDescent="0.3">
      <c r="A244" s="20" t="e">
        <f t="shared" si="237"/>
        <v>#VALUE!</v>
      </c>
      <c r="B244" s="21" t="s">
        <v>1071</v>
      </c>
      <c r="C244" s="22">
        <f t="shared" si="229"/>
        <v>5.5270000000000007E-2</v>
      </c>
      <c r="D244" s="51">
        <v>5.5270000000000007E-2</v>
      </c>
      <c r="E244" s="17">
        <f t="shared" si="230"/>
        <v>0</v>
      </c>
      <c r="F244" s="17">
        <f t="shared" si="231"/>
        <v>0</v>
      </c>
      <c r="G244" s="17">
        <f t="shared" si="232"/>
        <v>0</v>
      </c>
      <c r="H244" s="24"/>
      <c r="I244" s="24"/>
      <c r="J244" s="24"/>
      <c r="K244" s="24"/>
      <c r="L244" s="24"/>
      <c r="M244" s="17">
        <f t="shared" si="233"/>
        <v>0</v>
      </c>
      <c r="N244" s="24"/>
      <c r="O244" s="24"/>
      <c r="P244" s="24"/>
      <c r="Q244" s="24"/>
      <c r="R244" s="24"/>
      <c r="S244" s="24"/>
      <c r="T244" s="24"/>
      <c r="U244" s="7">
        <f t="shared" si="234"/>
        <v>0</v>
      </c>
      <c r="V244" s="24"/>
      <c r="W244" s="24"/>
      <c r="X244" s="24"/>
      <c r="Y244" s="24"/>
      <c r="Z244" s="24"/>
      <c r="AA244" s="24"/>
      <c r="AB244" s="24"/>
      <c r="AC244" s="24"/>
      <c r="AD244" s="17">
        <f t="shared" si="235"/>
        <v>0</v>
      </c>
      <c r="AE244" s="24"/>
      <c r="AF244" s="24"/>
      <c r="AG244" s="25"/>
      <c r="AH244" s="25"/>
      <c r="AI244" s="24"/>
      <c r="AJ244" s="20"/>
      <c r="AK244" s="24"/>
      <c r="AL244" s="20"/>
      <c r="AM244" s="20"/>
      <c r="AN244" s="20"/>
      <c r="AO244" s="3"/>
      <c r="AP244" s="20"/>
      <c r="AQ244" s="24"/>
      <c r="AR244" s="3"/>
      <c r="AS244" s="3"/>
      <c r="AT244" s="3"/>
      <c r="AU244" s="3"/>
      <c r="AV244" s="3"/>
      <c r="AW244" s="3"/>
      <c r="AX244" s="24"/>
      <c r="AY244" s="24"/>
      <c r="AZ244" s="24"/>
      <c r="BA244" s="3"/>
      <c r="BB244" s="3"/>
      <c r="BC244" s="3"/>
      <c r="BD244" s="24"/>
      <c r="BE244" s="3"/>
      <c r="BF244" s="3"/>
      <c r="BG244" s="17">
        <f t="shared" si="236"/>
        <v>0</v>
      </c>
      <c r="BH244" s="3"/>
      <c r="BI244" s="24"/>
      <c r="BJ244" s="24"/>
      <c r="BK244" s="3"/>
      <c r="BL244" s="20" t="s">
        <v>981</v>
      </c>
      <c r="BM244" s="3"/>
      <c r="BN244" s="20" t="s">
        <v>747</v>
      </c>
      <c r="BO244" s="3">
        <v>2025</v>
      </c>
      <c r="BP244" s="144"/>
      <c r="BQ244" s="3"/>
      <c r="BR244" s="3"/>
      <c r="BS244" s="3"/>
      <c r="BT244" s="3"/>
      <c r="BU244" s="99" t="s">
        <v>747</v>
      </c>
      <c r="BV244" s="20"/>
      <c r="BW244" s="25"/>
      <c r="BX244" s="25"/>
      <c r="BY244" s="95"/>
    </row>
    <row r="245" spans="1:77" s="26" customFormat="1" ht="37.5" hidden="1" x14ac:dyDescent="0.3">
      <c r="A245" s="20" t="e">
        <f t="shared" si="237"/>
        <v>#VALUE!</v>
      </c>
      <c r="B245" s="21" t="s">
        <v>1072</v>
      </c>
      <c r="C245" s="22">
        <f t="shared" si="229"/>
        <v>0.28131</v>
      </c>
      <c r="D245" s="51">
        <v>0.28131</v>
      </c>
      <c r="E245" s="17">
        <f t="shared" si="230"/>
        <v>0</v>
      </c>
      <c r="F245" s="17">
        <f t="shared" si="231"/>
        <v>0</v>
      </c>
      <c r="G245" s="17">
        <f t="shared" si="232"/>
        <v>0</v>
      </c>
      <c r="H245" s="24"/>
      <c r="I245" s="24"/>
      <c r="J245" s="24"/>
      <c r="K245" s="24"/>
      <c r="L245" s="24"/>
      <c r="M245" s="17">
        <f t="shared" si="233"/>
        <v>0</v>
      </c>
      <c r="N245" s="24"/>
      <c r="O245" s="24"/>
      <c r="P245" s="24"/>
      <c r="Q245" s="24"/>
      <c r="R245" s="24"/>
      <c r="S245" s="24"/>
      <c r="T245" s="24"/>
      <c r="U245" s="7">
        <f t="shared" si="234"/>
        <v>0</v>
      </c>
      <c r="V245" s="24"/>
      <c r="W245" s="24"/>
      <c r="X245" s="24"/>
      <c r="Y245" s="24"/>
      <c r="Z245" s="24"/>
      <c r="AA245" s="24"/>
      <c r="AB245" s="24"/>
      <c r="AC245" s="24"/>
      <c r="AD245" s="17">
        <f t="shared" si="235"/>
        <v>0</v>
      </c>
      <c r="AE245" s="24"/>
      <c r="AF245" s="24"/>
      <c r="AG245" s="25"/>
      <c r="AH245" s="25"/>
      <c r="AI245" s="24"/>
      <c r="AJ245" s="20"/>
      <c r="AK245" s="24"/>
      <c r="AL245" s="20"/>
      <c r="AM245" s="20"/>
      <c r="AN245" s="20"/>
      <c r="AO245" s="3"/>
      <c r="AP245" s="20"/>
      <c r="AQ245" s="24"/>
      <c r="AR245" s="3"/>
      <c r="AS245" s="3"/>
      <c r="AT245" s="3"/>
      <c r="AU245" s="3"/>
      <c r="AV245" s="3"/>
      <c r="AW245" s="3"/>
      <c r="AX245" s="24"/>
      <c r="AY245" s="24"/>
      <c r="AZ245" s="24"/>
      <c r="BA245" s="3"/>
      <c r="BB245" s="3"/>
      <c r="BC245" s="3"/>
      <c r="BD245" s="24"/>
      <c r="BE245" s="3"/>
      <c r="BF245" s="3"/>
      <c r="BG245" s="17">
        <f t="shared" si="236"/>
        <v>0</v>
      </c>
      <c r="BH245" s="3"/>
      <c r="BI245" s="24"/>
      <c r="BJ245" s="24"/>
      <c r="BK245" s="3"/>
      <c r="BL245" s="20" t="s">
        <v>1130</v>
      </c>
      <c r="BM245" s="3"/>
      <c r="BN245" s="20" t="s">
        <v>747</v>
      </c>
      <c r="BO245" s="3">
        <v>2025</v>
      </c>
      <c r="BP245" s="144"/>
      <c r="BQ245" s="3"/>
      <c r="BR245" s="3"/>
      <c r="BS245" s="3"/>
      <c r="BT245" s="3"/>
      <c r="BU245" s="99" t="s">
        <v>747</v>
      </c>
      <c r="BV245" s="20"/>
      <c r="BW245" s="25"/>
      <c r="BX245" s="25"/>
      <c r="BY245" s="95"/>
    </row>
    <row r="246" spans="1:77" s="26" customFormat="1" ht="37.5" hidden="1" x14ac:dyDescent="0.3">
      <c r="A246" s="20" t="e">
        <f t="shared" si="237"/>
        <v>#VALUE!</v>
      </c>
      <c r="B246" s="21" t="s">
        <v>1073</v>
      </c>
      <c r="C246" s="22">
        <f t="shared" si="229"/>
        <v>0.22430999999999998</v>
      </c>
      <c r="D246" s="51">
        <v>0.22430999999999998</v>
      </c>
      <c r="E246" s="17">
        <f t="shared" si="230"/>
        <v>0</v>
      </c>
      <c r="F246" s="17">
        <f t="shared" si="231"/>
        <v>0</v>
      </c>
      <c r="G246" s="17">
        <f t="shared" si="232"/>
        <v>0</v>
      </c>
      <c r="H246" s="24"/>
      <c r="I246" s="24"/>
      <c r="J246" s="24"/>
      <c r="K246" s="24"/>
      <c r="L246" s="24"/>
      <c r="M246" s="17">
        <f t="shared" si="233"/>
        <v>0</v>
      </c>
      <c r="N246" s="24"/>
      <c r="O246" s="24"/>
      <c r="P246" s="24"/>
      <c r="Q246" s="24"/>
      <c r="R246" s="24"/>
      <c r="S246" s="24"/>
      <c r="T246" s="24"/>
      <c r="U246" s="7">
        <f t="shared" si="234"/>
        <v>0</v>
      </c>
      <c r="V246" s="24"/>
      <c r="W246" s="24"/>
      <c r="X246" s="24"/>
      <c r="Y246" s="24"/>
      <c r="Z246" s="24"/>
      <c r="AA246" s="24"/>
      <c r="AB246" s="24"/>
      <c r="AC246" s="24"/>
      <c r="AD246" s="17">
        <f t="shared" si="235"/>
        <v>0</v>
      </c>
      <c r="AE246" s="24"/>
      <c r="AF246" s="24"/>
      <c r="AG246" s="25"/>
      <c r="AH246" s="25"/>
      <c r="AI246" s="24"/>
      <c r="AJ246" s="20"/>
      <c r="AK246" s="24"/>
      <c r="AL246" s="20"/>
      <c r="AM246" s="20"/>
      <c r="AN246" s="20"/>
      <c r="AO246" s="3"/>
      <c r="AP246" s="20"/>
      <c r="AQ246" s="24"/>
      <c r="AR246" s="3"/>
      <c r="AS246" s="3"/>
      <c r="AT246" s="3"/>
      <c r="AU246" s="3"/>
      <c r="AV246" s="3"/>
      <c r="AW246" s="3"/>
      <c r="AX246" s="24"/>
      <c r="AY246" s="24"/>
      <c r="AZ246" s="24"/>
      <c r="BA246" s="3"/>
      <c r="BB246" s="3"/>
      <c r="BC246" s="3"/>
      <c r="BD246" s="24"/>
      <c r="BE246" s="3"/>
      <c r="BF246" s="3"/>
      <c r="BG246" s="17">
        <f t="shared" si="236"/>
        <v>0</v>
      </c>
      <c r="BH246" s="3"/>
      <c r="BI246" s="24"/>
      <c r="BJ246" s="24"/>
      <c r="BK246" s="3"/>
      <c r="BL246" s="20" t="s">
        <v>1131</v>
      </c>
      <c r="BM246" s="3"/>
      <c r="BN246" s="20" t="s">
        <v>747</v>
      </c>
      <c r="BO246" s="3">
        <v>2025</v>
      </c>
      <c r="BP246" s="144"/>
      <c r="BQ246" s="3"/>
      <c r="BR246" s="3"/>
      <c r="BS246" s="3"/>
      <c r="BT246" s="3"/>
      <c r="BU246" s="99" t="s">
        <v>747</v>
      </c>
      <c r="BV246" s="20"/>
      <c r="BW246" s="25"/>
      <c r="BX246" s="25"/>
      <c r="BY246" s="95"/>
    </row>
    <row r="247" spans="1:77" s="26" customFormat="1" ht="37.5" hidden="1" x14ac:dyDescent="0.3">
      <c r="A247" s="20" t="e">
        <f t="shared" si="237"/>
        <v>#VALUE!</v>
      </c>
      <c r="B247" s="21" t="s">
        <v>1074</v>
      </c>
      <c r="C247" s="22">
        <f t="shared" si="229"/>
        <v>0.26690000000000003</v>
      </c>
      <c r="D247" s="51">
        <v>0.26690000000000003</v>
      </c>
      <c r="E247" s="17">
        <f t="shared" si="230"/>
        <v>0</v>
      </c>
      <c r="F247" s="17">
        <f t="shared" si="231"/>
        <v>0</v>
      </c>
      <c r="G247" s="17">
        <f t="shared" si="232"/>
        <v>0</v>
      </c>
      <c r="H247" s="24"/>
      <c r="I247" s="24"/>
      <c r="J247" s="24"/>
      <c r="K247" s="24"/>
      <c r="L247" s="24"/>
      <c r="M247" s="17">
        <f t="shared" si="233"/>
        <v>0</v>
      </c>
      <c r="N247" s="24"/>
      <c r="O247" s="24"/>
      <c r="P247" s="24"/>
      <c r="Q247" s="24"/>
      <c r="R247" s="24"/>
      <c r="S247" s="24"/>
      <c r="T247" s="24"/>
      <c r="U247" s="7">
        <f t="shared" si="234"/>
        <v>0</v>
      </c>
      <c r="V247" s="24"/>
      <c r="W247" s="24"/>
      <c r="X247" s="24"/>
      <c r="Y247" s="24"/>
      <c r="Z247" s="24"/>
      <c r="AA247" s="24"/>
      <c r="AB247" s="24"/>
      <c r="AC247" s="24"/>
      <c r="AD247" s="17">
        <f t="shared" si="235"/>
        <v>0</v>
      </c>
      <c r="AE247" s="24"/>
      <c r="AF247" s="24"/>
      <c r="AG247" s="25"/>
      <c r="AH247" s="25"/>
      <c r="AI247" s="24"/>
      <c r="AJ247" s="20"/>
      <c r="AK247" s="24"/>
      <c r="AL247" s="20"/>
      <c r="AM247" s="20"/>
      <c r="AN247" s="20"/>
      <c r="AO247" s="3"/>
      <c r="AP247" s="20"/>
      <c r="AQ247" s="24"/>
      <c r="AR247" s="3"/>
      <c r="AS247" s="3"/>
      <c r="AT247" s="3"/>
      <c r="AU247" s="3"/>
      <c r="AV247" s="3"/>
      <c r="AW247" s="3"/>
      <c r="AX247" s="24"/>
      <c r="AY247" s="24"/>
      <c r="AZ247" s="24"/>
      <c r="BA247" s="3"/>
      <c r="BB247" s="3"/>
      <c r="BC247" s="3"/>
      <c r="BD247" s="24"/>
      <c r="BE247" s="3"/>
      <c r="BF247" s="3"/>
      <c r="BG247" s="17">
        <f t="shared" si="236"/>
        <v>0</v>
      </c>
      <c r="BH247" s="3"/>
      <c r="BI247" s="24"/>
      <c r="BJ247" s="24"/>
      <c r="BK247" s="3"/>
      <c r="BL247" s="20" t="s">
        <v>1132</v>
      </c>
      <c r="BM247" s="3"/>
      <c r="BN247" s="20" t="s">
        <v>747</v>
      </c>
      <c r="BO247" s="3">
        <v>2025</v>
      </c>
      <c r="BP247" s="144"/>
      <c r="BQ247" s="3"/>
      <c r="BR247" s="3"/>
      <c r="BS247" s="3"/>
      <c r="BT247" s="3"/>
      <c r="BU247" s="99" t="s">
        <v>747</v>
      </c>
      <c r="BV247" s="20"/>
      <c r="BW247" s="25"/>
      <c r="BX247" s="25"/>
      <c r="BY247" s="95"/>
    </row>
    <row r="248" spans="1:77" s="26" customFormat="1" ht="37.5" hidden="1" x14ac:dyDescent="0.3">
      <c r="A248" s="20" t="e">
        <f t="shared" si="237"/>
        <v>#VALUE!</v>
      </c>
      <c r="B248" s="21" t="s">
        <v>1074</v>
      </c>
      <c r="C248" s="22">
        <f t="shared" si="229"/>
        <v>0.10579000000000001</v>
      </c>
      <c r="D248" s="51">
        <v>0.10579000000000001</v>
      </c>
      <c r="E248" s="17">
        <f t="shared" si="230"/>
        <v>0</v>
      </c>
      <c r="F248" s="17">
        <f t="shared" si="231"/>
        <v>0</v>
      </c>
      <c r="G248" s="17">
        <f t="shared" si="232"/>
        <v>0</v>
      </c>
      <c r="H248" s="24"/>
      <c r="I248" s="24"/>
      <c r="J248" s="24"/>
      <c r="K248" s="24"/>
      <c r="L248" s="24"/>
      <c r="M248" s="17">
        <f t="shared" si="233"/>
        <v>0</v>
      </c>
      <c r="N248" s="24"/>
      <c r="O248" s="24"/>
      <c r="P248" s="24"/>
      <c r="Q248" s="24"/>
      <c r="R248" s="24"/>
      <c r="S248" s="24"/>
      <c r="T248" s="24"/>
      <c r="U248" s="7">
        <f t="shared" si="234"/>
        <v>0</v>
      </c>
      <c r="V248" s="24"/>
      <c r="W248" s="24"/>
      <c r="X248" s="24"/>
      <c r="Y248" s="24"/>
      <c r="Z248" s="24"/>
      <c r="AA248" s="24"/>
      <c r="AB248" s="24"/>
      <c r="AC248" s="24"/>
      <c r="AD248" s="17">
        <f t="shared" si="235"/>
        <v>0</v>
      </c>
      <c r="AE248" s="24"/>
      <c r="AF248" s="24"/>
      <c r="AG248" s="25"/>
      <c r="AH248" s="25"/>
      <c r="AI248" s="24"/>
      <c r="AJ248" s="20"/>
      <c r="AK248" s="24"/>
      <c r="AL248" s="20"/>
      <c r="AM248" s="20"/>
      <c r="AN248" s="20"/>
      <c r="AO248" s="3"/>
      <c r="AP248" s="20"/>
      <c r="AQ248" s="24"/>
      <c r="AR248" s="3"/>
      <c r="AS248" s="3"/>
      <c r="AT248" s="3"/>
      <c r="AU248" s="3"/>
      <c r="AV248" s="3"/>
      <c r="AW248" s="3"/>
      <c r="AX248" s="24"/>
      <c r="AY248" s="24"/>
      <c r="AZ248" s="24"/>
      <c r="BA248" s="3"/>
      <c r="BB248" s="3"/>
      <c r="BC248" s="3"/>
      <c r="BD248" s="24"/>
      <c r="BE248" s="3"/>
      <c r="BF248" s="3"/>
      <c r="BG248" s="17">
        <f t="shared" si="236"/>
        <v>0</v>
      </c>
      <c r="BH248" s="3"/>
      <c r="BI248" s="24"/>
      <c r="BJ248" s="24"/>
      <c r="BK248" s="3"/>
      <c r="BL248" s="20" t="s">
        <v>1132</v>
      </c>
      <c r="BM248" s="3"/>
      <c r="BN248" s="20" t="s">
        <v>747</v>
      </c>
      <c r="BO248" s="3">
        <v>2025</v>
      </c>
      <c r="BP248" s="144"/>
      <c r="BQ248" s="3"/>
      <c r="BR248" s="3"/>
      <c r="BS248" s="3"/>
      <c r="BT248" s="3"/>
      <c r="BU248" s="99" t="s">
        <v>747</v>
      </c>
      <c r="BV248" s="20"/>
      <c r="BW248" s="25"/>
      <c r="BX248" s="25"/>
      <c r="BY248" s="95"/>
    </row>
    <row r="249" spans="1:77" s="26" customFormat="1" ht="37.5" hidden="1" x14ac:dyDescent="0.3">
      <c r="A249" s="20" t="e">
        <f t="shared" si="237"/>
        <v>#VALUE!</v>
      </c>
      <c r="B249" s="21" t="s">
        <v>1075</v>
      </c>
      <c r="C249" s="22">
        <f t="shared" si="229"/>
        <v>5.0860000000000002E-2</v>
      </c>
      <c r="D249" s="51">
        <v>5.0860000000000002E-2</v>
      </c>
      <c r="E249" s="17">
        <f t="shared" si="230"/>
        <v>0</v>
      </c>
      <c r="F249" s="17">
        <f t="shared" si="231"/>
        <v>0</v>
      </c>
      <c r="G249" s="17">
        <f t="shared" si="232"/>
        <v>0</v>
      </c>
      <c r="H249" s="24"/>
      <c r="I249" s="24"/>
      <c r="J249" s="24"/>
      <c r="K249" s="24"/>
      <c r="L249" s="24"/>
      <c r="M249" s="17">
        <f t="shared" si="233"/>
        <v>0</v>
      </c>
      <c r="N249" s="24"/>
      <c r="O249" s="24"/>
      <c r="P249" s="24"/>
      <c r="Q249" s="24"/>
      <c r="R249" s="24"/>
      <c r="S249" s="24"/>
      <c r="T249" s="24"/>
      <c r="U249" s="7">
        <f t="shared" si="234"/>
        <v>0</v>
      </c>
      <c r="V249" s="24"/>
      <c r="W249" s="24"/>
      <c r="X249" s="24"/>
      <c r="Y249" s="24"/>
      <c r="Z249" s="24"/>
      <c r="AA249" s="24"/>
      <c r="AB249" s="24"/>
      <c r="AC249" s="24"/>
      <c r="AD249" s="17">
        <f t="shared" si="235"/>
        <v>0</v>
      </c>
      <c r="AE249" s="24"/>
      <c r="AF249" s="24"/>
      <c r="AG249" s="25"/>
      <c r="AH249" s="25"/>
      <c r="AI249" s="24"/>
      <c r="AJ249" s="20"/>
      <c r="AK249" s="24"/>
      <c r="AL249" s="20"/>
      <c r="AM249" s="20"/>
      <c r="AN249" s="20"/>
      <c r="AO249" s="3"/>
      <c r="AP249" s="20"/>
      <c r="AQ249" s="24"/>
      <c r="AR249" s="3"/>
      <c r="AS249" s="3"/>
      <c r="AT249" s="3"/>
      <c r="AU249" s="3"/>
      <c r="AV249" s="3"/>
      <c r="AW249" s="3"/>
      <c r="AX249" s="24"/>
      <c r="AY249" s="24"/>
      <c r="AZ249" s="24"/>
      <c r="BA249" s="3"/>
      <c r="BB249" s="3"/>
      <c r="BC249" s="3"/>
      <c r="BD249" s="24"/>
      <c r="BE249" s="3"/>
      <c r="BF249" s="3"/>
      <c r="BG249" s="17">
        <f t="shared" si="236"/>
        <v>0</v>
      </c>
      <c r="BH249" s="3"/>
      <c r="BI249" s="24"/>
      <c r="BJ249" s="24"/>
      <c r="BK249" s="3"/>
      <c r="BL249" s="20" t="s">
        <v>1133</v>
      </c>
      <c r="BM249" s="3"/>
      <c r="BN249" s="20" t="s">
        <v>570</v>
      </c>
      <c r="BO249" s="3">
        <v>2025</v>
      </c>
      <c r="BP249" s="144"/>
      <c r="BQ249" s="3"/>
      <c r="BR249" s="3"/>
      <c r="BS249" s="3"/>
      <c r="BT249" s="3"/>
      <c r="BU249" s="99" t="s">
        <v>570</v>
      </c>
      <c r="BV249" s="20"/>
      <c r="BW249" s="25"/>
      <c r="BX249" s="25"/>
      <c r="BY249" s="95"/>
    </row>
    <row r="250" spans="1:77" s="26" customFormat="1" ht="56.25" hidden="1" x14ac:dyDescent="0.3">
      <c r="A250" s="20" t="e">
        <f t="shared" si="237"/>
        <v>#VALUE!</v>
      </c>
      <c r="B250" s="21" t="s">
        <v>1076</v>
      </c>
      <c r="C250" s="22">
        <f t="shared" si="229"/>
        <v>0.14157</v>
      </c>
      <c r="D250" s="51">
        <v>0.14157</v>
      </c>
      <c r="E250" s="17">
        <f t="shared" si="230"/>
        <v>0</v>
      </c>
      <c r="F250" s="17">
        <f t="shared" si="231"/>
        <v>0</v>
      </c>
      <c r="G250" s="17">
        <f t="shared" si="232"/>
        <v>0</v>
      </c>
      <c r="H250" s="24"/>
      <c r="I250" s="24"/>
      <c r="J250" s="24"/>
      <c r="K250" s="24"/>
      <c r="L250" s="24"/>
      <c r="M250" s="17">
        <f t="shared" si="233"/>
        <v>0</v>
      </c>
      <c r="N250" s="24"/>
      <c r="O250" s="24"/>
      <c r="P250" s="24"/>
      <c r="Q250" s="24"/>
      <c r="R250" s="24"/>
      <c r="S250" s="24"/>
      <c r="T250" s="24"/>
      <c r="U250" s="7">
        <f t="shared" si="234"/>
        <v>0</v>
      </c>
      <c r="V250" s="24"/>
      <c r="W250" s="24"/>
      <c r="X250" s="24"/>
      <c r="Y250" s="24"/>
      <c r="Z250" s="24"/>
      <c r="AA250" s="24"/>
      <c r="AB250" s="24"/>
      <c r="AC250" s="24"/>
      <c r="AD250" s="17">
        <f t="shared" si="235"/>
        <v>0</v>
      </c>
      <c r="AE250" s="24"/>
      <c r="AF250" s="24"/>
      <c r="AG250" s="25"/>
      <c r="AH250" s="25"/>
      <c r="AI250" s="24"/>
      <c r="AJ250" s="20"/>
      <c r="AK250" s="24"/>
      <c r="AL250" s="20"/>
      <c r="AM250" s="20"/>
      <c r="AN250" s="20"/>
      <c r="AO250" s="3"/>
      <c r="AP250" s="20"/>
      <c r="AQ250" s="24"/>
      <c r="AR250" s="3"/>
      <c r="AS250" s="3"/>
      <c r="AT250" s="3"/>
      <c r="AU250" s="3"/>
      <c r="AV250" s="3"/>
      <c r="AW250" s="3"/>
      <c r="AX250" s="24"/>
      <c r="AY250" s="24"/>
      <c r="AZ250" s="24"/>
      <c r="BA250" s="3"/>
      <c r="BB250" s="3"/>
      <c r="BC250" s="3"/>
      <c r="BD250" s="24"/>
      <c r="BE250" s="3"/>
      <c r="BF250" s="3"/>
      <c r="BG250" s="17">
        <f t="shared" si="236"/>
        <v>0</v>
      </c>
      <c r="BH250" s="3"/>
      <c r="BI250" s="24"/>
      <c r="BJ250" s="24"/>
      <c r="BK250" s="3"/>
      <c r="BL250" s="20" t="s">
        <v>1134</v>
      </c>
      <c r="BM250" s="3"/>
      <c r="BN250" s="20" t="s">
        <v>747</v>
      </c>
      <c r="BO250" s="3">
        <v>2025</v>
      </c>
      <c r="BP250" s="144"/>
      <c r="BQ250" s="3"/>
      <c r="BR250" s="3"/>
      <c r="BS250" s="3"/>
      <c r="BT250" s="3"/>
      <c r="BU250" s="99" t="s">
        <v>747</v>
      </c>
      <c r="BV250" s="20"/>
      <c r="BW250" s="25"/>
      <c r="BX250" s="25"/>
      <c r="BY250" s="95"/>
    </row>
    <row r="251" spans="1:77" s="26" customFormat="1" ht="37.5" hidden="1" x14ac:dyDescent="0.3">
      <c r="A251" s="20" t="e">
        <f t="shared" si="237"/>
        <v>#VALUE!</v>
      </c>
      <c r="B251" s="21" t="s">
        <v>1077</v>
      </c>
      <c r="C251" s="22">
        <f t="shared" si="229"/>
        <v>0.10664000000000001</v>
      </c>
      <c r="D251" s="51">
        <v>0.10664000000000001</v>
      </c>
      <c r="E251" s="17">
        <f t="shared" si="230"/>
        <v>0</v>
      </c>
      <c r="F251" s="17">
        <f t="shared" si="231"/>
        <v>0</v>
      </c>
      <c r="G251" s="17">
        <f t="shared" si="232"/>
        <v>0</v>
      </c>
      <c r="H251" s="24"/>
      <c r="I251" s="24"/>
      <c r="J251" s="24"/>
      <c r="K251" s="24"/>
      <c r="L251" s="24"/>
      <c r="M251" s="17">
        <f t="shared" si="233"/>
        <v>0</v>
      </c>
      <c r="N251" s="24"/>
      <c r="O251" s="24"/>
      <c r="P251" s="24"/>
      <c r="Q251" s="24"/>
      <c r="R251" s="24"/>
      <c r="S251" s="24"/>
      <c r="T251" s="24"/>
      <c r="U251" s="7">
        <f t="shared" si="234"/>
        <v>0</v>
      </c>
      <c r="V251" s="24"/>
      <c r="W251" s="24"/>
      <c r="X251" s="24"/>
      <c r="Y251" s="24"/>
      <c r="Z251" s="24"/>
      <c r="AA251" s="24"/>
      <c r="AB251" s="24"/>
      <c r="AC251" s="24"/>
      <c r="AD251" s="17">
        <f t="shared" si="235"/>
        <v>0</v>
      </c>
      <c r="AE251" s="24"/>
      <c r="AF251" s="24"/>
      <c r="AG251" s="25"/>
      <c r="AH251" s="25"/>
      <c r="AI251" s="24"/>
      <c r="AJ251" s="20"/>
      <c r="AK251" s="24"/>
      <c r="AL251" s="20"/>
      <c r="AM251" s="20"/>
      <c r="AN251" s="20"/>
      <c r="AO251" s="3"/>
      <c r="AP251" s="20"/>
      <c r="AQ251" s="24"/>
      <c r="AR251" s="3"/>
      <c r="AS251" s="3"/>
      <c r="AT251" s="3"/>
      <c r="AU251" s="3"/>
      <c r="AV251" s="3"/>
      <c r="AW251" s="3"/>
      <c r="AX251" s="24"/>
      <c r="AY251" s="24"/>
      <c r="AZ251" s="24"/>
      <c r="BA251" s="3"/>
      <c r="BB251" s="3"/>
      <c r="BC251" s="3"/>
      <c r="BD251" s="24"/>
      <c r="BE251" s="3"/>
      <c r="BF251" s="3"/>
      <c r="BG251" s="17">
        <f t="shared" si="236"/>
        <v>0</v>
      </c>
      <c r="BH251" s="3"/>
      <c r="BI251" s="24"/>
      <c r="BJ251" s="24"/>
      <c r="BK251" s="3"/>
      <c r="BL251" s="20" t="s">
        <v>1135</v>
      </c>
      <c r="BM251" s="3"/>
      <c r="BN251" s="20" t="s">
        <v>747</v>
      </c>
      <c r="BO251" s="3">
        <v>2025</v>
      </c>
      <c r="BP251" s="144"/>
      <c r="BQ251" s="3"/>
      <c r="BR251" s="3"/>
      <c r="BS251" s="3"/>
      <c r="BT251" s="3"/>
      <c r="BU251" s="99" t="s">
        <v>747</v>
      </c>
      <c r="BV251" s="20"/>
      <c r="BW251" s="25"/>
      <c r="BX251" s="25"/>
      <c r="BY251" s="95"/>
    </row>
    <row r="252" spans="1:77" s="26" customFormat="1" ht="37.5" hidden="1" x14ac:dyDescent="0.3">
      <c r="A252" s="20" t="e">
        <f t="shared" si="237"/>
        <v>#VALUE!</v>
      </c>
      <c r="B252" s="21" t="s">
        <v>1078</v>
      </c>
      <c r="C252" s="22">
        <f t="shared" si="229"/>
        <v>3.2305000000000001</v>
      </c>
      <c r="D252" s="51">
        <v>3.2305000000000001</v>
      </c>
      <c r="E252" s="17">
        <f t="shared" si="230"/>
        <v>0</v>
      </c>
      <c r="F252" s="17">
        <f t="shared" si="231"/>
        <v>0</v>
      </c>
      <c r="G252" s="17">
        <f t="shared" si="232"/>
        <v>0</v>
      </c>
      <c r="H252" s="24"/>
      <c r="I252" s="24"/>
      <c r="J252" s="24"/>
      <c r="K252" s="24"/>
      <c r="L252" s="24"/>
      <c r="M252" s="17">
        <f t="shared" si="233"/>
        <v>0</v>
      </c>
      <c r="N252" s="24"/>
      <c r="O252" s="24"/>
      <c r="P252" s="24"/>
      <c r="Q252" s="24"/>
      <c r="R252" s="24"/>
      <c r="S252" s="24"/>
      <c r="T252" s="24"/>
      <c r="U252" s="7">
        <f t="shared" si="234"/>
        <v>0</v>
      </c>
      <c r="V252" s="24"/>
      <c r="W252" s="24"/>
      <c r="X252" s="24"/>
      <c r="Y252" s="24"/>
      <c r="Z252" s="24"/>
      <c r="AA252" s="24"/>
      <c r="AB252" s="24"/>
      <c r="AC252" s="24"/>
      <c r="AD252" s="17">
        <f t="shared" si="235"/>
        <v>0</v>
      </c>
      <c r="AE252" s="24"/>
      <c r="AF252" s="24"/>
      <c r="AG252" s="25"/>
      <c r="AH252" s="25"/>
      <c r="AI252" s="24"/>
      <c r="AJ252" s="20"/>
      <c r="AK252" s="24"/>
      <c r="AL252" s="20"/>
      <c r="AM252" s="20"/>
      <c r="AN252" s="20"/>
      <c r="AO252" s="3"/>
      <c r="AP252" s="20"/>
      <c r="AQ252" s="24"/>
      <c r="AR252" s="3"/>
      <c r="AS252" s="3"/>
      <c r="AT252" s="3"/>
      <c r="AU252" s="3"/>
      <c r="AV252" s="3"/>
      <c r="AW252" s="3"/>
      <c r="AX252" s="24"/>
      <c r="AY252" s="24"/>
      <c r="AZ252" s="24"/>
      <c r="BA252" s="3"/>
      <c r="BB252" s="3"/>
      <c r="BC252" s="3"/>
      <c r="BD252" s="24"/>
      <c r="BE252" s="3"/>
      <c r="BF252" s="3"/>
      <c r="BG252" s="17">
        <f t="shared" si="236"/>
        <v>0</v>
      </c>
      <c r="BH252" s="3"/>
      <c r="BI252" s="24"/>
      <c r="BJ252" s="24"/>
      <c r="BK252" s="3"/>
      <c r="BL252" s="20" t="s">
        <v>1135</v>
      </c>
      <c r="BM252" s="3"/>
      <c r="BN252" s="20" t="s">
        <v>570</v>
      </c>
      <c r="BO252" s="3">
        <v>2025</v>
      </c>
      <c r="BP252" s="144"/>
      <c r="BQ252" s="3"/>
      <c r="BR252" s="3"/>
      <c r="BS252" s="3"/>
      <c r="BT252" s="3"/>
      <c r="BU252" s="99" t="s">
        <v>570</v>
      </c>
      <c r="BV252" s="20"/>
      <c r="BW252" s="25"/>
      <c r="BX252" s="25"/>
      <c r="BY252" s="95"/>
    </row>
    <row r="253" spans="1:77" s="26" customFormat="1" ht="37.5" hidden="1" x14ac:dyDescent="0.3">
      <c r="A253" s="20" t="e">
        <f t="shared" si="237"/>
        <v>#VALUE!</v>
      </c>
      <c r="B253" s="21" t="s">
        <v>1079</v>
      </c>
      <c r="C253" s="22">
        <f t="shared" si="229"/>
        <v>0.11180999999999999</v>
      </c>
      <c r="D253" s="51">
        <v>0.11180999999999999</v>
      </c>
      <c r="E253" s="17">
        <f t="shared" si="230"/>
        <v>0</v>
      </c>
      <c r="F253" s="17">
        <f t="shared" si="231"/>
        <v>0</v>
      </c>
      <c r="G253" s="17">
        <f t="shared" si="232"/>
        <v>0</v>
      </c>
      <c r="H253" s="24"/>
      <c r="I253" s="24"/>
      <c r="J253" s="24"/>
      <c r="K253" s="24"/>
      <c r="L253" s="24"/>
      <c r="M253" s="17">
        <f t="shared" si="233"/>
        <v>0</v>
      </c>
      <c r="N253" s="24"/>
      <c r="O253" s="24"/>
      <c r="P253" s="24"/>
      <c r="Q253" s="24"/>
      <c r="R253" s="24"/>
      <c r="S253" s="24"/>
      <c r="T253" s="24"/>
      <c r="U253" s="7">
        <f t="shared" si="234"/>
        <v>0</v>
      </c>
      <c r="V253" s="24"/>
      <c r="W253" s="24"/>
      <c r="X253" s="24"/>
      <c r="Y253" s="24"/>
      <c r="Z253" s="24"/>
      <c r="AA253" s="24"/>
      <c r="AB253" s="24"/>
      <c r="AC253" s="24"/>
      <c r="AD253" s="17">
        <f t="shared" si="235"/>
        <v>0</v>
      </c>
      <c r="AE253" s="24"/>
      <c r="AF253" s="24"/>
      <c r="AG253" s="25"/>
      <c r="AH253" s="25"/>
      <c r="AI253" s="24"/>
      <c r="AJ253" s="20"/>
      <c r="AK253" s="24"/>
      <c r="AL253" s="20"/>
      <c r="AM253" s="20"/>
      <c r="AN253" s="20"/>
      <c r="AO253" s="3"/>
      <c r="AP253" s="20"/>
      <c r="AQ253" s="24"/>
      <c r="AR253" s="3"/>
      <c r="AS253" s="3"/>
      <c r="AT253" s="3"/>
      <c r="AU253" s="3"/>
      <c r="AV253" s="3"/>
      <c r="AW253" s="3"/>
      <c r="AX253" s="24"/>
      <c r="AY253" s="24"/>
      <c r="AZ253" s="24"/>
      <c r="BA253" s="3"/>
      <c r="BB253" s="3"/>
      <c r="BC253" s="3"/>
      <c r="BD253" s="24"/>
      <c r="BE253" s="3"/>
      <c r="BF253" s="3"/>
      <c r="BG253" s="17">
        <f t="shared" si="236"/>
        <v>0</v>
      </c>
      <c r="BH253" s="3"/>
      <c r="BI253" s="24"/>
      <c r="BJ253" s="24"/>
      <c r="BK253" s="3"/>
      <c r="BL253" s="20" t="s">
        <v>977</v>
      </c>
      <c r="BM253" s="3"/>
      <c r="BN253" s="20" t="s">
        <v>747</v>
      </c>
      <c r="BO253" s="3">
        <v>2025</v>
      </c>
      <c r="BP253" s="144"/>
      <c r="BQ253" s="3"/>
      <c r="BR253" s="3"/>
      <c r="BS253" s="3"/>
      <c r="BT253" s="3"/>
      <c r="BU253" s="99" t="s">
        <v>747</v>
      </c>
      <c r="BV253" s="20"/>
      <c r="BW253" s="25"/>
      <c r="BX253" s="25"/>
      <c r="BY253" s="95"/>
    </row>
    <row r="254" spans="1:77" s="26" customFormat="1" ht="56.25" hidden="1" x14ac:dyDescent="0.3">
      <c r="A254" s="20" t="e">
        <f t="shared" si="237"/>
        <v>#VALUE!</v>
      </c>
      <c r="B254" s="21" t="s">
        <v>1080</v>
      </c>
      <c r="C254" s="22">
        <f t="shared" si="229"/>
        <v>0.10722000000000001</v>
      </c>
      <c r="D254" s="51">
        <v>0.10722000000000001</v>
      </c>
      <c r="E254" s="17">
        <f t="shared" si="230"/>
        <v>0</v>
      </c>
      <c r="F254" s="17">
        <f t="shared" si="231"/>
        <v>0</v>
      </c>
      <c r="G254" s="17">
        <f t="shared" si="232"/>
        <v>0</v>
      </c>
      <c r="H254" s="24"/>
      <c r="I254" s="24"/>
      <c r="J254" s="24"/>
      <c r="K254" s="24"/>
      <c r="L254" s="24"/>
      <c r="M254" s="17">
        <f t="shared" si="233"/>
        <v>0</v>
      </c>
      <c r="N254" s="24"/>
      <c r="O254" s="24"/>
      <c r="P254" s="24"/>
      <c r="Q254" s="24"/>
      <c r="R254" s="24"/>
      <c r="S254" s="24"/>
      <c r="T254" s="24"/>
      <c r="U254" s="7">
        <f t="shared" si="234"/>
        <v>0</v>
      </c>
      <c r="V254" s="24"/>
      <c r="W254" s="24"/>
      <c r="X254" s="24"/>
      <c r="Y254" s="24"/>
      <c r="Z254" s="24"/>
      <c r="AA254" s="24"/>
      <c r="AB254" s="24"/>
      <c r="AC254" s="24"/>
      <c r="AD254" s="17">
        <f t="shared" si="235"/>
        <v>0</v>
      </c>
      <c r="AE254" s="24"/>
      <c r="AF254" s="24"/>
      <c r="AG254" s="25"/>
      <c r="AH254" s="25"/>
      <c r="AI254" s="24"/>
      <c r="AJ254" s="20"/>
      <c r="AK254" s="24"/>
      <c r="AL254" s="20"/>
      <c r="AM254" s="20"/>
      <c r="AN254" s="20"/>
      <c r="AO254" s="3"/>
      <c r="AP254" s="20"/>
      <c r="AQ254" s="24"/>
      <c r="AR254" s="3"/>
      <c r="AS254" s="3"/>
      <c r="AT254" s="3"/>
      <c r="AU254" s="3"/>
      <c r="AV254" s="3"/>
      <c r="AW254" s="3"/>
      <c r="AX254" s="24"/>
      <c r="AY254" s="24"/>
      <c r="AZ254" s="24"/>
      <c r="BA254" s="3"/>
      <c r="BB254" s="3"/>
      <c r="BC254" s="3"/>
      <c r="BD254" s="24"/>
      <c r="BE254" s="3"/>
      <c r="BF254" s="3"/>
      <c r="BG254" s="17">
        <f t="shared" si="236"/>
        <v>0</v>
      </c>
      <c r="BH254" s="3"/>
      <c r="BI254" s="24"/>
      <c r="BJ254" s="24"/>
      <c r="BK254" s="3"/>
      <c r="BL254" s="20" t="s">
        <v>1136</v>
      </c>
      <c r="BM254" s="3"/>
      <c r="BN254" s="20" t="s">
        <v>747</v>
      </c>
      <c r="BO254" s="3">
        <v>2025</v>
      </c>
      <c r="BP254" s="144"/>
      <c r="BQ254" s="3"/>
      <c r="BR254" s="3"/>
      <c r="BS254" s="3"/>
      <c r="BT254" s="3"/>
      <c r="BU254" s="99" t="s">
        <v>747</v>
      </c>
      <c r="BV254" s="20"/>
      <c r="BW254" s="25"/>
      <c r="BX254" s="25"/>
      <c r="BY254" s="95"/>
    </row>
    <row r="255" spans="1:77" s="26" customFormat="1" ht="56.25" hidden="1" x14ac:dyDescent="0.3">
      <c r="A255" s="20" t="e">
        <f t="shared" si="237"/>
        <v>#VALUE!</v>
      </c>
      <c r="B255" s="21" t="s">
        <v>1081</v>
      </c>
      <c r="C255" s="22">
        <f t="shared" si="229"/>
        <v>5.1049999999999998E-2</v>
      </c>
      <c r="D255" s="51">
        <v>5.1049999999999998E-2</v>
      </c>
      <c r="E255" s="17">
        <f t="shared" si="230"/>
        <v>0</v>
      </c>
      <c r="F255" s="17">
        <f t="shared" si="231"/>
        <v>0</v>
      </c>
      <c r="G255" s="17">
        <f t="shared" si="232"/>
        <v>0</v>
      </c>
      <c r="H255" s="24"/>
      <c r="I255" s="24"/>
      <c r="J255" s="24"/>
      <c r="K255" s="24"/>
      <c r="L255" s="24"/>
      <c r="M255" s="17">
        <f t="shared" si="233"/>
        <v>0</v>
      </c>
      <c r="N255" s="24"/>
      <c r="O255" s="24"/>
      <c r="P255" s="24"/>
      <c r="Q255" s="24"/>
      <c r="R255" s="24"/>
      <c r="S255" s="24"/>
      <c r="T255" s="24"/>
      <c r="U255" s="7">
        <f t="shared" si="234"/>
        <v>0</v>
      </c>
      <c r="V255" s="24"/>
      <c r="W255" s="24"/>
      <c r="X255" s="24"/>
      <c r="Y255" s="24"/>
      <c r="Z255" s="24"/>
      <c r="AA255" s="24"/>
      <c r="AB255" s="24"/>
      <c r="AC255" s="24"/>
      <c r="AD255" s="17">
        <f t="shared" si="235"/>
        <v>0</v>
      </c>
      <c r="AE255" s="24"/>
      <c r="AF255" s="24"/>
      <c r="AG255" s="25"/>
      <c r="AH255" s="25"/>
      <c r="AI255" s="24"/>
      <c r="AJ255" s="20"/>
      <c r="AK255" s="24"/>
      <c r="AL255" s="20"/>
      <c r="AM255" s="20"/>
      <c r="AN255" s="20"/>
      <c r="AO255" s="3"/>
      <c r="AP255" s="20"/>
      <c r="AQ255" s="24"/>
      <c r="AR255" s="3"/>
      <c r="AS255" s="3"/>
      <c r="AT255" s="3"/>
      <c r="AU255" s="3"/>
      <c r="AV255" s="3"/>
      <c r="AW255" s="3"/>
      <c r="AX255" s="24"/>
      <c r="AY255" s="24"/>
      <c r="AZ255" s="24"/>
      <c r="BA255" s="3"/>
      <c r="BB255" s="3"/>
      <c r="BC255" s="3"/>
      <c r="BD255" s="24"/>
      <c r="BE255" s="3"/>
      <c r="BF255" s="3"/>
      <c r="BG255" s="17">
        <f t="shared" si="236"/>
        <v>0</v>
      </c>
      <c r="BH255" s="3"/>
      <c r="BI255" s="24"/>
      <c r="BJ255" s="24"/>
      <c r="BK255" s="3"/>
      <c r="BL255" s="20" t="s">
        <v>1136</v>
      </c>
      <c r="BM255" s="3"/>
      <c r="BN255" s="20" t="s">
        <v>747</v>
      </c>
      <c r="BO255" s="3">
        <v>2025</v>
      </c>
      <c r="BP255" s="144"/>
      <c r="BQ255" s="3"/>
      <c r="BR255" s="3"/>
      <c r="BS255" s="3"/>
      <c r="BT255" s="3"/>
      <c r="BU255" s="99" t="s">
        <v>747</v>
      </c>
      <c r="BV255" s="20"/>
      <c r="BW255" s="25"/>
      <c r="BX255" s="25"/>
      <c r="BY255" s="95"/>
    </row>
    <row r="256" spans="1:77" s="26" customFormat="1" ht="56.25" hidden="1" x14ac:dyDescent="0.3">
      <c r="A256" s="20" t="e">
        <f t="shared" si="237"/>
        <v>#VALUE!</v>
      </c>
      <c r="B256" s="21" t="s">
        <v>1082</v>
      </c>
      <c r="C256" s="22">
        <f t="shared" si="229"/>
        <v>9.2050000000000007E-2</v>
      </c>
      <c r="D256" s="51">
        <v>9.2050000000000007E-2</v>
      </c>
      <c r="E256" s="17">
        <f t="shared" si="230"/>
        <v>0</v>
      </c>
      <c r="F256" s="17">
        <f t="shared" si="231"/>
        <v>0</v>
      </c>
      <c r="G256" s="17">
        <f t="shared" si="232"/>
        <v>0</v>
      </c>
      <c r="H256" s="24"/>
      <c r="I256" s="24"/>
      <c r="J256" s="24"/>
      <c r="K256" s="24"/>
      <c r="L256" s="24"/>
      <c r="M256" s="17">
        <f t="shared" si="233"/>
        <v>0</v>
      </c>
      <c r="N256" s="24"/>
      <c r="O256" s="24"/>
      <c r="P256" s="24"/>
      <c r="Q256" s="24"/>
      <c r="R256" s="24"/>
      <c r="S256" s="24"/>
      <c r="T256" s="24"/>
      <c r="U256" s="7">
        <f t="shared" si="234"/>
        <v>0</v>
      </c>
      <c r="V256" s="24"/>
      <c r="W256" s="24"/>
      <c r="X256" s="24"/>
      <c r="Y256" s="24"/>
      <c r="Z256" s="24"/>
      <c r="AA256" s="24"/>
      <c r="AB256" s="24"/>
      <c r="AC256" s="24"/>
      <c r="AD256" s="17">
        <f t="shared" si="235"/>
        <v>0</v>
      </c>
      <c r="AE256" s="24"/>
      <c r="AF256" s="24"/>
      <c r="AG256" s="25"/>
      <c r="AH256" s="25"/>
      <c r="AI256" s="24"/>
      <c r="AJ256" s="20"/>
      <c r="AK256" s="24"/>
      <c r="AL256" s="20"/>
      <c r="AM256" s="20"/>
      <c r="AN256" s="20"/>
      <c r="AO256" s="3"/>
      <c r="AP256" s="20"/>
      <c r="AQ256" s="24"/>
      <c r="AR256" s="3"/>
      <c r="AS256" s="3"/>
      <c r="AT256" s="3"/>
      <c r="AU256" s="3"/>
      <c r="AV256" s="3"/>
      <c r="AW256" s="3"/>
      <c r="AX256" s="24"/>
      <c r="AY256" s="24"/>
      <c r="AZ256" s="24"/>
      <c r="BA256" s="3"/>
      <c r="BB256" s="3"/>
      <c r="BC256" s="3"/>
      <c r="BD256" s="24"/>
      <c r="BE256" s="3"/>
      <c r="BF256" s="3"/>
      <c r="BG256" s="17">
        <f t="shared" si="236"/>
        <v>0</v>
      </c>
      <c r="BH256" s="3"/>
      <c r="BI256" s="24"/>
      <c r="BJ256" s="24"/>
      <c r="BK256" s="3"/>
      <c r="BL256" s="20" t="s">
        <v>986</v>
      </c>
      <c r="BM256" s="3"/>
      <c r="BN256" s="20" t="s">
        <v>747</v>
      </c>
      <c r="BO256" s="3">
        <v>2025</v>
      </c>
      <c r="BP256" s="144"/>
      <c r="BQ256" s="3"/>
      <c r="BR256" s="3"/>
      <c r="BS256" s="3"/>
      <c r="BT256" s="3"/>
      <c r="BU256" s="99" t="s">
        <v>747</v>
      </c>
      <c r="BV256" s="20"/>
      <c r="BW256" s="25"/>
      <c r="BX256" s="25"/>
      <c r="BY256" s="95"/>
    </row>
    <row r="257" spans="1:77" s="26" customFormat="1" ht="56.25" hidden="1" x14ac:dyDescent="0.3">
      <c r="A257" s="20" t="e">
        <f t="shared" si="237"/>
        <v>#VALUE!</v>
      </c>
      <c r="B257" s="21" t="s">
        <v>1083</v>
      </c>
      <c r="C257" s="22">
        <f t="shared" si="229"/>
        <v>4.607E-2</v>
      </c>
      <c r="D257" s="51">
        <v>4.607E-2</v>
      </c>
      <c r="E257" s="17">
        <f t="shared" si="230"/>
        <v>0</v>
      </c>
      <c r="F257" s="17">
        <f t="shared" si="231"/>
        <v>0</v>
      </c>
      <c r="G257" s="17">
        <f t="shared" si="232"/>
        <v>0</v>
      </c>
      <c r="H257" s="24"/>
      <c r="I257" s="24"/>
      <c r="J257" s="24"/>
      <c r="K257" s="24"/>
      <c r="L257" s="24"/>
      <c r="M257" s="17">
        <f t="shared" si="233"/>
        <v>0</v>
      </c>
      <c r="N257" s="24"/>
      <c r="O257" s="24"/>
      <c r="P257" s="24"/>
      <c r="Q257" s="24"/>
      <c r="R257" s="24"/>
      <c r="S257" s="24"/>
      <c r="T257" s="24"/>
      <c r="U257" s="7">
        <f t="shared" si="234"/>
        <v>0</v>
      </c>
      <c r="V257" s="24"/>
      <c r="W257" s="24"/>
      <c r="X257" s="24"/>
      <c r="Y257" s="24"/>
      <c r="Z257" s="24"/>
      <c r="AA257" s="24"/>
      <c r="AB257" s="24"/>
      <c r="AC257" s="24"/>
      <c r="AD257" s="17">
        <f t="shared" si="235"/>
        <v>0</v>
      </c>
      <c r="AE257" s="24"/>
      <c r="AF257" s="24"/>
      <c r="AG257" s="25"/>
      <c r="AH257" s="25"/>
      <c r="AI257" s="24"/>
      <c r="AJ257" s="20"/>
      <c r="AK257" s="24"/>
      <c r="AL257" s="20"/>
      <c r="AM257" s="20"/>
      <c r="AN257" s="20"/>
      <c r="AO257" s="3"/>
      <c r="AP257" s="20"/>
      <c r="AQ257" s="24"/>
      <c r="AR257" s="3"/>
      <c r="AS257" s="3"/>
      <c r="AT257" s="3"/>
      <c r="AU257" s="3"/>
      <c r="AV257" s="3"/>
      <c r="AW257" s="3"/>
      <c r="AX257" s="24"/>
      <c r="AY257" s="24"/>
      <c r="AZ257" s="24"/>
      <c r="BA257" s="3"/>
      <c r="BB257" s="3"/>
      <c r="BC257" s="3"/>
      <c r="BD257" s="24"/>
      <c r="BE257" s="3"/>
      <c r="BF257" s="3"/>
      <c r="BG257" s="17">
        <f t="shared" si="236"/>
        <v>0</v>
      </c>
      <c r="BH257" s="3"/>
      <c r="BI257" s="24"/>
      <c r="BJ257" s="24"/>
      <c r="BK257" s="3"/>
      <c r="BL257" s="20" t="s">
        <v>986</v>
      </c>
      <c r="BM257" s="3"/>
      <c r="BN257" s="20" t="s">
        <v>747</v>
      </c>
      <c r="BO257" s="3">
        <v>2025</v>
      </c>
      <c r="BP257" s="144"/>
      <c r="BQ257" s="3"/>
      <c r="BR257" s="3"/>
      <c r="BS257" s="3"/>
      <c r="BT257" s="3"/>
      <c r="BU257" s="99" t="s">
        <v>747</v>
      </c>
      <c r="BV257" s="20"/>
      <c r="BW257" s="25"/>
      <c r="BX257" s="25"/>
      <c r="BY257" s="95"/>
    </row>
    <row r="258" spans="1:77" s="26" customFormat="1" ht="56.25" hidden="1" x14ac:dyDescent="0.3">
      <c r="A258" s="20" t="e">
        <f t="shared" si="237"/>
        <v>#VALUE!</v>
      </c>
      <c r="B258" s="21" t="s">
        <v>1084</v>
      </c>
      <c r="C258" s="22">
        <f t="shared" si="229"/>
        <v>6.9970000000000004E-2</v>
      </c>
      <c r="D258" s="51">
        <v>6.9970000000000004E-2</v>
      </c>
      <c r="E258" s="17">
        <f t="shared" si="230"/>
        <v>0</v>
      </c>
      <c r="F258" s="17">
        <f t="shared" si="231"/>
        <v>0</v>
      </c>
      <c r="G258" s="17">
        <f t="shared" si="232"/>
        <v>0</v>
      </c>
      <c r="H258" s="24"/>
      <c r="I258" s="24"/>
      <c r="J258" s="24"/>
      <c r="K258" s="24"/>
      <c r="L258" s="24"/>
      <c r="M258" s="17">
        <f t="shared" si="233"/>
        <v>0</v>
      </c>
      <c r="N258" s="24"/>
      <c r="O258" s="24"/>
      <c r="P258" s="24"/>
      <c r="Q258" s="24"/>
      <c r="R258" s="24"/>
      <c r="S258" s="24"/>
      <c r="T258" s="24"/>
      <c r="U258" s="7">
        <f t="shared" si="234"/>
        <v>0</v>
      </c>
      <c r="V258" s="24"/>
      <c r="W258" s="24"/>
      <c r="X258" s="24"/>
      <c r="Y258" s="24"/>
      <c r="Z258" s="24"/>
      <c r="AA258" s="24"/>
      <c r="AB258" s="24"/>
      <c r="AC258" s="24"/>
      <c r="AD258" s="17">
        <f t="shared" si="235"/>
        <v>0</v>
      </c>
      <c r="AE258" s="24"/>
      <c r="AF258" s="24"/>
      <c r="AG258" s="25"/>
      <c r="AH258" s="25"/>
      <c r="AI258" s="24"/>
      <c r="AJ258" s="20"/>
      <c r="AK258" s="24"/>
      <c r="AL258" s="20"/>
      <c r="AM258" s="20"/>
      <c r="AN258" s="20"/>
      <c r="AO258" s="3"/>
      <c r="AP258" s="20"/>
      <c r="AQ258" s="24"/>
      <c r="AR258" s="3"/>
      <c r="AS258" s="3"/>
      <c r="AT258" s="3"/>
      <c r="AU258" s="3"/>
      <c r="AV258" s="3"/>
      <c r="AW258" s="3"/>
      <c r="AX258" s="24"/>
      <c r="AY258" s="24"/>
      <c r="AZ258" s="24"/>
      <c r="BA258" s="3"/>
      <c r="BB258" s="3"/>
      <c r="BC258" s="3"/>
      <c r="BD258" s="24"/>
      <c r="BE258" s="3"/>
      <c r="BF258" s="3"/>
      <c r="BG258" s="17">
        <f t="shared" si="236"/>
        <v>0</v>
      </c>
      <c r="BH258" s="3"/>
      <c r="BI258" s="24"/>
      <c r="BJ258" s="24"/>
      <c r="BK258" s="3"/>
      <c r="BL258" s="20" t="s">
        <v>986</v>
      </c>
      <c r="BM258" s="3"/>
      <c r="BN258" s="20" t="s">
        <v>747</v>
      </c>
      <c r="BO258" s="3">
        <v>2025</v>
      </c>
      <c r="BP258" s="144"/>
      <c r="BQ258" s="3"/>
      <c r="BR258" s="3"/>
      <c r="BS258" s="3"/>
      <c r="BT258" s="3"/>
      <c r="BU258" s="99" t="s">
        <v>747</v>
      </c>
      <c r="BV258" s="20"/>
      <c r="BW258" s="25"/>
      <c r="BX258" s="25"/>
      <c r="BY258" s="95"/>
    </row>
    <row r="259" spans="1:77" s="26" customFormat="1" ht="37.5" hidden="1" x14ac:dyDescent="0.3">
      <c r="A259" s="20" t="e">
        <f t="shared" si="237"/>
        <v>#VALUE!</v>
      </c>
      <c r="B259" s="21" t="s">
        <v>1085</v>
      </c>
      <c r="C259" s="22">
        <f t="shared" si="229"/>
        <v>7.5170000000000001E-2</v>
      </c>
      <c r="D259" s="51">
        <v>7.5170000000000001E-2</v>
      </c>
      <c r="E259" s="17">
        <f t="shared" si="230"/>
        <v>0</v>
      </c>
      <c r="F259" s="17">
        <f t="shared" si="231"/>
        <v>0</v>
      </c>
      <c r="G259" s="17">
        <f t="shared" si="232"/>
        <v>0</v>
      </c>
      <c r="H259" s="24"/>
      <c r="I259" s="24"/>
      <c r="J259" s="24"/>
      <c r="K259" s="24"/>
      <c r="L259" s="24"/>
      <c r="M259" s="17">
        <f t="shared" si="233"/>
        <v>0</v>
      </c>
      <c r="N259" s="24"/>
      <c r="O259" s="24"/>
      <c r="P259" s="24"/>
      <c r="Q259" s="24"/>
      <c r="R259" s="24"/>
      <c r="S259" s="24"/>
      <c r="T259" s="24"/>
      <c r="U259" s="7">
        <f t="shared" si="234"/>
        <v>0</v>
      </c>
      <c r="V259" s="24"/>
      <c r="W259" s="24"/>
      <c r="X259" s="24"/>
      <c r="Y259" s="24"/>
      <c r="Z259" s="24"/>
      <c r="AA259" s="24"/>
      <c r="AB259" s="24"/>
      <c r="AC259" s="24"/>
      <c r="AD259" s="17">
        <f t="shared" si="235"/>
        <v>0</v>
      </c>
      <c r="AE259" s="24"/>
      <c r="AF259" s="24"/>
      <c r="AG259" s="25"/>
      <c r="AH259" s="25"/>
      <c r="AI259" s="24"/>
      <c r="AJ259" s="20"/>
      <c r="AK259" s="24"/>
      <c r="AL259" s="20"/>
      <c r="AM259" s="20"/>
      <c r="AN259" s="20"/>
      <c r="AO259" s="3"/>
      <c r="AP259" s="20"/>
      <c r="AQ259" s="24"/>
      <c r="AR259" s="3"/>
      <c r="AS259" s="3"/>
      <c r="AT259" s="3"/>
      <c r="AU259" s="3"/>
      <c r="AV259" s="3"/>
      <c r="AW259" s="3"/>
      <c r="AX259" s="24"/>
      <c r="AY259" s="24"/>
      <c r="AZ259" s="24"/>
      <c r="BA259" s="3"/>
      <c r="BB259" s="3"/>
      <c r="BC259" s="3"/>
      <c r="BD259" s="24"/>
      <c r="BE259" s="3"/>
      <c r="BF259" s="3"/>
      <c r="BG259" s="17">
        <f t="shared" si="236"/>
        <v>0</v>
      </c>
      <c r="BH259" s="3"/>
      <c r="BI259" s="24"/>
      <c r="BJ259" s="24"/>
      <c r="BK259" s="3"/>
      <c r="BL259" s="20" t="s">
        <v>1137</v>
      </c>
      <c r="BM259" s="3"/>
      <c r="BN259" s="20" t="s">
        <v>570</v>
      </c>
      <c r="BO259" s="3">
        <v>2025</v>
      </c>
      <c r="BP259" s="144"/>
      <c r="BQ259" s="3"/>
      <c r="BR259" s="3"/>
      <c r="BS259" s="3"/>
      <c r="BT259" s="3"/>
      <c r="BU259" s="99" t="s">
        <v>570</v>
      </c>
      <c r="BV259" s="20"/>
      <c r="BW259" s="25"/>
      <c r="BX259" s="25"/>
      <c r="BY259" s="95"/>
    </row>
    <row r="260" spans="1:77" s="26" customFormat="1" ht="37.5" hidden="1" x14ac:dyDescent="0.3">
      <c r="A260" s="20" t="e">
        <f t="shared" si="237"/>
        <v>#VALUE!</v>
      </c>
      <c r="B260" s="21" t="s">
        <v>1086</v>
      </c>
      <c r="C260" s="22">
        <f t="shared" si="229"/>
        <v>0.12362000000000001</v>
      </c>
      <c r="D260" s="51">
        <v>0.12362000000000001</v>
      </c>
      <c r="E260" s="17">
        <f t="shared" si="230"/>
        <v>0</v>
      </c>
      <c r="F260" s="17">
        <f t="shared" si="231"/>
        <v>0</v>
      </c>
      <c r="G260" s="17">
        <f t="shared" si="232"/>
        <v>0</v>
      </c>
      <c r="H260" s="24"/>
      <c r="I260" s="24"/>
      <c r="J260" s="24"/>
      <c r="K260" s="24"/>
      <c r="L260" s="24"/>
      <c r="M260" s="17">
        <f t="shared" si="233"/>
        <v>0</v>
      </c>
      <c r="N260" s="24"/>
      <c r="O260" s="24"/>
      <c r="P260" s="24"/>
      <c r="Q260" s="24"/>
      <c r="R260" s="24"/>
      <c r="S260" s="24"/>
      <c r="T260" s="24"/>
      <c r="U260" s="7">
        <f t="shared" si="234"/>
        <v>0</v>
      </c>
      <c r="V260" s="24"/>
      <c r="W260" s="24"/>
      <c r="X260" s="24"/>
      <c r="Y260" s="24"/>
      <c r="Z260" s="24"/>
      <c r="AA260" s="24"/>
      <c r="AB260" s="24"/>
      <c r="AC260" s="24"/>
      <c r="AD260" s="17">
        <f t="shared" si="235"/>
        <v>0</v>
      </c>
      <c r="AE260" s="24"/>
      <c r="AF260" s="24"/>
      <c r="AG260" s="25"/>
      <c r="AH260" s="25"/>
      <c r="AI260" s="24"/>
      <c r="AJ260" s="20"/>
      <c r="AK260" s="24"/>
      <c r="AL260" s="20"/>
      <c r="AM260" s="20"/>
      <c r="AN260" s="20"/>
      <c r="AO260" s="3"/>
      <c r="AP260" s="20"/>
      <c r="AQ260" s="24"/>
      <c r="AR260" s="3"/>
      <c r="AS260" s="3"/>
      <c r="AT260" s="3"/>
      <c r="AU260" s="3"/>
      <c r="AV260" s="3"/>
      <c r="AW260" s="3"/>
      <c r="AX260" s="24"/>
      <c r="AY260" s="24"/>
      <c r="AZ260" s="24"/>
      <c r="BA260" s="3"/>
      <c r="BB260" s="3"/>
      <c r="BC260" s="3"/>
      <c r="BD260" s="24"/>
      <c r="BE260" s="3"/>
      <c r="BF260" s="3"/>
      <c r="BG260" s="17">
        <f t="shared" si="236"/>
        <v>0</v>
      </c>
      <c r="BH260" s="3"/>
      <c r="BI260" s="24"/>
      <c r="BJ260" s="24"/>
      <c r="BK260" s="3"/>
      <c r="BL260" s="20" t="s">
        <v>1138</v>
      </c>
      <c r="BM260" s="3"/>
      <c r="BN260" s="20" t="s">
        <v>570</v>
      </c>
      <c r="BO260" s="3">
        <v>2025</v>
      </c>
      <c r="BP260" s="144"/>
      <c r="BQ260" s="3"/>
      <c r="BR260" s="3"/>
      <c r="BS260" s="3"/>
      <c r="BT260" s="3"/>
      <c r="BU260" s="99" t="s">
        <v>570</v>
      </c>
      <c r="BV260" s="20"/>
      <c r="BW260" s="25"/>
      <c r="BX260" s="25"/>
      <c r="BY260" s="95"/>
    </row>
    <row r="261" spans="1:77" s="26" customFormat="1" ht="37.5" hidden="1" x14ac:dyDescent="0.3">
      <c r="A261" s="20" t="e">
        <f t="shared" si="237"/>
        <v>#VALUE!</v>
      </c>
      <c r="B261" s="21" t="s">
        <v>1062</v>
      </c>
      <c r="C261" s="22">
        <f t="shared" si="229"/>
        <v>9.9500000000000005E-2</v>
      </c>
      <c r="D261" s="51">
        <v>9.9500000000000005E-2</v>
      </c>
      <c r="E261" s="17">
        <f t="shared" si="230"/>
        <v>0</v>
      </c>
      <c r="F261" s="17">
        <f t="shared" si="231"/>
        <v>0</v>
      </c>
      <c r="G261" s="17">
        <f t="shared" si="232"/>
        <v>0</v>
      </c>
      <c r="H261" s="24"/>
      <c r="I261" s="24"/>
      <c r="J261" s="24"/>
      <c r="K261" s="24"/>
      <c r="L261" s="24"/>
      <c r="M261" s="17">
        <f t="shared" si="233"/>
        <v>0</v>
      </c>
      <c r="N261" s="24"/>
      <c r="O261" s="24"/>
      <c r="P261" s="24"/>
      <c r="Q261" s="24"/>
      <c r="R261" s="24"/>
      <c r="S261" s="24"/>
      <c r="T261" s="24"/>
      <c r="U261" s="7">
        <f t="shared" si="234"/>
        <v>0</v>
      </c>
      <c r="V261" s="24"/>
      <c r="W261" s="24"/>
      <c r="X261" s="24"/>
      <c r="Y261" s="24"/>
      <c r="Z261" s="24"/>
      <c r="AA261" s="24"/>
      <c r="AB261" s="24"/>
      <c r="AC261" s="24"/>
      <c r="AD261" s="17">
        <f t="shared" si="235"/>
        <v>0</v>
      </c>
      <c r="AE261" s="24"/>
      <c r="AF261" s="24"/>
      <c r="AG261" s="25"/>
      <c r="AH261" s="25"/>
      <c r="AI261" s="24"/>
      <c r="AJ261" s="20"/>
      <c r="AK261" s="24"/>
      <c r="AL261" s="20"/>
      <c r="AM261" s="20"/>
      <c r="AN261" s="20"/>
      <c r="AO261" s="3"/>
      <c r="AP261" s="20"/>
      <c r="AQ261" s="24"/>
      <c r="AR261" s="3"/>
      <c r="AS261" s="3"/>
      <c r="AT261" s="3"/>
      <c r="AU261" s="3"/>
      <c r="AV261" s="3"/>
      <c r="AW261" s="3"/>
      <c r="AX261" s="24"/>
      <c r="AY261" s="24"/>
      <c r="AZ261" s="24"/>
      <c r="BA261" s="3"/>
      <c r="BB261" s="3"/>
      <c r="BC261" s="3"/>
      <c r="BD261" s="24"/>
      <c r="BE261" s="3"/>
      <c r="BF261" s="3"/>
      <c r="BG261" s="17">
        <f t="shared" si="236"/>
        <v>0</v>
      </c>
      <c r="BH261" s="3"/>
      <c r="BI261" s="24"/>
      <c r="BJ261" s="24"/>
      <c r="BK261" s="3"/>
      <c r="BL261" s="20" t="s">
        <v>1139</v>
      </c>
      <c r="BM261" s="3"/>
      <c r="BN261" s="20" t="s">
        <v>747</v>
      </c>
      <c r="BO261" s="3">
        <v>2025</v>
      </c>
      <c r="BP261" s="144"/>
      <c r="BQ261" s="3"/>
      <c r="BR261" s="3"/>
      <c r="BS261" s="3"/>
      <c r="BT261" s="3"/>
      <c r="BU261" s="99" t="s">
        <v>747</v>
      </c>
      <c r="BV261" s="20"/>
      <c r="BW261" s="25"/>
      <c r="BX261" s="25"/>
      <c r="BY261" s="95"/>
    </row>
    <row r="262" spans="1:77" s="26" customFormat="1" ht="37.5" hidden="1" x14ac:dyDescent="0.3">
      <c r="A262" s="20" t="e">
        <f t="shared" si="237"/>
        <v>#VALUE!</v>
      </c>
      <c r="B262" s="21" t="s">
        <v>1087</v>
      </c>
      <c r="C262" s="22">
        <f t="shared" si="229"/>
        <v>5.0700000000000002E-2</v>
      </c>
      <c r="D262" s="51">
        <v>5.0700000000000002E-2</v>
      </c>
      <c r="E262" s="17">
        <f t="shared" si="230"/>
        <v>0</v>
      </c>
      <c r="F262" s="17">
        <f t="shared" si="231"/>
        <v>0</v>
      </c>
      <c r="G262" s="17">
        <f t="shared" si="232"/>
        <v>0</v>
      </c>
      <c r="H262" s="24"/>
      <c r="I262" s="24"/>
      <c r="J262" s="24"/>
      <c r="K262" s="24"/>
      <c r="L262" s="24"/>
      <c r="M262" s="17">
        <f t="shared" si="233"/>
        <v>0</v>
      </c>
      <c r="N262" s="24"/>
      <c r="O262" s="24"/>
      <c r="P262" s="24"/>
      <c r="Q262" s="24"/>
      <c r="R262" s="24"/>
      <c r="S262" s="24"/>
      <c r="T262" s="24"/>
      <c r="U262" s="7">
        <f t="shared" si="234"/>
        <v>0</v>
      </c>
      <c r="V262" s="24"/>
      <c r="W262" s="24"/>
      <c r="X262" s="24"/>
      <c r="Y262" s="24"/>
      <c r="Z262" s="24"/>
      <c r="AA262" s="24"/>
      <c r="AB262" s="24"/>
      <c r="AC262" s="24"/>
      <c r="AD262" s="17">
        <f t="shared" si="235"/>
        <v>0</v>
      </c>
      <c r="AE262" s="24"/>
      <c r="AF262" s="24"/>
      <c r="AG262" s="25"/>
      <c r="AH262" s="25"/>
      <c r="AI262" s="24"/>
      <c r="AJ262" s="20"/>
      <c r="AK262" s="24"/>
      <c r="AL262" s="20"/>
      <c r="AM262" s="20"/>
      <c r="AN262" s="20"/>
      <c r="AO262" s="3"/>
      <c r="AP262" s="20"/>
      <c r="AQ262" s="24"/>
      <c r="AR262" s="3"/>
      <c r="AS262" s="3"/>
      <c r="AT262" s="3"/>
      <c r="AU262" s="3"/>
      <c r="AV262" s="3"/>
      <c r="AW262" s="3"/>
      <c r="AX262" s="24"/>
      <c r="AY262" s="24"/>
      <c r="AZ262" s="24"/>
      <c r="BA262" s="3"/>
      <c r="BB262" s="3"/>
      <c r="BC262" s="3"/>
      <c r="BD262" s="24"/>
      <c r="BE262" s="3"/>
      <c r="BF262" s="3"/>
      <c r="BG262" s="17">
        <f t="shared" si="236"/>
        <v>0</v>
      </c>
      <c r="BH262" s="3"/>
      <c r="BI262" s="24"/>
      <c r="BJ262" s="24"/>
      <c r="BK262" s="3"/>
      <c r="BL262" s="20" t="s">
        <v>1140</v>
      </c>
      <c r="BM262" s="3"/>
      <c r="BN262" s="20" t="s">
        <v>747</v>
      </c>
      <c r="BO262" s="3">
        <v>2025</v>
      </c>
      <c r="BP262" s="144"/>
      <c r="BQ262" s="3"/>
      <c r="BR262" s="3"/>
      <c r="BS262" s="3"/>
      <c r="BT262" s="3"/>
      <c r="BU262" s="99" t="s">
        <v>747</v>
      </c>
      <c r="BV262" s="20"/>
      <c r="BW262" s="25"/>
      <c r="BX262" s="25"/>
      <c r="BY262" s="95"/>
    </row>
    <row r="263" spans="1:77" s="26" customFormat="1" ht="37.5" hidden="1" x14ac:dyDescent="0.3">
      <c r="A263" s="20" t="e">
        <f t="shared" si="237"/>
        <v>#VALUE!</v>
      </c>
      <c r="B263" s="21" t="s">
        <v>1088</v>
      </c>
      <c r="C263" s="22">
        <f t="shared" si="229"/>
        <v>0.50680000000000003</v>
      </c>
      <c r="D263" s="51">
        <v>0.50680000000000003</v>
      </c>
      <c r="E263" s="17">
        <f t="shared" si="230"/>
        <v>0</v>
      </c>
      <c r="F263" s="17">
        <f t="shared" si="231"/>
        <v>0</v>
      </c>
      <c r="G263" s="17">
        <f t="shared" si="232"/>
        <v>0</v>
      </c>
      <c r="H263" s="24"/>
      <c r="I263" s="24"/>
      <c r="J263" s="24"/>
      <c r="K263" s="24"/>
      <c r="L263" s="24"/>
      <c r="M263" s="17">
        <f t="shared" si="233"/>
        <v>0</v>
      </c>
      <c r="N263" s="24"/>
      <c r="O263" s="24"/>
      <c r="P263" s="24"/>
      <c r="Q263" s="24"/>
      <c r="R263" s="24"/>
      <c r="S263" s="24"/>
      <c r="T263" s="24"/>
      <c r="U263" s="7">
        <f t="shared" si="234"/>
        <v>0</v>
      </c>
      <c r="V263" s="24"/>
      <c r="W263" s="24"/>
      <c r="X263" s="24"/>
      <c r="Y263" s="24"/>
      <c r="Z263" s="24"/>
      <c r="AA263" s="24"/>
      <c r="AB263" s="24"/>
      <c r="AC263" s="24"/>
      <c r="AD263" s="17">
        <f t="shared" si="235"/>
        <v>0</v>
      </c>
      <c r="AE263" s="24"/>
      <c r="AF263" s="24"/>
      <c r="AG263" s="25"/>
      <c r="AH263" s="25"/>
      <c r="AI263" s="24"/>
      <c r="AJ263" s="20"/>
      <c r="AK263" s="24"/>
      <c r="AL263" s="20"/>
      <c r="AM263" s="20"/>
      <c r="AN263" s="20"/>
      <c r="AO263" s="3"/>
      <c r="AP263" s="20"/>
      <c r="AQ263" s="24"/>
      <c r="AR263" s="3"/>
      <c r="AS263" s="3"/>
      <c r="AT263" s="3"/>
      <c r="AU263" s="3"/>
      <c r="AV263" s="3"/>
      <c r="AW263" s="3"/>
      <c r="AX263" s="24"/>
      <c r="AY263" s="24"/>
      <c r="AZ263" s="24"/>
      <c r="BA263" s="3"/>
      <c r="BB263" s="3"/>
      <c r="BC263" s="3"/>
      <c r="BD263" s="24"/>
      <c r="BE263" s="3"/>
      <c r="BF263" s="3"/>
      <c r="BG263" s="17">
        <f t="shared" si="236"/>
        <v>0</v>
      </c>
      <c r="BH263" s="3"/>
      <c r="BI263" s="24"/>
      <c r="BJ263" s="24"/>
      <c r="BK263" s="3"/>
      <c r="BL263" s="20" t="s">
        <v>1141</v>
      </c>
      <c r="BM263" s="3"/>
      <c r="BN263" s="20" t="s">
        <v>570</v>
      </c>
      <c r="BO263" s="3">
        <v>2025</v>
      </c>
      <c r="BP263" s="144"/>
      <c r="BQ263" s="3"/>
      <c r="BR263" s="3"/>
      <c r="BS263" s="3"/>
      <c r="BT263" s="3"/>
      <c r="BU263" s="99" t="s">
        <v>570</v>
      </c>
      <c r="BV263" s="20"/>
      <c r="BW263" s="25"/>
      <c r="BX263" s="25"/>
      <c r="BY263" s="95"/>
    </row>
    <row r="264" spans="1:77" s="26" customFormat="1" ht="37.5" hidden="1" x14ac:dyDescent="0.3">
      <c r="A264" s="20" t="e">
        <f t="shared" si="237"/>
        <v>#VALUE!</v>
      </c>
      <c r="B264" s="21" t="s">
        <v>1089</v>
      </c>
      <c r="C264" s="22">
        <f t="shared" si="229"/>
        <v>0.29820000000000002</v>
      </c>
      <c r="D264" s="51">
        <v>0.29820000000000002</v>
      </c>
      <c r="E264" s="17">
        <f t="shared" si="230"/>
        <v>0</v>
      </c>
      <c r="F264" s="17">
        <f t="shared" si="231"/>
        <v>0</v>
      </c>
      <c r="G264" s="17">
        <f t="shared" si="232"/>
        <v>0</v>
      </c>
      <c r="H264" s="24"/>
      <c r="I264" s="24"/>
      <c r="J264" s="24"/>
      <c r="K264" s="24"/>
      <c r="L264" s="24"/>
      <c r="M264" s="17">
        <f t="shared" si="233"/>
        <v>0</v>
      </c>
      <c r="N264" s="24"/>
      <c r="O264" s="24"/>
      <c r="P264" s="24"/>
      <c r="Q264" s="24"/>
      <c r="R264" s="24"/>
      <c r="S264" s="24"/>
      <c r="T264" s="24"/>
      <c r="U264" s="7">
        <f t="shared" si="234"/>
        <v>0</v>
      </c>
      <c r="V264" s="24"/>
      <c r="W264" s="24"/>
      <c r="X264" s="24"/>
      <c r="Y264" s="24"/>
      <c r="Z264" s="24"/>
      <c r="AA264" s="24"/>
      <c r="AB264" s="24"/>
      <c r="AC264" s="24"/>
      <c r="AD264" s="17">
        <f t="shared" si="235"/>
        <v>0</v>
      </c>
      <c r="AE264" s="24"/>
      <c r="AF264" s="24"/>
      <c r="AG264" s="25"/>
      <c r="AH264" s="25"/>
      <c r="AI264" s="24"/>
      <c r="AJ264" s="20"/>
      <c r="AK264" s="24"/>
      <c r="AL264" s="20"/>
      <c r="AM264" s="20"/>
      <c r="AN264" s="20"/>
      <c r="AO264" s="3"/>
      <c r="AP264" s="20"/>
      <c r="AQ264" s="24"/>
      <c r="AR264" s="3"/>
      <c r="AS264" s="3"/>
      <c r="AT264" s="3"/>
      <c r="AU264" s="3"/>
      <c r="AV264" s="3"/>
      <c r="AW264" s="3"/>
      <c r="AX264" s="24"/>
      <c r="AY264" s="24"/>
      <c r="AZ264" s="24"/>
      <c r="BA264" s="3"/>
      <c r="BB264" s="3"/>
      <c r="BC264" s="3"/>
      <c r="BD264" s="24"/>
      <c r="BE264" s="3"/>
      <c r="BF264" s="3"/>
      <c r="BG264" s="17">
        <f t="shared" si="236"/>
        <v>0</v>
      </c>
      <c r="BH264" s="3"/>
      <c r="BI264" s="24"/>
      <c r="BJ264" s="24"/>
      <c r="BK264" s="3"/>
      <c r="BL264" s="20" t="s">
        <v>1142</v>
      </c>
      <c r="BM264" s="3"/>
      <c r="BN264" s="20" t="s">
        <v>570</v>
      </c>
      <c r="BO264" s="3">
        <v>2025</v>
      </c>
      <c r="BP264" s="144"/>
      <c r="BQ264" s="3"/>
      <c r="BR264" s="3"/>
      <c r="BS264" s="3"/>
      <c r="BT264" s="3"/>
      <c r="BU264" s="99" t="s">
        <v>570</v>
      </c>
      <c r="BV264" s="20"/>
      <c r="BW264" s="25"/>
      <c r="BX264" s="25"/>
      <c r="BY264" s="95"/>
    </row>
    <row r="265" spans="1:77" s="26" customFormat="1" ht="56.25" hidden="1" x14ac:dyDescent="0.3">
      <c r="A265" s="20" t="e">
        <f t="shared" si="237"/>
        <v>#VALUE!</v>
      </c>
      <c r="B265" s="21" t="s">
        <v>1090</v>
      </c>
      <c r="C265" s="22">
        <f t="shared" si="229"/>
        <v>2.1282299999999998</v>
      </c>
      <c r="D265" s="51">
        <v>2.1282299999999998</v>
      </c>
      <c r="E265" s="17">
        <f t="shared" si="230"/>
        <v>0</v>
      </c>
      <c r="F265" s="17">
        <f t="shared" si="231"/>
        <v>0</v>
      </c>
      <c r="G265" s="17">
        <f t="shared" si="232"/>
        <v>0</v>
      </c>
      <c r="H265" s="24"/>
      <c r="I265" s="24"/>
      <c r="J265" s="24"/>
      <c r="K265" s="24"/>
      <c r="L265" s="24"/>
      <c r="M265" s="17">
        <f t="shared" si="233"/>
        <v>0</v>
      </c>
      <c r="N265" s="24"/>
      <c r="O265" s="24"/>
      <c r="P265" s="24"/>
      <c r="Q265" s="24"/>
      <c r="R265" s="24"/>
      <c r="S265" s="24"/>
      <c r="T265" s="24"/>
      <c r="U265" s="7">
        <f t="shared" si="234"/>
        <v>0</v>
      </c>
      <c r="V265" s="24"/>
      <c r="W265" s="24"/>
      <c r="X265" s="24"/>
      <c r="Y265" s="24"/>
      <c r="Z265" s="24"/>
      <c r="AA265" s="24"/>
      <c r="AB265" s="24"/>
      <c r="AC265" s="24"/>
      <c r="AD265" s="17">
        <f t="shared" si="235"/>
        <v>0</v>
      </c>
      <c r="AE265" s="24"/>
      <c r="AF265" s="24"/>
      <c r="AG265" s="25"/>
      <c r="AH265" s="25"/>
      <c r="AI265" s="24"/>
      <c r="AJ265" s="20"/>
      <c r="AK265" s="24"/>
      <c r="AL265" s="20"/>
      <c r="AM265" s="20"/>
      <c r="AN265" s="20"/>
      <c r="AO265" s="3"/>
      <c r="AP265" s="20"/>
      <c r="AQ265" s="24"/>
      <c r="AR265" s="3"/>
      <c r="AS265" s="3"/>
      <c r="AT265" s="3"/>
      <c r="AU265" s="3"/>
      <c r="AV265" s="3"/>
      <c r="AW265" s="3"/>
      <c r="AX265" s="24"/>
      <c r="AY265" s="24"/>
      <c r="AZ265" s="24"/>
      <c r="BA265" s="3"/>
      <c r="BB265" s="3"/>
      <c r="BC265" s="3"/>
      <c r="BD265" s="24"/>
      <c r="BE265" s="3"/>
      <c r="BF265" s="3"/>
      <c r="BG265" s="17">
        <f t="shared" si="236"/>
        <v>0</v>
      </c>
      <c r="BH265" s="3"/>
      <c r="BI265" s="24"/>
      <c r="BJ265" s="24"/>
      <c r="BK265" s="3"/>
      <c r="BL265" s="20" t="s">
        <v>1143</v>
      </c>
      <c r="BM265" s="3"/>
      <c r="BN265" s="20" t="s">
        <v>370</v>
      </c>
      <c r="BO265" s="3">
        <v>2025</v>
      </c>
      <c r="BP265" s="144"/>
      <c r="BQ265" s="3"/>
      <c r="BR265" s="3"/>
      <c r="BS265" s="3"/>
      <c r="BT265" s="3"/>
      <c r="BU265" s="99" t="s">
        <v>370</v>
      </c>
      <c r="BV265" s="20"/>
      <c r="BW265" s="25"/>
      <c r="BX265" s="25"/>
      <c r="BY265" s="95"/>
    </row>
    <row r="266" spans="1:77" s="26" customFormat="1" ht="37.5" hidden="1" x14ac:dyDescent="0.3">
      <c r="A266" s="20" t="e">
        <f t="shared" si="237"/>
        <v>#VALUE!</v>
      </c>
      <c r="B266" s="21" t="s">
        <v>1091</v>
      </c>
      <c r="C266" s="22">
        <f t="shared" si="229"/>
        <v>0.12</v>
      </c>
      <c r="D266" s="51">
        <v>0.12</v>
      </c>
      <c r="E266" s="17">
        <f t="shared" si="230"/>
        <v>0</v>
      </c>
      <c r="F266" s="17">
        <f t="shared" si="231"/>
        <v>0</v>
      </c>
      <c r="G266" s="17">
        <f t="shared" si="232"/>
        <v>0</v>
      </c>
      <c r="H266" s="24"/>
      <c r="I266" s="24"/>
      <c r="J266" s="24"/>
      <c r="K266" s="24"/>
      <c r="L266" s="24"/>
      <c r="M266" s="17">
        <f t="shared" si="233"/>
        <v>0</v>
      </c>
      <c r="N266" s="24"/>
      <c r="O266" s="24"/>
      <c r="P266" s="24"/>
      <c r="Q266" s="24"/>
      <c r="R266" s="24"/>
      <c r="S266" s="24"/>
      <c r="T266" s="24"/>
      <c r="U266" s="7">
        <f t="shared" si="234"/>
        <v>0</v>
      </c>
      <c r="V266" s="24"/>
      <c r="W266" s="24"/>
      <c r="X266" s="24"/>
      <c r="Y266" s="24"/>
      <c r="Z266" s="24"/>
      <c r="AA266" s="24"/>
      <c r="AB266" s="24"/>
      <c r="AC266" s="24"/>
      <c r="AD266" s="17">
        <f t="shared" si="235"/>
        <v>0</v>
      </c>
      <c r="AE266" s="24"/>
      <c r="AF266" s="24"/>
      <c r="AG266" s="25"/>
      <c r="AH266" s="25"/>
      <c r="AI266" s="24"/>
      <c r="AJ266" s="20"/>
      <c r="AK266" s="24"/>
      <c r="AL266" s="20"/>
      <c r="AM266" s="20"/>
      <c r="AN266" s="20"/>
      <c r="AO266" s="3"/>
      <c r="AP266" s="20"/>
      <c r="AQ266" s="24"/>
      <c r="AR266" s="3"/>
      <c r="AS266" s="3"/>
      <c r="AT266" s="3"/>
      <c r="AU266" s="3"/>
      <c r="AV266" s="3"/>
      <c r="AW266" s="3"/>
      <c r="AX266" s="24"/>
      <c r="AY266" s="24"/>
      <c r="AZ266" s="24"/>
      <c r="BA266" s="3"/>
      <c r="BB266" s="3"/>
      <c r="BC266" s="3"/>
      <c r="BD266" s="24"/>
      <c r="BE266" s="3"/>
      <c r="BF266" s="3"/>
      <c r="BG266" s="17">
        <f t="shared" si="236"/>
        <v>0</v>
      </c>
      <c r="BH266" s="3"/>
      <c r="BI266" s="24"/>
      <c r="BJ266" s="24"/>
      <c r="BK266" s="3"/>
      <c r="BL266" s="20" t="s">
        <v>1142</v>
      </c>
      <c r="BM266" s="3"/>
      <c r="BN266" s="20" t="s">
        <v>136</v>
      </c>
      <c r="BO266" s="3">
        <v>2025</v>
      </c>
      <c r="BP266" s="144"/>
      <c r="BQ266" s="3"/>
      <c r="BR266" s="3"/>
      <c r="BS266" s="3"/>
      <c r="BT266" s="3"/>
      <c r="BU266" s="99" t="s">
        <v>136</v>
      </c>
      <c r="BV266" s="20"/>
      <c r="BW266" s="25"/>
      <c r="BX266" s="25"/>
      <c r="BY266" s="95"/>
    </row>
    <row r="267" spans="1:77" s="26" customFormat="1" ht="56.25" hidden="1" x14ac:dyDescent="0.3">
      <c r="A267" s="20" t="e">
        <f t="shared" si="237"/>
        <v>#VALUE!</v>
      </c>
      <c r="B267" s="21" t="s">
        <v>1092</v>
      </c>
      <c r="C267" s="22">
        <f t="shared" si="229"/>
        <v>1</v>
      </c>
      <c r="D267" s="51">
        <v>1</v>
      </c>
      <c r="E267" s="17">
        <f t="shared" si="230"/>
        <v>0</v>
      </c>
      <c r="F267" s="17">
        <f t="shared" si="231"/>
        <v>0</v>
      </c>
      <c r="G267" s="17">
        <f t="shared" si="232"/>
        <v>0</v>
      </c>
      <c r="H267" s="24"/>
      <c r="I267" s="24"/>
      <c r="J267" s="24"/>
      <c r="K267" s="24"/>
      <c r="L267" s="24"/>
      <c r="M267" s="17">
        <f t="shared" si="233"/>
        <v>0</v>
      </c>
      <c r="N267" s="24"/>
      <c r="O267" s="24"/>
      <c r="P267" s="24"/>
      <c r="Q267" s="24"/>
      <c r="R267" s="24"/>
      <c r="S267" s="24"/>
      <c r="T267" s="24"/>
      <c r="U267" s="7">
        <f t="shared" si="234"/>
        <v>0</v>
      </c>
      <c r="V267" s="24"/>
      <c r="W267" s="24"/>
      <c r="X267" s="24"/>
      <c r="Y267" s="24"/>
      <c r="Z267" s="24"/>
      <c r="AA267" s="24"/>
      <c r="AB267" s="24"/>
      <c r="AC267" s="24"/>
      <c r="AD267" s="17">
        <f t="shared" si="235"/>
        <v>0</v>
      </c>
      <c r="AE267" s="24"/>
      <c r="AF267" s="24"/>
      <c r="AG267" s="25"/>
      <c r="AH267" s="25"/>
      <c r="AI267" s="24"/>
      <c r="AJ267" s="20"/>
      <c r="AK267" s="24"/>
      <c r="AL267" s="20"/>
      <c r="AM267" s="20"/>
      <c r="AN267" s="20"/>
      <c r="AO267" s="3"/>
      <c r="AP267" s="20"/>
      <c r="AQ267" s="24"/>
      <c r="AR267" s="3"/>
      <c r="AS267" s="3"/>
      <c r="AT267" s="3"/>
      <c r="AU267" s="3"/>
      <c r="AV267" s="3"/>
      <c r="AW267" s="3"/>
      <c r="AX267" s="24"/>
      <c r="AY267" s="24"/>
      <c r="AZ267" s="24"/>
      <c r="BA267" s="3"/>
      <c r="BB267" s="3"/>
      <c r="BC267" s="3"/>
      <c r="BD267" s="24"/>
      <c r="BE267" s="3"/>
      <c r="BF267" s="3"/>
      <c r="BG267" s="17">
        <f t="shared" si="236"/>
        <v>0</v>
      </c>
      <c r="BH267" s="3"/>
      <c r="BI267" s="24"/>
      <c r="BJ267" s="24"/>
      <c r="BK267" s="3"/>
      <c r="BL267" s="20" t="s">
        <v>1142</v>
      </c>
      <c r="BM267" s="3"/>
      <c r="BN267" s="20" t="s">
        <v>136</v>
      </c>
      <c r="BO267" s="3">
        <v>2025</v>
      </c>
      <c r="BP267" s="144"/>
      <c r="BQ267" s="3"/>
      <c r="BR267" s="3"/>
      <c r="BS267" s="3"/>
      <c r="BT267" s="3"/>
      <c r="BU267" s="99" t="s">
        <v>136</v>
      </c>
      <c r="BV267" s="20"/>
      <c r="BW267" s="25"/>
      <c r="BX267" s="25"/>
      <c r="BY267" s="95"/>
    </row>
    <row r="268" spans="1:77" s="26" customFormat="1" ht="75" hidden="1" x14ac:dyDescent="0.3">
      <c r="A268" s="20" t="e">
        <f t="shared" si="237"/>
        <v>#VALUE!</v>
      </c>
      <c r="B268" s="21" t="s">
        <v>1093</v>
      </c>
      <c r="C268" s="22">
        <f t="shared" si="229"/>
        <v>8.3040000000000003E-2</v>
      </c>
      <c r="D268" s="51">
        <v>8.3040000000000003E-2</v>
      </c>
      <c r="E268" s="17">
        <f t="shared" si="230"/>
        <v>0</v>
      </c>
      <c r="F268" s="17">
        <f t="shared" si="231"/>
        <v>0</v>
      </c>
      <c r="G268" s="17">
        <f t="shared" si="232"/>
        <v>0</v>
      </c>
      <c r="H268" s="24"/>
      <c r="I268" s="24"/>
      <c r="J268" s="24"/>
      <c r="K268" s="24"/>
      <c r="L268" s="24"/>
      <c r="M268" s="17">
        <f t="shared" si="233"/>
        <v>0</v>
      </c>
      <c r="N268" s="24"/>
      <c r="O268" s="24"/>
      <c r="P268" s="24"/>
      <c r="Q268" s="24"/>
      <c r="R268" s="24"/>
      <c r="S268" s="24"/>
      <c r="T268" s="24"/>
      <c r="U268" s="7">
        <f t="shared" si="234"/>
        <v>0</v>
      </c>
      <c r="V268" s="24"/>
      <c r="W268" s="24"/>
      <c r="X268" s="24"/>
      <c r="Y268" s="24"/>
      <c r="Z268" s="24"/>
      <c r="AA268" s="24"/>
      <c r="AB268" s="24"/>
      <c r="AC268" s="24"/>
      <c r="AD268" s="17">
        <f t="shared" si="235"/>
        <v>0</v>
      </c>
      <c r="AE268" s="24"/>
      <c r="AF268" s="24"/>
      <c r="AG268" s="25"/>
      <c r="AH268" s="25"/>
      <c r="AI268" s="24"/>
      <c r="AJ268" s="20"/>
      <c r="AK268" s="24"/>
      <c r="AL268" s="20"/>
      <c r="AM268" s="20"/>
      <c r="AN268" s="20"/>
      <c r="AO268" s="3"/>
      <c r="AP268" s="20"/>
      <c r="AQ268" s="24"/>
      <c r="AR268" s="3"/>
      <c r="AS268" s="3"/>
      <c r="AT268" s="3"/>
      <c r="AU268" s="3"/>
      <c r="AV268" s="3"/>
      <c r="AW268" s="3"/>
      <c r="AX268" s="24"/>
      <c r="AY268" s="24"/>
      <c r="AZ268" s="24"/>
      <c r="BA268" s="3"/>
      <c r="BB268" s="3"/>
      <c r="BC268" s="3"/>
      <c r="BD268" s="24"/>
      <c r="BE268" s="3"/>
      <c r="BF268" s="3"/>
      <c r="BG268" s="17">
        <f t="shared" si="236"/>
        <v>0</v>
      </c>
      <c r="BH268" s="3"/>
      <c r="BI268" s="24"/>
      <c r="BJ268" s="24"/>
      <c r="BK268" s="3"/>
      <c r="BL268" s="20" t="s">
        <v>1142</v>
      </c>
      <c r="BM268" s="3"/>
      <c r="BN268" s="20" t="s">
        <v>136</v>
      </c>
      <c r="BO268" s="3">
        <v>2025</v>
      </c>
      <c r="BP268" s="144"/>
      <c r="BQ268" s="3"/>
      <c r="BR268" s="3"/>
      <c r="BS268" s="3"/>
      <c r="BT268" s="3"/>
      <c r="BU268" s="99" t="s">
        <v>136</v>
      </c>
      <c r="BV268" s="20"/>
      <c r="BW268" s="25"/>
      <c r="BX268" s="25"/>
      <c r="BY268" s="95"/>
    </row>
    <row r="269" spans="1:77" s="26" customFormat="1" ht="56.25" hidden="1" x14ac:dyDescent="0.3">
      <c r="A269" s="20" t="e">
        <f t="shared" si="237"/>
        <v>#VALUE!</v>
      </c>
      <c r="B269" s="21" t="s">
        <v>1094</v>
      </c>
      <c r="C269" s="22">
        <f t="shared" si="229"/>
        <v>0.28311999999999998</v>
      </c>
      <c r="D269" s="51">
        <v>0.28311999999999998</v>
      </c>
      <c r="E269" s="17">
        <f t="shared" si="230"/>
        <v>0</v>
      </c>
      <c r="F269" s="17">
        <f t="shared" si="231"/>
        <v>0</v>
      </c>
      <c r="G269" s="17">
        <f t="shared" si="232"/>
        <v>0</v>
      </c>
      <c r="H269" s="24"/>
      <c r="I269" s="24"/>
      <c r="J269" s="24"/>
      <c r="K269" s="24"/>
      <c r="L269" s="24"/>
      <c r="M269" s="17">
        <f t="shared" si="233"/>
        <v>0</v>
      </c>
      <c r="N269" s="24"/>
      <c r="O269" s="24"/>
      <c r="P269" s="24"/>
      <c r="Q269" s="24"/>
      <c r="R269" s="24"/>
      <c r="S269" s="24"/>
      <c r="T269" s="24"/>
      <c r="U269" s="7">
        <f t="shared" si="234"/>
        <v>0</v>
      </c>
      <c r="V269" s="24"/>
      <c r="W269" s="24"/>
      <c r="X269" s="24"/>
      <c r="Y269" s="24"/>
      <c r="Z269" s="24"/>
      <c r="AA269" s="24"/>
      <c r="AB269" s="24"/>
      <c r="AC269" s="24"/>
      <c r="AD269" s="17">
        <f t="shared" si="235"/>
        <v>0</v>
      </c>
      <c r="AE269" s="24"/>
      <c r="AF269" s="24"/>
      <c r="AG269" s="25"/>
      <c r="AH269" s="25"/>
      <c r="AI269" s="24"/>
      <c r="AJ269" s="20"/>
      <c r="AK269" s="24"/>
      <c r="AL269" s="20"/>
      <c r="AM269" s="20"/>
      <c r="AN269" s="20"/>
      <c r="AO269" s="3"/>
      <c r="AP269" s="20"/>
      <c r="AQ269" s="24"/>
      <c r="AR269" s="3"/>
      <c r="AS269" s="3"/>
      <c r="AT269" s="3"/>
      <c r="AU269" s="3"/>
      <c r="AV269" s="3"/>
      <c r="AW269" s="3"/>
      <c r="AX269" s="24"/>
      <c r="AY269" s="24"/>
      <c r="AZ269" s="24"/>
      <c r="BA269" s="3"/>
      <c r="BB269" s="3"/>
      <c r="BC269" s="3"/>
      <c r="BD269" s="24"/>
      <c r="BE269" s="3"/>
      <c r="BF269" s="3"/>
      <c r="BG269" s="17">
        <f t="shared" si="236"/>
        <v>0</v>
      </c>
      <c r="BH269" s="3"/>
      <c r="BI269" s="24"/>
      <c r="BJ269" s="24"/>
      <c r="BK269" s="3"/>
      <c r="BL269" s="20" t="s">
        <v>1142</v>
      </c>
      <c r="BM269" s="3"/>
      <c r="BN269" s="20" t="s">
        <v>136</v>
      </c>
      <c r="BO269" s="3">
        <v>2025</v>
      </c>
      <c r="BP269" s="144"/>
      <c r="BQ269" s="3"/>
      <c r="BR269" s="3"/>
      <c r="BS269" s="3"/>
      <c r="BT269" s="3"/>
      <c r="BU269" s="99" t="s">
        <v>136</v>
      </c>
      <c r="BV269" s="20"/>
      <c r="BW269" s="25"/>
      <c r="BX269" s="25"/>
      <c r="BY269" s="95"/>
    </row>
    <row r="270" spans="1:77" s="26" customFormat="1" ht="56.25" hidden="1" x14ac:dyDescent="0.3">
      <c r="A270" s="20" t="e">
        <f t="shared" si="237"/>
        <v>#VALUE!</v>
      </c>
      <c r="B270" s="21" t="s">
        <v>1095</v>
      </c>
      <c r="C270" s="22">
        <f t="shared" si="229"/>
        <v>1.1069999999999999E-4</v>
      </c>
      <c r="D270" s="51">
        <v>1.1069999999999999E-4</v>
      </c>
      <c r="E270" s="17">
        <f t="shared" si="230"/>
        <v>0</v>
      </c>
      <c r="F270" s="17">
        <f t="shared" si="231"/>
        <v>0</v>
      </c>
      <c r="G270" s="17">
        <f t="shared" si="232"/>
        <v>0</v>
      </c>
      <c r="H270" s="24"/>
      <c r="I270" s="24"/>
      <c r="J270" s="24"/>
      <c r="K270" s="24"/>
      <c r="L270" s="24"/>
      <c r="M270" s="17">
        <f t="shared" si="233"/>
        <v>0</v>
      </c>
      <c r="N270" s="24"/>
      <c r="O270" s="24"/>
      <c r="P270" s="24"/>
      <c r="Q270" s="24"/>
      <c r="R270" s="24"/>
      <c r="S270" s="24"/>
      <c r="T270" s="24"/>
      <c r="U270" s="7">
        <f t="shared" si="234"/>
        <v>0</v>
      </c>
      <c r="V270" s="24"/>
      <c r="W270" s="24"/>
      <c r="X270" s="24"/>
      <c r="Y270" s="24"/>
      <c r="Z270" s="24"/>
      <c r="AA270" s="24"/>
      <c r="AB270" s="24"/>
      <c r="AC270" s="24"/>
      <c r="AD270" s="17">
        <f t="shared" si="235"/>
        <v>0</v>
      </c>
      <c r="AE270" s="24"/>
      <c r="AF270" s="24"/>
      <c r="AG270" s="25"/>
      <c r="AH270" s="25"/>
      <c r="AI270" s="24"/>
      <c r="AJ270" s="20"/>
      <c r="AK270" s="24"/>
      <c r="AL270" s="20"/>
      <c r="AM270" s="20"/>
      <c r="AN270" s="20"/>
      <c r="AO270" s="3"/>
      <c r="AP270" s="20"/>
      <c r="AQ270" s="24"/>
      <c r="AR270" s="3"/>
      <c r="AS270" s="3"/>
      <c r="AT270" s="3"/>
      <c r="AU270" s="3"/>
      <c r="AV270" s="3"/>
      <c r="AW270" s="3"/>
      <c r="AX270" s="24"/>
      <c r="AY270" s="24"/>
      <c r="AZ270" s="24"/>
      <c r="BA270" s="3"/>
      <c r="BB270" s="3"/>
      <c r="BC270" s="3"/>
      <c r="BD270" s="24"/>
      <c r="BE270" s="3"/>
      <c r="BF270" s="3"/>
      <c r="BG270" s="17">
        <f t="shared" si="236"/>
        <v>0</v>
      </c>
      <c r="BH270" s="3"/>
      <c r="BI270" s="24"/>
      <c r="BJ270" s="24"/>
      <c r="BK270" s="3"/>
      <c r="BL270" s="20" t="s">
        <v>1142</v>
      </c>
      <c r="BM270" s="3"/>
      <c r="BN270" s="20" t="s">
        <v>136</v>
      </c>
      <c r="BO270" s="3">
        <v>2025</v>
      </c>
      <c r="BP270" s="144"/>
      <c r="BQ270" s="3"/>
      <c r="BR270" s="3"/>
      <c r="BS270" s="3"/>
      <c r="BT270" s="3"/>
      <c r="BU270" s="99" t="s">
        <v>136</v>
      </c>
      <c r="BV270" s="20"/>
      <c r="BW270" s="25"/>
      <c r="BX270" s="25"/>
      <c r="BY270" s="95"/>
    </row>
    <row r="271" spans="1:77" s="26" customFormat="1" ht="56.25" hidden="1" x14ac:dyDescent="0.3">
      <c r="A271" s="20" t="e">
        <f t="shared" si="237"/>
        <v>#VALUE!</v>
      </c>
      <c r="B271" s="21" t="s">
        <v>1096</v>
      </c>
      <c r="C271" s="22">
        <f t="shared" si="229"/>
        <v>1.1926000000000001</v>
      </c>
      <c r="D271" s="51">
        <v>1.1926000000000001</v>
      </c>
      <c r="E271" s="17">
        <f t="shared" si="230"/>
        <v>0</v>
      </c>
      <c r="F271" s="17">
        <f t="shared" si="231"/>
        <v>0</v>
      </c>
      <c r="G271" s="17">
        <f t="shared" si="232"/>
        <v>0</v>
      </c>
      <c r="H271" s="24"/>
      <c r="I271" s="24"/>
      <c r="J271" s="24"/>
      <c r="K271" s="24"/>
      <c r="L271" s="24"/>
      <c r="M271" s="17">
        <f t="shared" si="233"/>
        <v>0</v>
      </c>
      <c r="N271" s="24"/>
      <c r="O271" s="24"/>
      <c r="P271" s="24"/>
      <c r="Q271" s="24"/>
      <c r="R271" s="24"/>
      <c r="S271" s="24"/>
      <c r="T271" s="24"/>
      <c r="U271" s="7">
        <f t="shared" si="234"/>
        <v>0</v>
      </c>
      <c r="V271" s="24"/>
      <c r="W271" s="24"/>
      <c r="X271" s="24"/>
      <c r="Y271" s="24"/>
      <c r="Z271" s="24"/>
      <c r="AA271" s="24"/>
      <c r="AB271" s="24"/>
      <c r="AC271" s="24"/>
      <c r="AD271" s="17">
        <f t="shared" si="235"/>
        <v>0</v>
      </c>
      <c r="AE271" s="24"/>
      <c r="AF271" s="24"/>
      <c r="AG271" s="25"/>
      <c r="AH271" s="25"/>
      <c r="AI271" s="24"/>
      <c r="AJ271" s="20"/>
      <c r="AK271" s="24"/>
      <c r="AL271" s="20"/>
      <c r="AM271" s="20"/>
      <c r="AN271" s="20"/>
      <c r="AO271" s="3"/>
      <c r="AP271" s="20"/>
      <c r="AQ271" s="24"/>
      <c r="AR271" s="3"/>
      <c r="AS271" s="3"/>
      <c r="AT271" s="3"/>
      <c r="AU271" s="3"/>
      <c r="AV271" s="3"/>
      <c r="AW271" s="3"/>
      <c r="AX271" s="24"/>
      <c r="AY271" s="24"/>
      <c r="AZ271" s="24"/>
      <c r="BA271" s="3"/>
      <c r="BB271" s="3"/>
      <c r="BC271" s="3"/>
      <c r="BD271" s="24"/>
      <c r="BE271" s="3"/>
      <c r="BF271" s="3"/>
      <c r="BG271" s="17">
        <f t="shared" si="236"/>
        <v>0</v>
      </c>
      <c r="BH271" s="3"/>
      <c r="BI271" s="24"/>
      <c r="BJ271" s="24"/>
      <c r="BK271" s="3"/>
      <c r="BL271" s="20" t="s">
        <v>1118</v>
      </c>
      <c r="BM271" s="3"/>
      <c r="BN271" s="20" t="s">
        <v>136</v>
      </c>
      <c r="BO271" s="3">
        <v>2025</v>
      </c>
      <c r="BP271" s="144"/>
      <c r="BQ271" s="3"/>
      <c r="BR271" s="3"/>
      <c r="BS271" s="3"/>
      <c r="BT271" s="3"/>
      <c r="BU271" s="99" t="s">
        <v>136</v>
      </c>
      <c r="BV271" s="20"/>
      <c r="BW271" s="25"/>
      <c r="BX271" s="25"/>
      <c r="BY271" s="95"/>
    </row>
    <row r="272" spans="1:77" s="26" customFormat="1" ht="56.25" hidden="1" x14ac:dyDescent="0.3">
      <c r="A272" s="20" t="e">
        <f t="shared" si="237"/>
        <v>#VALUE!</v>
      </c>
      <c r="B272" s="21" t="s">
        <v>1097</v>
      </c>
      <c r="C272" s="22">
        <f t="shared" si="229"/>
        <v>0.31670999999999999</v>
      </c>
      <c r="D272" s="51">
        <v>0.31670999999999999</v>
      </c>
      <c r="E272" s="17">
        <f t="shared" si="230"/>
        <v>0</v>
      </c>
      <c r="F272" s="17">
        <f t="shared" si="231"/>
        <v>0</v>
      </c>
      <c r="G272" s="17">
        <f t="shared" si="232"/>
        <v>0</v>
      </c>
      <c r="H272" s="24"/>
      <c r="I272" s="24"/>
      <c r="J272" s="24"/>
      <c r="K272" s="24"/>
      <c r="L272" s="24"/>
      <c r="M272" s="17">
        <f t="shared" si="233"/>
        <v>0</v>
      </c>
      <c r="N272" s="24"/>
      <c r="O272" s="24"/>
      <c r="P272" s="24"/>
      <c r="Q272" s="24"/>
      <c r="R272" s="24"/>
      <c r="S272" s="24"/>
      <c r="T272" s="24"/>
      <c r="U272" s="7">
        <f t="shared" si="234"/>
        <v>0</v>
      </c>
      <c r="V272" s="24"/>
      <c r="W272" s="24"/>
      <c r="X272" s="24"/>
      <c r="Y272" s="24"/>
      <c r="Z272" s="24"/>
      <c r="AA272" s="24"/>
      <c r="AB272" s="24"/>
      <c r="AC272" s="24"/>
      <c r="AD272" s="17">
        <f t="shared" si="235"/>
        <v>0</v>
      </c>
      <c r="AE272" s="24"/>
      <c r="AF272" s="24"/>
      <c r="AG272" s="25"/>
      <c r="AH272" s="25"/>
      <c r="AI272" s="24"/>
      <c r="AJ272" s="20"/>
      <c r="AK272" s="24"/>
      <c r="AL272" s="20"/>
      <c r="AM272" s="20"/>
      <c r="AN272" s="20"/>
      <c r="AO272" s="3"/>
      <c r="AP272" s="20"/>
      <c r="AQ272" s="24"/>
      <c r="AR272" s="3"/>
      <c r="AS272" s="3"/>
      <c r="AT272" s="3"/>
      <c r="AU272" s="3"/>
      <c r="AV272" s="3"/>
      <c r="AW272" s="3"/>
      <c r="AX272" s="24"/>
      <c r="AY272" s="24"/>
      <c r="AZ272" s="24"/>
      <c r="BA272" s="3"/>
      <c r="BB272" s="3"/>
      <c r="BC272" s="3"/>
      <c r="BD272" s="24"/>
      <c r="BE272" s="3"/>
      <c r="BF272" s="3"/>
      <c r="BG272" s="17">
        <f t="shared" si="236"/>
        <v>0</v>
      </c>
      <c r="BH272" s="3"/>
      <c r="BI272" s="24"/>
      <c r="BJ272" s="24"/>
      <c r="BK272" s="3"/>
      <c r="BL272" s="20" t="s">
        <v>1120</v>
      </c>
      <c r="BM272" s="3"/>
      <c r="BN272" s="20" t="s">
        <v>136</v>
      </c>
      <c r="BO272" s="3">
        <v>2025</v>
      </c>
      <c r="BP272" s="144"/>
      <c r="BQ272" s="3"/>
      <c r="BR272" s="3"/>
      <c r="BS272" s="3"/>
      <c r="BT272" s="3"/>
      <c r="BU272" s="99" t="s">
        <v>136</v>
      </c>
      <c r="BV272" s="20"/>
      <c r="BW272" s="25"/>
      <c r="BX272" s="25"/>
      <c r="BY272" s="95"/>
    </row>
    <row r="273" spans="1:77" s="26" customFormat="1" ht="37.5" hidden="1" x14ac:dyDescent="0.3">
      <c r="A273" s="20" t="e">
        <f t="shared" si="237"/>
        <v>#VALUE!</v>
      </c>
      <c r="B273" s="21" t="s">
        <v>1098</v>
      </c>
      <c r="C273" s="22">
        <f t="shared" si="229"/>
        <v>0.67871000000000004</v>
      </c>
      <c r="D273" s="51">
        <v>0.67871000000000004</v>
      </c>
      <c r="E273" s="17">
        <f t="shared" si="230"/>
        <v>0</v>
      </c>
      <c r="F273" s="17">
        <f t="shared" si="231"/>
        <v>0</v>
      </c>
      <c r="G273" s="17">
        <f t="shared" si="232"/>
        <v>0</v>
      </c>
      <c r="H273" s="24"/>
      <c r="I273" s="24"/>
      <c r="J273" s="24"/>
      <c r="K273" s="24"/>
      <c r="L273" s="24"/>
      <c r="M273" s="17">
        <f t="shared" si="233"/>
        <v>0</v>
      </c>
      <c r="N273" s="24"/>
      <c r="O273" s="24"/>
      <c r="P273" s="24"/>
      <c r="Q273" s="24"/>
      <c r="R273" s="24"/>
      <c r="S273" s="24"/>
      <c r="T273" s="24"/>
      <c r="U273" s="7">
        <f t="shared" si="234"/>
        <v>0</v>
      </c>
      <c r="V273" s="24"/>
      <c r="W273" s="24"/>
      <c r="X273" s="24"/>
      <c r="Y273" s="24"/>
      <c r="Z273" s="24"/>
      <c r="AA273" s="24"/>
      <c r="AB273" s="24"/>
      <c r="AC273" s="24"/>
      <c r="AD273" s="17">
        <f t="shared" si="235"/>
        <v>0</v>
      </c>
      <c r="AE273" s="24"/>
      <c r="AF273" s="24"/>
      <c r="AG273" s="25"/>
      <c r="AH273" s="25"/>
      <c r="AI273" s="24"/>
      <c r="AJ273" s="20"/>
      <c r="AK273" s="24"/>
      <c r="AL273" s="20"/>
      <c r="AM273" s="20"/>
      <c r="AN273" s="20"/>
      <c r="AO273" s="3"/>
      <c r="AP273" s="20"/>
      <c r="AQ273" s="24"/>
      <c r="AR273" s="3"/>
      <c r="AS273" s="3"/>
      <c r="AT273" s="3"/>
      <c r="AU273" s="3"/>
      <c r="AV273" s="3"/>
      <c r="AW273" s="3"/>
      <c r="AX273" s="24"/>
      <c r="AY273" s="24"/>
      <c r="AZ273" s="24"/>
      <c r="BA273" s="3"/>
      <c r="BB273" s="3"/>
      <c r="BC273" s="3"/>
      <c r="BD273" s="24"/>
      <c r="BE273" s="3"/>
      <c r="BF273" s="3"/>
      <c r="BG273" s="17">
        <f t="shared" si="236"/>
        <v>0</v>
      </c>
      <c r="BH273" s="3"/>
      <c r="BI273" s="24"/>
      <c r="BJ273" s="24"/>
      <c r="BK273" s="3"/>
      <c r="BL273" s="20" t="s">
        <v>1142</v>
      </c>
      <c r="BM273" s="3"/>
      <c r="BN273" s="20" t="s">
        <v>136</v>
      </c>
      <c r="BO273" s="3">
        <v>2025</v>
      </c>
      <c r="BP273" s="144"/>
      <c r="BQ273" s="3"/>
      <c r="BR273" s="3"/>
      <c r="BS273" s="3"/>
      <c r="BT273" s="3"/>
      <c r="BU273" s="99" t="s">
        <v>136</v>
      </c>
      <c r="BV273" s="20"/>
      <c r="BW273" s="25"/>
      <c r="BX273" s="25"/>
      <c r="BY273" s="95"/>
    </row>
    <row r="274" spans="1:77" s="26" customFormat="1" ht="37.5" hidden="1" x14ac:dyDescent="0.3">
      <c r="A274" s="20" t="e">
        <f t="shared" si="237"/>
        <v>#VALUE!</v>
      </c>
      <c r="B274" s="21" t="s">
        <v>1099</v>
      </c>
      <c r="C274" s="22">
        <f t="shared" si="229"/>
        <v>0.26108999999999999</v>
      </c>
      <c r="D274" s="51">
        <v>0.26108999999999999</v>
      </c>
      <c r="E274" s="17">
        <f t="shared" si="230"/>
        <v>0</v>
      </c>
      <c r="F274" s="17">
        <f t="shared" si="231"/>
        <v>0</v>
      </c>
      <c r="G274" s="17">
        <f t="shared" si="232"/>
        <v>0</v>
      </c>
      <c r="H274" s="24"/>
      <c r="I274" s="24"/>
      <c r="J274" s="24"/>
      <c r="K274" s="24"/>
      <c r="L274" s="24"/>
      <c r="M274" s="17">
        <f t="shared" si="233"/>
        <v>0</v>
      </c>
      <c r="N274" s="24"/>
      <c r="O274" s="24"/>
      <c r="P274" s="24"/>
      <c r="Q274" s="24"/>
      <c r="R274" s="24"/>
      <c r="S274" s="24"/>
      <c r="T274" s="24"/>
      <c r="U274" s="7">
        <f t="shared" si="234"/>
        <v>0</v>
      </c>
      <c r="V274" s="24"/>
      <c r="W274" s="24"/>
      <c r="X274" s="24"/>
      <c r="Y274" s="24"/>
      <c r="Z274" s="24"/>
      <c r="AA274" s="24"/>
      <c r="AB274" s="24"/>
      <c r="AC274" s="24"/>
      <c r="AD274" s="17">
        <f t="shared" si="235"/>
        <v>0</v>
      </c>
      <c r="AE274" s="24"/>
      <c r="AF274" s="24"/>
      <c r="AG274" s="25"/>
      <c r="AH274" s="25"/>
      <c r="AI274" s="24"/>
      <c r="AJ274" s="20"/>
      <c r="AK274" s="24"/>
      <c r="AL274" s="20"/>
      <c r="AM274" s="20"/>
      <c r="AN274" s="20"/>
      <c r="AO274" s="3"/>
      <c r="AP274" s="20"/>
      <c r="AQ274" s="24"/>
      <c r="AR274" s="3"/>
      <c r="AS274" s="3"/>
      <c r="AT274" s="3"/>
      <c r="AU274" s="3"/>
      <c r="AV274" s="3"/>
      <c r="AW274" s="3"/>
      <c r="AX274" s="24"/>
      <c r="AY274" s="24"/>
      <c r="AZ274" s="24"/>
      <c r="BA274" s="3"/>
      <c r="BB274" s="3"/>
      <c r="BC274" s="3"/>
      <c r="BD274" s="24"/>
      <c r="BE274" s="3"/>
      <c r="BF274" s="3"/>
      <c r="BG274" s="17">
        <f t="shared" si="236"/>
        <v>0</v>
      </c>
      <c r="BH274" s="3"/>
      <c r="BI274" s="24"/>
      <c r="BJ274" s="24"/>
      <c r="BK274" s="3"/>
      <c r="BL274" s="20" t="s">
        <v>1144</v>
      </c>
      <c r="BM274" s="3"/>
      <c r="BN274" s="20" t="s">
        <v>136</v>
      </c>
      <c r="BO274" s="3">
        <v>2025</v>
      </c>
      <c r="BP274" s="144"/>
      <c r="BQ274" s="3"/>
      <c r="BR274" s="3"/>
      <c r="BS274" s="3"/>
      <c r="BT274" s="3"/>
      <c r="BU274" s="99" t="s">
        <v>136</v>
      </c>
      <c r="BV274" s="20"/>
      <c r="BW274" s="25"/>
      <c r="BX274" s="25"/>
      <c r="BY274" s="95"/>
    </row>
    <row r="275" spans="1:77" s="26" customFormat="1" ht="37.5" hidden="1" x14ac:dyDescent="0.3">
      <c r="A275" s="20" t="e">
        <f t="shared" si="237"/>
        <v>#VALUE!</v>
      </c>
      <c r="B275" s="21" t="s">
        <v>1100</v>
      </c>
      <c r="C275" s="22">
        <f t="shared" si="229"/>
        <v>0.48571999999999999</v>
      </c>
      <c r="D275" s="51">
        <v>0.48571999999999999</v>
      </c>
      <c r="E275" s="17">
        <f t="shared" si="230"/>
        <v>0</v>
      </c>
      <c r="F275" s="17">
        <f t="shared" si="231"/>
        <v>0</v>
      </c>
      <c r="G275" s="17">
        <f t="shared" si="232"/>
        <v>0</v>
      </c>
      <c r="H275" s="24"/>
      <c r="I275" s="24"/>
      <c r="J275" s="24"/>
      <c r="K275" s="24"/>
      <c r="L275" s="24"/>
      <c r="M275" s="17">
        <f t="shared" si="233"/>
        <v>0</v>
      </c>
      <c r="N275" s="24"/>
      <c r="O275" s="24"/>
      <c r="P275" s="24"/>
      <c r="Q275" s="24"/>
      <c r="R275" s="24"/>
      <c r="S275" s="24"/>
      <c r="T275" s="24"/>
      <c r="U275" s="7">
        <f t="shared" si="234"/>
        <v>0</v>
      </c>
      <c r="V275" s="24"/>
      <c r="W275" s="24"/>
      <c r="X275" s="24"/>
      <c r="Y275" s="24"/>
      <c r="Z275" s="24"/>
      <c r="AA275" s="24"/>
      <c r="AB275" s="24"/>
      <c r="AC275" s="24"/>
      <c r="AD275" s="17">
        <f t="shared" si="235"/>
        <v>0</v>
      </c>
      <c r="AE275" s="24"/>
      <c r="AF275" s="24"/>
      <c r="AG275" s="25"/>
      <c r="AH275" s="25"/>
      <c r="AI275" s="24"/>
      <c r="AJ275" s="20"/>
      <c r="AK275" s="24"/>
      <c r="AL275" s="20"/>
      <c r="AM275" s="20"/>
      <c r="AN275" s="20"/>
      <c r="AO275" s="3"/>
      <c r="AP275" s="20"/>
      <c r="AQ275" s="24"/>
      <c r="AR275" s="3"/>
      <c r="AS275" s="3"/>
      <c r="AT275" s="3"/>
      <c r="AU275" s="3"/>
      <c r="AV275" s="3"/>
      <c r="AW275" s="3"/>
      <c r="AX275" s="24"/>
      <c r="AY275" s="24"/>
      <c r="AZ275" s="24"/>
      <c r="BA275" s="3"/>
      <c r="BB275" s="3"/>
      <c r="BC275" s="3"/>
      <c r="BD275" s="24"/>
      <c r="BE275" s="3"/>
      <c r="BF275" s="3"/>
      <c r="BG275" s="17">
        <f t="shared" si="236"/>
        <v>0</v>
      </c>
      <c r="BH275" s="3"/>
      <c r="BI275" s="24"/>
      <c r="BJ275" s="24"/>
      <c r="BK275" s="3"/>
      <c r="BL275" s="20" t="s">
        <v>1118</v>
      </c>
      <c r="BM275" s="3"/>
      <c r="BN275" s="20" t="s">
        <v>136</v>
      </c>
      <c r="BO275" s="3">
        <v>2025</v>
      </c>
      <c r="BP275" s="144"/>
      <c r="BQ275" s="3"/>
      <c r="BR275" s="3"/>
      <c r="BS275" s="3"/>
      <c r="BT275" s="3"/>
      <c r="BU275" s="99" t="s">
        <v>136</v>
      </c>
      <c r="BV275" s="20"/>
      <c r="BW275" s="25"/>
      <c r="BX275" s="25"/>
      <c r="BY275" s="95"/>
    </row>
    <row r="276" spans="1:77" s="26" customFormat="1" ht="56.25" hidden="1" x14ac:dyDescent="0.3">
      <c r="A276" s="20" t="e">
        <f t="shared" si="237"/>
        <v>#VALUE!</v>
      </c>
      <c r="B276" s="21" t="s">
        <v>1101</v>
      </c>
      <c r="C276" s="22">
        <f t="shared" si="229"/>
        <v>2.5451999999999999</v>
      </c>
      <c r="D276" s="51">
        <v>2.5451999999999999</v>
      </c>
      <c r="E276" s="17">
        <f t="shared" si="230"/>
        <v>0</v>
      </c>
      <c r="F276" s="17">
        <f t="shared" si="231"/>
        <v>0</v>
      </c>
      <c r="G276" s="17">
        <f t="shared" si="232"/>
        <v>0</v>
      </c>
      <c r="H276" s="24"/>
      <c r="I276" s="24"/>
      <c r="J276" s="24"/>
      <c r="K276" s="24"/>
      <c r="L276" s="24"/>
      <c r="M276" s="17">
        <f t="shared" si="233"/>
        <v>0</v>
      </c>
      <c r="N276" s="24"/>
      <c r="O276" s="24"/>
      <c r="P276" s="24"/>
      <c r="Q276" s="24"/>
      <c r="R276" s="24"/>
      <c r="S276" s="24"/>
      <c r="T276" s="24"/>
      <c r="U276" s="7">
        <f t="shared" si="234"/>
        <v>0</v>
      </c>
      <c r="V276" s="24"/>
      <c r="W276" s="24"/>
      <c r="X276" s="24"/>
      <c r="Y276" s="24"/>
      <c r="Z276" s="24"/>
      <c r="AA276" s="24"/>
      <c r="AB276" s="24"/>
      <c r="AC276" s="24"/>
      <c r="AD276" s="17">
        <f t="shared" si="235"/>
        <v>0</v>
      </c>
      <c r="AE276" s="24"/>
      <c r="AF276" s="24"/>
      <c r="AG276" s="25"/>
      <c r="AH276" s="25"/>
      <c r="AI276" s="24"/>
      <c r="AJ276" s="20"/>
      <c r="AK276" s="24"/>
      <c r="AL276" s="20"/>
      <c r="AM276" s="20"/>
      <c r="AN276" s="20"/>
      <c r="AO276" s="3"/>
      <c r="AP276" s="20"/>
      <c r="AQ276" s="24"/>
      <c r="AR276" s="3"/>
      <c r="AS276" s="3"/>
      <c r="AT276" s="3"/>
      <c r="AU276" s="3"/>
      <c r="AV276" s="3"/>
      <c r="AW276" s="3"/>
      <c r="AX276" s="24"/>
      <c r="AY276" s="24"/>
      <c r="AZ276" s="24"/>
      <c r="BA276" s="3"/>
      <c r="BB276" s="3"/>
      <c r="BC276" s="3"/>
      <c r="BD276" s="24"/>
      <c r="BE276" s="3"/>
      <c r="BF276" s="3"/>
      <c r="BG276" s="17">
        <f t="shared" si="236"/>
        <v>0</v>
      </c>
      <c r="BH276" s="3"/>
      <c r="BI276" s="24"/>
      <c r="BJ276" s="24"/>
      <c r="BK276" s="3"/>
      <c r="BL276" s="20" t="s">
        <v>1134</v>
      </c>
      <c r="BM276" s="3"/>
      <c r="BN276" s="20" t="s">
        <v>136</v>
      </c>
      <c r="BO276" s="3">
        <v>2025</v>
      </c>
      <c r="BP276" s="144"/>
      <c r="BQ276" s="3"/>
      <c r="BR276" s="3"/>
      <c r="BS276" s="3"/>
      <c r="BT276" s="3"/>
      <c r="BU276" s="99" t="s">
        <v>136</v>
      </c>
      <c r="BV276" s="20"/>
      <c r="BW276" s="25"/>
      <c r="BX276" s="25"/>
      <c r="BY276" s="95"/>
    </row>
    <row r="277" spans="1:77" s="26" customFormat="1" ht="37.5" hidden="1" x14ac:dyDescent="0.3">
      <c r="A277" s="20" t="e">
        <f t="shared" si="237"/>
        <v>#VALUE!</v>
      </c>
      <c r="B277" s="21" t="s">
        <v>1102</v>
      </c>
      <c r="C277" s="22">
        <f t="shared" si="229"/>
        <v>2.5000000000000001E-2</v>
      </c>
      <c r="D277" s="51">
        <v>2.5000000000000001E-2</v>
      </c>
      <c r="E277" s="17">
        <f t="shared" si="230"/>
        <v>0</v>
      </c>
      <c r="F277" s="17">
        <f t="shared" si="231"/>
        <v>0</v>
      </c>
      <c r="G277" s="17">
        <f t="shared" si="232"/>
        <v>0</v>
      </c>
      <c r="H277" s="24"/>
      <c r="I277" s="24"/>
      <c r="J277" s="24"/>
      <c r="K277" s="24"/>
      <c r="L277" s="24"/>
      <c r="M277" s="17">
        <f t="shared" si="233"/>
        <v>0</v>
      </c>
      <c r="N277" s="24"/>
      <c r="O277" s="24"/>
      <c r="P277" s="24"/>
      <c r="Q277" s="24"/>
      <c r="R277" s="24"/>
      <c r="S277" s="24"/>
      <c r="T277" s="24"/>
      <c r="U277" s="7">
        <f t="shared" si="234"/>
        <v>0</v>
      </c>
      <c r="V277" s="24"/>
      <c r="W277" s="24"/>
      <c r="X277" s="24"/>
      <c r="Y277" s="24"/>
      <c r="Z277" s="24"/>
      <c r="AA277" s="24"/>
      <c r="AB277" s="24"/>
      <c r="AC277" s="24"/>
      <c r="AD277" s="17">
        <f t="shared" si="235"/>
        <v>0</v>
      </c>
      <c r="AE277" s="24"/>
      <c r="AF277" s="24"/>
      <c r="AG277" s="25"/>
      <c r="AH277" s="25"/>
      <c r="AI277" s="24"/>
      <c r="AJ277" s="20"/>
      <c r="AK277" s="24"/>
      <c r="AL277" s="20"/>
      <c r="AM277" s="20"/>
      <c r="AN277" s="20"/>
      <c r="AO277" s="3"/>
      <c r="AP277" s="20"/>
      <c r="AQ277" s="24"/>
      <c r="AR277" s="3"/>
      <c r="AS277" s="3"/>
      <c r="AT277" s="3"/>
      <c r="AU277" s="3"/>
      <c r="AV277" s="3"/>
      <c r="AW277" s="3"/>
      <c r="AX277" s="24"/>
      <c r="AY277" s="24"/>
      <c r="AZ277" s="24"/>
      <c r="BA277" s="3"/>
      <c r="BB277" s="3"/>
      <c r="BC277" s="3"/>
      <c r="BD277" s="24"/>
      <c r="BE277" s="3"/>
      <c r="BF277" s="3"/>
      <c r="BG277" s="17">
        <f t="shared" si="236"/>
        <v>0</v>
      </c>
      <c r="BH277" s="3"/>
      <c r="BI277" s="24"/>
      <c r="BJ277" s="24"/>
      <c r="BK277" s="3"/>
      <c r="BL277" s="20" t="s">
        <v>1145</v>
      </c>
      <c r="BM277" s="3"/>
      <c r="BN277" s="20" t="s">
        <v>580</v>
      </c>
      <c r="BO277" s="3">
        <v>2025</v>
      </c>
      <c r="BP277" s="144"/>
      <c r="BQ277" s="3"/>
      <c r="BR277" s="3"/>
      <c r="BS277" s="3"/>
      <c r="BT277" s="3"/>
      <c r="BU277" s="99" t="s">
        <v>580</v>
      </c>
      <c r="BV277" s="20"/>
      <c r="BW277" s="25"/>
      <c r="BX277" s="25"/>
      <c r="BY277" s="95"/>
    </row>
    <row r="278" spans="1:77" s="26" customFormat="1" ht="56.25" hidden="1" x14ac:dyDescent="0.3">
      <c r="A278" s="20" t="e">
        <f t="shared" si="237"/>
        <v>#VALUE!</v>
      </c>
      <c r="B278" s="21" t="s">
        <v>1103</v>
      </c>
      <c r="C278" s="22">
        <f t="shared" si="229"/>
        <v>2.3400000000000001E-2</v>
      </c>
      <c r="D278" s="51">
        <v>2.3400000000000001E-2</v>
      </c>
      <c r="E278" s="17">
        <f t="shared" si="230"/>
        <v>0</v>
      </c>
      <c r="F278" s="17">
        <f t="shared" si="231"/>
        <v>0</v>
      </c>
      <c r="G278" s="17">
        <f t="shared" si="232"/>
        <v>0</v>
      </c>
      <c r="H278" s="24"/>
      <c r="I278" s="24"/>
      <c r="J278" s="24"/>
      <c r="K278" s="24"/>
      <c r="L278" s="24"/>
      <c r="M278" s="17">
        <f t="shared" si="233"/>
        <v>0</v>
      </c>
      <c r="N278" s="24"/>
      <c r="O278" s="24"/>
      <c r="P278" s="24"/>
      <c r="Q278" s="24"/>
      <c r="R278" s="24"/>
      <c r="S278" s="24"/>
      <c r="T278" s="24"/>
      <c r="U278" s="7">
        <f t="shared" si="234"/>
        <v>0</v>
      </c>
      <c r="V278" s="24"/>
      <c r="W278" s="24"/>
      <c r="X278" s="24"/>
      <c r="Y278" s="24"/>
      <c r="Z278" s="24"/>
      <c r="AA278" s="24"/>
      <c r="AB278" s="24"/>
      <c r="AC278" s="24"/>
      <c r="AD278" s="17">
        <f t="shared" si="235"/>
        <v>0</v>
      </c>
      <c r="AE278" s="24"/>
      <c r="AF278" s="24"/>
      <c r="AG278" s="25"/>
      <c r="AH278" s="25"/>
      <c r="AI278" s="24"/>
      <c r="AJ278" s="20"/>
      <c r="AK278" s="24"/>
      <c r="AL278" s="20"/>
      <c r="AM278" s="20"/>
      <c r="AN278" s="20"/>
      <c r="AO278" s="3"/>
      <c r="AP278" s="20"/>
      <c r="AQ278" s="24"/>
      <c r="AR278" s="3"/>
      <c r="AS278" s="3"/>
      <c r="AT278" s="3"/>
      <c r="AU278" s="3"/>
      <c r="AV278" s="3"/>
      <c r="AW278" s="3"/>
      <c r="AX278" s="24"/>
      <c r="AY278" s="24"/>
      <c r="AZ278" s="24"/>
      <c r="BA278" s="3"/>
      <c r="BB278" s="3"/>
      <c r="BC278" s="3"/>
      <c r="BD278" s="24"/>
      <c r="BE278" s="3"/>
      <c r="BF278" s="3"/>
      <c r="BG278" s="17">
        <f t="shared" si="236"/>
        <v>0</v>
      </c>
      <c r="BH278" s="3"/>
      <c r="BI278" s="24"/>
      <c r="BJ278" s="24"/>
      <c r="BK278" s="3"/>
      <c r="BL278" s="20" t="s">
        <v>1146</v>
      </c>
      <c r="BM278" s="3"/>
      <c r="BN278" s="20" t="s">
        <v>580</v>
      </c>
      <c r="BO278" s="3">
        <v>2025</v>
      </c>
      <c r="BP278" s="144"/>
      <c r="BQ278" s="3"/>
      <c r="BR278" s="3"/>
      <c r="BS278" s="3"/>
      <c r="BT278" s="3"/>
      <c r="BU278" s="99" t="s">
        <v>580</v>
      </c>
      <c r="BV278" s="20"/>
      <c r="BW278" s="25"/>
      <c r="BX278" s="25"/>
      <c r="BY278" s="95"/>
    </row>
    <row r="279" spans="1:77" s="26" customFormat="1" ht="56.25" hidden="1" x14ac:dyDescent="0.3">
      <c r="A279" s="20" t="e">
        <f t="shared" si="237"/>
        <v>#VALUE!</v>
      </c>
      <c r="B279" s="21" t="s">
        <v>1103</v>
      </c>
      <c r="C279" s="22">
        <f t="shared" si="229"/>
        <v>1.44E-2</v>
      </c>
      <c r="D279" s="51">
        <v>1.44E-2</v>
      </c>
      <c r="E279" s="17">
        <f t="shared" si="230"/>
        <v>0</v>
      </c>
      <c r="F279" s="17">
        <f t="shared" si="231"/>
        <v>0</v>
      </c>
      <c r="G279" s="17">
        <f t="shared" si="232"/>
        <v>0</v>
      </c>
      <c r="H279" s="24"/>
      <c r="I279" s="24"/>
      <c r="J279" s="24"/>
      <c r="K279" s="24"/>
      <c r="L279" s="24"/>
      <c r="M279" s="17">
        <f t="shared" si="233"/>
        <v>0</v>
      </c>
      <c r="N279" s="24"/>
      <c r="O279" s="24"/>
      <c r="P279" s="24"/>
      <c r="Q279" s="24"/>
      <c r="R279" s="24"/>
      <c r="S279" s="24"/>
      <c r="T279" s="24"/>
      <c r="U279" s="7">
        <f t="shared" si="234"/>
        <v>0</v>
      </c>
      <c r="V279" s="24"/>
      <c r="W279" s="24"/>
      <c r="X279" s="24"/>
      <c r="Y279" s="24"/>
      <c r="Z279" s="24"/>
      <c r="AA279" s="24"/>
      <c r="AB279" s="24"/>
      <c r="AC279" s="24"/>
      <c r="AD279" s="17">
        <f t="shared" si="235"/>
        <v>0</v>
      </c>
      <c r="AE279" s="24"/>
      <c r="AF279" s="24"/>
      <c r="AG279" s="25"/>
      <c r="AH279" s="25"/>
      <c r="AI279" s="24"/>
      <c r="AJ279" s="20"/>
      <c r="AK279" s="24"/>
      <c r="AL279" s="20"/>
      <c r="AM279" s="20"/>
      <c r="AN279" s="20"/>
      <c r="AO279" s="3"/>
      <c r="AP279" s="20"/>
      <c r="AQ279" s="24"/>
      <c r="AR279" s="3"/>
      <c r="AS279" s="3"/>
      <c r="AT279" s="3"/>
      <c r="AU279" s="3"/>
      <c r="AV279" s="3"/>
      <c r="AW279" s="3"/>
      <c r="AX279" s="24"/>
      <c r="AY279" s="24"/>
      <c r="AZ279" s="24"/>
      <c r="BA279" s="3"/>
      <c r="BB279" s="3"/>
      <c r="BC279" s="3"/>
      <c r="BD279" s="24"/>
      <c r="BE279" s="3"/>
      <c r="BF279" s="3"/>
      <c r="BG279" s="17">
        <f t="shared" si="236"/>
        <v>0</v>
      </c>
      <c r="BH279" s="3"/>
      <c r="BI279" s="24"/>
      <c r="BJ279" s="24"/>
      <c r="BK279" s="3"/>
      <c r="BL279" s="20" t="s">
        <v>1147</v>
      </c>
      <c r="BM279" s="3"/>
      <c r="BN279" s="20" t="s">
        <v>580</v>
      </c>
      <c r="BO279" s="3">
        <v>2025</v>
      </c>
      <c r="BP279" s="144"/>
      <c r="BQ279" s="3"/>
      <c r="BR279" s="3"/>
      <c r="BS279" s="3"/>
      <c r="BT279" s="3"/>
      <c r="BU279" s="99" t="s">
        <v>580</v>
      </c>
      <c r="BV279" s="20"/>
      <c r="BW279" s="25"/>
      <c r="BX279" s="25"/>
      <c r="BY279" s="95"/>
    </row>
    <row r="280" spans="1:77" s="26" customFormat="1" ht="75" hidden="1" x14ac:dyDescent="0.3">
      <c r="A280" s="20" t="e">
        <f t="shared" si="237"/>
        <v>#VALUE!</v>
      </c>
      <c r="B280" s="21" t="s">
        <v>1104</v>
      </c>
      <c r="C280" s="22">
        <f t="shared" si="229"/>
        <v>2.4660000000000003E-4</v>
      </c>
      <c r="D280" s="51">
        <v>2.4660000000000003E-4</v>
      </c>
      <c r="E280" s="17">
        <f t="shared" si="230"/>
        <v>0</v>
      </c>
      <c r="F280" s="17">
        <f t="shared" si="231"/>
        <v>0</v>
      </c>
      <c r="G280" s="17">
        <f t="shared" si="232"/>
        <v>0</v>
      </c>
      <c r="H280" s="24"/>
      <c r="I280" s="24"/>
      <c r="J280" s="24"/>
      <c r="K280" s="24"/>
      <c r="L280" s="24"/>
      <c r="M280" s="17">
        <f t="shared" si="233"/>
        <v>0</v>
      </c>
      <c r="N280" s="24"/>
      <c r="O280" s="24"/>
      <c r="P280" s="24"/>
      <c r="Q280" s="24"/>
      <c r="R280" s="24"/>
      <c r="S280" s="24"/>
      <c r="T280" s="24"/>
      <c r="U280" s="7">
        <f t="shared" si="234"/>
        <v>0</v>
      </c>
      <c r="V280" s="24"/>
      <c r="W280" s="24"/>
      <c r="X280" s="24"/>
      <c r="Y280" s="24"/>
      <c r="Z280" s="24"/>
      <c r="AA280" s="24"/>
      <c r="AB280" s="24"/>
      <c r="AC280" s="24"/>
      <c r="AD280" s="17">
        <f t="shared" si="235"/>
        <v>0</v>
      </c>
      <c r="AE280" s="24"/>
      <c r="AF280" s="24"/>
      <c r="AG280" s="25"/>
      <c r="AH280" s="25"/>
      <c r="AI280" s="24"/>
      <c r="AJ280" s="20"/>
      <c r="AK280" s="24"/>
      <c r="AL280" s="20"/>
      <c r="AM280" s="20"/>
      <c r="AN280" s="20"/>
      <c r="AO280" s="3"/>
      <c r="AP280" s="20"/>
      <c r="AQ280" s="24"/>
      <c r="AR280" s="3"/>
      <c r="AS280" s="3"/>
      <c r="AT280" s="3"/>
      <c r="AU280" s="3"/>
      <c r="AV280" s="3"/>
      <c r="AW280" s="3"/>
      <c r="AX280" s="24"/>
      <c r="AY280" s="24"/>
      <c r="AZ280" s="24"/>
      <c r="BA280" s="3"/>
      <c r="BB280" s="3"/>
      <c r="BC280" s="3"/>
      <c r="BD280" s="24"/>
      <c r="BE280" s="3"/>
      <c r="BF280" s="3"/>
      <c r="BG280" s="17">
        <f t="shared" si="236"/>
        <v>0</v>
      </c>
      <c r="BH280" s="3"/>
      <c r="BI280" s="24"/>
      <c r="BJ280" s="24"/>
      <c r="BK280" s="3"/>
      <c r="BL280" s="20" t="s">
        <v>1148</v>
      </c>
      <c r="BM280" s="3"/>
      <c r="BN280" s="20" t="s">
        <v>580</v>
      </c>
      <c r="BO280" s="3">
        <v>2025</v>
      </c>
      <c r="BP280" s="144"/>
      <c r="BQ280" s="3"/>
      <c r="BR280" s="3"/>
      <c r="BS280" s="3"/>
      <c r="BT280" s="3"/>
      <c r="BU280" s="99" t="s">
        <v>580</v>
      </c>
      <c r="BV280" s="20"/>
      <c r="BW280" s="25"/>
      <c r="BX280" s="25"/>
      <c r="BY280" s="95"/>
    </row>
    <row r="281" spans="1:77" s="26" customFormat="1" ht="56.25" hidden="1" x14ac:dyDescent="0.3">
      <c r="A281" s="20" t="e">
        <f t="shared" si="237"/>
        <v>#VALUE!</v>
      </c>
      <c r="B281" s="21" t="s">
        <v>1105</v>
      </c>
      <c r="C281" s="22">
        <f t="shared" si="229"/>
        <v>0.21404999999999999</v>
      </c>
      <c r="D281" s="51">
        <v>0.21404999999999999</v>
      </c>
      <c r="E281" s="17">
        <f t="shared" si="230"/>
        <v>0</v>
      </c>
      <c r="F281" s="17">
        <f t="shared" si="231"/>
        <v>0</v>
      </c>
      <c r="G281" s="17">
        <f t="shared" si="232"/>
        <v>0</v>
      </c>
      <c r="H281" s="24"/>
      <c r="I281" s="24"/>
      <c r="J281" s="24"/>
      <c r="K281" s="24"/>
      <c r="L281" s="24"/>
      <c r="M281" s="17">
        <f t="shared" si="233"/>
        <v>0</v>
      </c>
      <c r="N281" s="24"/>
      <c r="O281" s="24"/>
      <c r="P281" s="24"/>
      <c r="Q281" s="24"/>
      <c r="R281" s="24"/>
      <c r="S281" s="24"/>
      <c r="T281" s="24"/>
      <c r="U281" s="7">
        <f t="shared" si="234"/>
        <v>0</v>
      </c>
      <c r="V281" s="24"/>
      <c r="W281" s="24"/>
      <c r="X281" s="24"/>
      <c r="Y281" s="24"/>
      <c r="Z281" s="24"/>
      <c r="AA281" s="24"/>
      <c r="AB281" s="24"/>
      <c r="AC281" s="24"/>
      <c r="AD281" s="17">
        <f t="shared" si="235"/>
        <v>0</v>
      </c>
      <c r="AE281" s="24"/>
      <c r="AF281" s="24"/>
      <c r="AG281" s="25"/>
      <c r="AH281" s="25"/>
      <c r="AI281" s="24"/>
      <c r="AJ281" s="20"/>
      <c r="AK281" s="24"/>
      <c r="AL281" s="20"/>
      <c r="AM281" s="20"/>
      <c r="AN281" s="20"/>
      <c r="AO281" s="3"/>
      <c r="AP281" s="20"/>
      <c r="AQ281" s="24"/>
      <c r="AR281" s="3"/>
      <c r="AS281" s="3"/>
      <c r="AT281" s="3"/>
      <c r="AU281" s="3"/>
      <c r="AV281" s="3"/>
      <c r="AW281" s="3"/>
      <c r="AX281" s="24"/>
      <c r="AY281" s="24"/>
      <c r="AZ281" s="24"/>
      <c r="BA281" s="3"/>
      <c r="BB281" s="3"/>
      <c r="BC281" s="3"/>
      <c r="BD281" s="24"/>
      <c r="BE281" s="3"/>
      <c r="BF281" s="3"/>
      <c r="BG281" s="17">
        <f t="shared" si="236"/>
        <v>0</v>
      </c>
      <c r="BH281" s="3"/>
      <c r="BI281" s="24"/>
      <c r="BJ281" s="24"/>
      <c r="BK281" s="3"/>
      <c r="BL281" s="20" t="s">
        <v>1149</v>
      </c>
      <c r="BM281" s="3"/>
      <c r="BN281" s="20" t="s">
        <v>580</v>
      </c>
      <c r="BO281" s="3">
        <v>2025</v>
      </c>
      <c r="BP281" s="144"/>
      <c r="BQ281" s="3"/>
      <c r="BR281" s="3"/>
      <c r="BS281" s="3"/>
      <c r="BT281" s="3"/>
      <c r="BU281" s="99" t="s">
        <v>580</v>
      </c>
      <c r="BV281" s="20"/>
      <c r="BW281" s="25"/>
      <c r="BX281" s="25"/>
      <c r="BY281" s="95"/>
    </row>
    <row r="282" spans="1:77" s="26" customFormat="1" ht="56.25" hidden="1" x14ac:dyDescent="0.3">
      <c r="A282" s="20" t="e">
        <f t="shared" si="237"/>
        <v>#VALUE!</v>
      </c>
      <c r="B282" s="21" t="s">
        <v>1105</v>
      </c>
      <c r="C282" s="22">
        <f t="shared" si="229"/>
        <v>2.189E-2</v>
      </c>
      <c r="D282" s="51">
        <v>2.189E-2</v>
      </c>
      <c r="E282" s="17">
        <f t="shared" si="230"/>
        <v>0</v>
      </c>
      <c r="F282" s="17">
        <f t="shared" si="231"/>
        <v>0</v>
      </c>
      <c r="G282" s="17">
        <f t="shared" si="232"/>
        <v>0</v>
      </c>
      <c r="H282" s="24"/>
      <c r="I282" s="24"/>
      <c r="J282" s="24"/>
      <c r="K282" s="24"/>
      <c r="L282" s="24"/>
      <c r="M282" s="17">
        <f t="shared" si="233"/>
        <v>0</v>
      </c>
      <c r="N282" s="24"/>
      <c r="O282" s="24"/>
      <c r="P282" s="24"/>
      <c r="Q282" s="24"/>
      <c r="R282" s="24"/>
      <c r="S282" s="24"/>
      <c r="T282" s="24"/>
      <c r="U282" s="7">
        <f t="shared" si="234"/>
        <v>0</v>
      </c>
      <c r="V282" s="24"/>
      <c r="W282" s="24"/>
      <c r="X282" s="24"/>
      <c r="Y282" s="24"/>
      <c r="Z282" s="24"/>
      <c r="AA282" s="24"/>
      <c r="AB282" s="24"/>
      <c r="AC282" s="24"/>
      <c r="AD282" s="17">
        <f t="shared" si="235"/>
        <v>0</v>
      </c>
      <c r="AE282" s="24"/>
      <c r="AF282" s="24"/>
      <c r="AG282" s="25"/>
      <c r="AH282" s="25"/>
      <c r="AI282" s="24"/>
      <c r="AJ282" s="20"/>
      <c r="AK282" s="24"/>
      <c r="AL282" s="20"/>
      <c r="AM282" s="20"/>
      <c r="AN282" s="20"/>
      <c r="AO282" s="3"/>
      <c r="AP282" s="20"/>
      <c r="AQ282" s="24"/>
      <c r="AR282" s="3"/>
      <c r="AS282" s="3"/>
      <c r="AT282" s="3"/>
      <c r="AU282" s="3"/>
      <c r="AV282" s="3"/>
      <c r="AW282" s="3"/>
      <c r="AX282" s="24"/>
      <c r="AY282" s="24"/>
      <c r="AZ282" s="24"/>
      <c r="BA282" s="3"/>
      <c r="BB282" s="3"/>
      <c r="BC282" s="3"/>
      <c r="BD282" s="24"/>
      <c r="BE282" s="3"/>
      <c r="BF282" s="3"/>
      <c r="BG282" s="17">
        <f t="shared" si="236"/>
        <v>0</v>
      </c>
      <c r="BH282" s="3"/>
      <c r="BI282" s="24"/>
      <c r="BJ282" s="24"/>
      <c r="BK282" s="3"/>
      <c r="BL282" s="20" t="s">
        <v>1150</v>
      </c>
      <c r="BM282" s="3"/>
      <c r="BN282" s="20" t="s">
        <v>580</v>
      </c>
      <c r="BO282" s="3">
        <v>2025</v>
      </c>
      <c r="BP282" s="144"/>
      <c r="BQ282" s="3"/>
      <c r="BR282" s="3"/>
      <c r="BS282" s="3"/>
      <c r="BT282" s="3"/>
      <c r="BU282" s="99" t="s">
        <v>580</v>
      </c>
      <c r="BV282" s="20"/>
      <c r="BW282" s="25"/>
      <c r="BX282" s="25"/>
      <c r="BY282" s="95"/>
    </row>
    <row r="283" spans="1:77" s="26" customFormat="1" ht="56.25" hidden="1" x14ac:dyDescent="0.3">
      <c r="A283" s="20" t="e">
        <f t="shared" si="237"/>
        <v>#VALUE!</v>
      </c>
      <c r="B283" s="21" t="s">
        <v>1105</v>
      </c>
      <c r="C283" s="22">
        <f t="shared" ref="C283:C292" si="238">D283+E283</f>
        <v>3.5099999999999999E-2</v>
      </c>
      <c r="D283" s="51">
        <v>3.5099999999999999E-2</v>
      </c>
      <c r="E283" s="17">
        <f t="shared" ref="E283:E292" si="239">F283+U283+BG283</f>
        <v>0</v>
      </c>
      <c r="F283" s="17">
        <f t="shared" ref="F283:F292" si="240">G283+K283+L283+M283+R283+S283+T283</f>
        <v>0</v>
      </c>
      <c r="G283" s="17">
        <f t="shared" ref="G283:G292" si="241">H283+I283+J283</f>
        <v>0</v>
      </c>
      <c r="H283" s="24"/>
      <c r="I283" s="24"/>
      <c r="J283" s="24"/>
      <c r="K283" s="24"/>
      <c r="L283" s="24"/>
      <c r="M283" s="17">
        <f t="shared" ref="M283:M292" si="242">+N283+O283+P283</f>
        <v>0</v>
      </c>
      <c r="N283" s="24"/>
      <c r="O283" s="24"/>
      <c r="P283" s="24"/>
      <c r="Q283" s="24"/>
      <c r="R283" s="24"/>
      <c r="S283" s="24"/>
      <c r="T283" s="24"/>
      <c r="U283" s="7">
        <f t="shared" ref="U283:U292" si="243">V283+W283+X283+Y283+Z283+AA283+AB283+AC283+AD283+AU283+AV283+AW283+AX283+AY283+AZ283+BA283+BB283+BC283+BD283+BE283+BF283</f>
        <v>0</v>
      </c>
      <c r="V283" s="24"/>
      <c r="W283" s="24"/>
      <c r="X283" s="24"/>
      <c r="Y283" s="24"/>
      <c r="Z283" s="24"/>
      <c r="AA283" s="24"/>
      <c r="AB283" s="24"/>
      <c r="AC283" s="24"/>
      <c r="AD283" s="17">
        <f t="shared" ref="AD283:AD292" si="244">SUM(AE283:AT283)</f>
        <v>0</v>
      </c>
      <c r="AE283" s="24"/>
      <c r="AF283" s="24"/>
      <c r="AG283" s="25"/>
      <c r="AH283" s="25"/>
      <c r="AI283" s="24"/>
      <c r="AJ283" s="20"/>
      <c r="AK283" s="24"/>
      <c r="AL283" s="20"/>
      <c r="AM283" s="20"/>
      <c r="AN283" s="20"/>
      <c r="AO283" s="3"/>
      <c r="AP283" s="20"/>
      <c r="AQ283" s="24"/>
      <c r="AR283" s="3"/>
      <c r="AS283" s="3"/>
      <c r="AT283" s="3"/>
      <c r="AU283" s="3"/>
      <c r="AV283" s="3"/>
      <c r="AW283" s="3"/>
      <c r="AX283" s="24"/>
      <c r="AY283" s="24"/>
      <c r="AZ283" s="24"/>
      <c r="BA283" s="3"/>
      <c r="BB283" s="3"/>
      <c r="BC283" s="3"/>
      <c r="BD283" s="24"/>
      <c r="BE283" s="3"/>
      <c r="BF283" s="3"/>
      <c r="BG283" s="17">
        <f t="shared" ref="BG283:BG292" si="245">BH283+BI283+BJ283</f>
        <v>0</v>
      </c>
      <c r="BH283" s="3"/>
      <c r="BI283" s="24"/>
      <c r="BJ283" s="24"/>
      <c r="BK283" s="3"/>
      <c r="BL283" s="20" t="s">
        <v>1151</v>
      </c>
      <c r="BM283" s="3"/>
      <c r="BN283" s="20" t="s">
        <v>580</v>
      </c>
      <c r="BO283" s="3">
        <v>2025</v>
      </c>
      <c r="BP283" s="144"/>
      <c r="BQ283" s="3"/>
      <c r="BR283" s="3"/>
      <c r="BS283" s="3"/>
      <c r="BT283" s="3"/>
      <c r="BU283" s="99" t="s">
        <v>580</v>
      </c>
      <c r="BV283" s="20"/>
      <c r="BW283" s="25"/>
      <c r="BX283" s="25"/>
      <c r="BY283" s="95"/>
    </row>
    <row r="284" spans="1:77" s="26" customFormat="1" ht="75" hidden="1" x14ac:dyDescent="0.3">
      <c r="A284" s="20" t="e">
        <f t="shared" si="237"/>
        <v>#VALUE!</v>
      </c>
      <c r="B284" s="21" t="s">
        <v>1105</v>
      </c>
      <c r="C284" s="22">
        <f t="shared" si="238"/>
        <v>6.8860000000000005E-2</v>
      </c>
      <c r="D284" s="51">
        <v>6.8860000000000005E-2</v>
      </c>
      <c r="E284" s="17">
        <f t="shared" si="239"/>
        <v>0</v>
      </c>
      <c r="F284" s="17">
        <f t="shared" si="240"/>
        <v>0</v>
      </c>
      <c r="G284" s="17">
        <f t="shared" si="241"/>
        <v>0</v>
      </c>
      <c r="H284" s="24"/>
      <c r="I284" s="24"/>
      <c r="J284" s="24"/>
      <c r="K284" s="24"/>
      <c r="L284" s="24"/>
      <c r="M284" s="17">
        <f t="shared" si="242"/>
        <v>0</v>
      </c>
      <c r="N284" s="24"/>
      <c r="O284" s="24"/>
      <c r="P284" s="24"/>
      <c r="Q284" s="24"/>
      <c r="R284" s="24"/>
      <c r="S284" s="24"/>
      <c r="T284" s="24"/>
      <c r="U284" s="7">
        <f t="shared" si="243"/>
        <v>0</v>
      </c>
      <c r="V284" s="24"/>
      <c r="W284" s="24"/>
      <c r="X284" s="24"/>
      <c r="Y284" s="24"/>
      <c r="Z284" s="24"/>
      <c r="AA284" s="24"/>
      <c r="AB284" s="24"/>
      <c r="AC284" s="24"/>
      <c r="AD284" s="17">
        <f t="shared" si="244"/>
        <v>0</v>
      </c>
      <c r="AE284" s="24"/>
      <c r="AF284" s="24"/>
      <c r="AG284" s="25"/>
      <c r="AH284" s="25"/>
      <c r="AI284" s="24"/>
      <c r="AJ284" s="20"/>
      <c r="AK284" s="24"/>
      <c r="AL284" s="20"/>
      <c r="AM284" s="20"/>
      <c r="AN284" s="20"/>
      <c r="AO284" s="3"/>
      <c r="AP284" s="20"/>
      <c r="AQ284" s="24"/>
      <c r="AR284" s="3"/>
      <c r="AS284" s="3"/>
      <c r="AT284" s="3"/>
      <c r="AU284" s="3"/>
      <c r="AV284" s="3"/>
      <c r="AW284" s="3"/>
      <c r="AX284" s="24"/>
      <c r="AY284" s="24"/>
      <c r="AZ284" s="24"/>
      <c r="BA284" s="3"/>
      <c r="BB284" s="3"/>
      <c r="BC284" s="3"/>
      <c r="BD284" s="24"/>
      <c r="BE284" s="3"/>
      <c r="BF284" s="3"/>
      <c r="BG284" s="17">
        <f t="shared" si="245"/>
        <v>0</v>
      </c>
      <c r="BH284" s="3"/>
      <c r="BI284" s="24"/>
      <c r="BJ284" s="24"/>
      <c r="BK284" s="3"/>
      <c r="BL284" s="20" t="s">
        <v>1152</v>
      </c>
      <c r="BM284" s="3"/>
      <c r="BN284" s="20" t="s">
        <v>580</v>
      </c>
      <c r="BO284" s="3">
        <v>2025</v>
      </c>
      <c r="BP284" s="144"/>
      <c r="BQ284" s="3"/>
      <c r="BR284" s="3"/>
      <c r="BS284" s="3"/>
      <c r="BT284" s="3"/>
      <c r="BU284" s="99" t="s">
        <v>580</v>
      </c>
      <c r="BV284" s="20"/>
      <c r="BW284" s="25"/>
      <c r="BX284" s="25"/>
      <c r="BY284" s="95"/>
    </row>
    <row r="285" spans="1:77" s="26" customFormat="1" ht="56.25" hidden="1" x14ac:dyDescent="0.3">
      <c r="A285" s="20" t="e">
        <f t="shared" ref="A285:A292" si="246">A284+1</f>
        <v>#VALUE!</v>
      </c>
      <c r="B285" s="21" t="s">
        <v>1106</v>
      </c>
      <c r="C285" s="22">
        <f t="shared" si="238"/>
        <v>1.9561999999999999</v>
      </c>
      <c r="D285" s="51">
        <v>1.9561999999999999</v>
      </c>
      <c r="E285" s="17">
        <f t="shared" si="239"/>
        <v>0</v>
      </c>
      <c r="F285" s="17">
        <f t="shared" si="240"/>
        <v>0</v>
      </c>
      <c r="G285" s="17">
        <f t="shared" si="241"/>
        <v>0</v>
      </c>
      <c r="H285" s="24"/>
      <c r="I285" s="24"/>
      <c r="J285" s="24"/>
      <c r="K285" s="24"/>
      <c r="L285" s="24"/>
      <c r="M285" s="17">
        <f t="shared" si="242"/>
        <v>0</v>
      </c>
      <c r="N285" s="24"/>
      <c r="O285" s="24"/>
      <c r="P285" s="24"/>
      <c r="Q285" s="24"/>
      <c r="R285" s="24"/>
      <c r="S285" s="24"/>
      <c r="T285" s="24"/>
      <c r="U285" s="7">
        <f t="shared" si="243"/>
        <v>0</v>
      </c>
      <c r="V285" s="24"/>
      <c r="W285" s="24"/>
      <c r="X285" s="24"/>
      <c r="Y285" s="24"/>
      <c r="Z285" s="24"/>
      <c r="AA285" s="24"/>
      <c r="AB285" s="24"/>
      <c r="AC285" s="24"/>
      <c r="AD285" s="17">
        <f t="shared" si="244"/>
        <v>0</v>
      </c>
      <c r="AE285" s="24"/>
      <c r="AF285" s="24"/>
      <c r="AG285" s="25"/>
      <c r="AH285" s="25"/>
      <c r="AI285" s="24"/>
      <c r="AJ285" s="20"/>
      <c r="AK285" s="24"/>
      <c r="AL285" s="20"/>
      <c r="AM285" s="20"/>
      <c r="AN285" s="20"/>
      <c r="AO285" s="3"/>
      <c r="AP285" s="20"/>
      <c r="AQ285" s="24"/>
      <c r="AR285" s="3"/>
      <c r="AS285" s="3"/>
      <c r="AT285" s="3"/>
      <c r="AU285" s="3"/>
      <c r="AV285" s="3"/>
      <c r="AW285" s="3"/>
      <c r="AX285" s="24"/>
      <c r="AY285" s="24"/>
      <c r="AZ285" s="24"/>
      <c r="BA285" s="3"/>
      <c r="BB285" s="3"/>
      <c r="BC285" s="3"/>
      <c r="BD285" s="24"/>
      <c r="BE285" s="3"/>
      <c r="BF285" s="3"/>
      <c r="BG285" s="17">
        <f t="shared" si="245"/>
        <v>0</v>
      </c>
      <c r="BH285" s="3"/>
      <c r="BI285" s="24"/>
      <c r="BJ285" s="24"/>
      <c r="BK285" s="3"/>
      <c r="BL285" s="20" t="s">
        <v>1153</v>
      </c>
      <c r="BM285" s="3"/>
      <c r="BN285" s="20" t="s">
        <v>580</v>
      </c>
      <c r="BO285" s="3">
        <v>2025</v>
      </c>
      <c r="BP285" s="144"/>
      <c r="BQ285" s="3"/>
      <c r="BR285" s="3"/>
      <c r="BS285" s="3"/>
      <c r="BT285" s="3"/>
      <c r="BU285" s="99" t="s">
        <v>580</v>
      </c>
      <c r="BV285" s="20"/>
      <c r="BW285" s="25"/>
      <c r="BX285" s="25"/>
      <c r="BY285" s="95"/>
    </row>
    <row r="286" spans="1:77" s="26" customFormat="1" ht="56.25" hidden="1" x14ac:dyDescent="0.3">
      <c r="A286" s="20" t="e">
        <f t="shared" si="246"/>
        <v>#VALUE!</v>
      </c>
      <c r="B286" s="21" t="s">
        <v>1107</v>
      </c>
      <c r="C286" s="22">
        <f t="shared" si="238"/>
        <v>0.16535999999999998</v>
      </c>
      <c r="D286" s="51">
        <v>0.16535999999999998</v>
      </c>
      <c r="E286" s="17">
        <f t="shared" si="239"/>
        <v>0</v>
      </c>
      <c r="F286" s="17">
        <f t="shared" si="240"/>
        <v>0</v>
      </c>
      <c r="G286" s="17">
        <f t="shared" si="241"/>
        <v>0</v>
      </c>
      <c r="H286" s="24"/>
      <c r="I286" s="24"/>
      <c r="J286" s="24"/>
      <c r="K286" s="24"/>
      <c r="L286" s="24"/>
      <c r="M286" s="17">
        <f t="shared" si="242"/>
        <v>0</v>
      </c>
      <c r="N286" s="24"/>
      <c r="O286" s="24"/>
      <c r="P286" s="24"/>
      <c r="Q286" s="24"/>
      <c r="R286" s="24"/>
      <c r="S286" s="24"/>
      <c r="T286" s="24"/>
      <c r="U286" s="7">
        <f t="shared" si="243"/>
        <v>0</v>
      </c>
      <c r="V286" s="24"/>
      <c r="W286" s="24"/>
      <c r="X286" s="24"/>
      <c r="Y286" s="24"/>
      <c r="Z286" s="24"/>
      <c r="AA286" s="24"/>
      <c r="AB286" s="24"/>
      <c r="AC286" s="24"/>
      <c r="AD286" s="17">
        <f t="shared" si="244"/>
        <v>0</v>
      </c>
      <c r="AE286" s="24"/>
      <c r="AF286" s="24"/>
      <c r="AG286" s="25"/>
      <c r="AH286" s="25"/>
      <c r="AI286" s="24"/>
      <c r="AJ286" s="20"/>
      <c r="AK286" s="24"/>
      <c r="AL286" s="20"/>
      <c r="AM286" s="20"/>
      <c r="AN286" s="20"/>
      <c r="AO286" s="3"/>
      <c r="AP286" s="20"/>
      <c r="AQ286" s="24"/>
      <c r="AR286" s="3"/>
      <c r="AS286" s="3"/>
      <c r="AT286" s="3"/>
      <c r="AU286" s="3"/>
      <c r="AV286" s="3"/>
      <c r="AW286" s="3"/>
      <c r="AX286" s="24"/>
      <c r="AY286" s="24"/>
      <c r="AZ286" s="24"/>
      <c r="BA286" s="3"/>
      <c r="BB286" s="3"/>
      <c r="BC286" s="3"/>
      <c r="BD286" s="24"/>
      <c r="BE286" s="3"/>
      <c r="BF286" s="3"/>
      <c r="BG286" s="17">
        <f t="shared" si="245"/>
        <v>0</v>
      </c>
      <c r="BH286" s="3"/>
      <c r="BI286" s="24"/>
      <c r="BJ286" s="24"/>
      <c r="BK286" s="3"/>
      <c r="BL286" s="20" t="s">
        <v>1154</v>
      </c>
      <c r="BM286" s="3"/>
      <c r="BN286" s="20" t="s">
        <v>580</v>
      </c>
      <c r="BO286" s="3">
        <v>2025</v>
      </c>
      <c r="BP286" s="144"/>
      <c r="BQ286" s="3"/>
      <c r="BR286" s="3"/>
      <c r="BS286" s="3"/>
      <c r="BT286" s="3"/>
      <c r="BU286" s="99" t="s">
        <v>580</v>
      </c>
      <c r="BV286" s="20"/>
      <c r="BW286" s="25"/>
      <c r="BX286" s="25"/>
      <c r="BY286" s="95"/>
    </row>
    <row r="287" spans="1:77" s="26" customFormat="1" ht="75" hidden="1" x14ac:dyDescent="0.3">
      <c r="A287" s="20" t="e">
        <f t="shared" si="246"/>
        <v>#VALUE!</v>
      </c>
      <c r="B287" s="21" t="s">
        <v>1108</v>
      </c>
      <c r="C287" s="22">
        <f t="shared" si="238"/>
        <v>3.7225000000000001</v>
      </c>
      <c r="D287" s="51">
        <v>3.7225000000000001</v>
      </c>
      <c r="E287" s="17">
        <f t="shared" si="239"/>
        <v>0</v>
      </c>
      <c r="F287" s="17">
        <f t="shared" si="240"/>
        <v>0</v>
      </c>
      <c r="G287" s="17">
        <f t="shared" si="241"/>
        <v>0</v>
      </c>
      <c r="H287" s="24"/>
      <c r="I287" s="24"/>
      <c r="J287" s="24"/>
      <c r="K287" s="24"/>
      <c r="L287" s="24"/>
      <c r="M287" s="17">
        <f t="shared" si="242"/>
        <v>0</v>
      </c>
      <c r="N287" s="24"/>
      <c r="O287" s="24"/>
      <c r="P287" s="24"/>
      <c r="Q287" s="24"/>
      <c r="R287" s="24"/>
      <c r="S287" s="24"/>
      <c r="T287" s="24"/>
      <c r="U287" s="7">
        <f t="shared" si="243"/>
        <v>0</v>
      </c>
      <c r="V287" s="24"/>
      <c r="W287" s="24"/>
      <c r="X287" s="24"/>
      <c r="Y287" s="24"/>
      <c r="Z287" s="24"/>
      <c r="AA287" s="24"/>
      <c r="AB287" s="24"/>
      <c r="AC287" s="24"/>
      <c r="AD287" s="17">
        <f t="shared" si="244"/>
        <v>0</v>
      </c>
      <c r="AE287" s="24"/>
      <c r="AF287" s="24"/>
      <c r="AG287" s="25"/>
      <c r="AH287" s="25"/>
      <c r="AI287" s="24"/>
      <c r="AJ287" s="20"/>
      <c r="AK287" s="24"/>
      <c r="AL287" s="20"/>
      <c r="AM287" s="20"/>
      <c r="AN287" s="20"/>
      <c r="AO287" s="3"/>
      <c r="AP287" s="20"/>
      <c r="AQ287" s="24"/>
      <c r="AR287" s="3"/>
      <c r="AS287" s="3"/>
      <c r="AT287" s="3"/>
      <c r="AU287" s="3"/>
      <c r="AV287" s="3"/>
      <c r="AW287" s="3"/>
      <c r="AX287" s="24"/>
      <c r="AY287" s="24"/>
      <c r="AZ287" s="24"/>
      <c r="BA287" s="3"/>
      <c r="BB287" s="3"/>
      <c r="BC287" s="3"/>
      <c r="BD287" s="24"/>
      <c r="BE287" s="3"/>
      <c r="BF287" s="3"/>
      <c r="BG287" s="17">
        <f t="shared" si="245"/>
        <v>0</v>
      </c>
      <c r="BH287" s="3"/>
      <c r="BI287" s="24"/>
      <c r="BJ287" s="24"/>
      <c r="BK287" s="3"/>
      <c r="BL287" s="20" t="s">
        <v>1155</v>
      </c>
      <c r="BM287" s="3"/>
      <c r="BN287" s="20" t="s">
        <v>88</v>
      </c>
      <c r="BO287" s="3">
        <v>2025</v>
      </c>
      <c r="BP287" s="144"/>
      <c r="BQ287" s="3"/>
      <c r="BR287" s="3"/>
      <c r="BS287" s="3"/>
      <c r="BT287" s="3"/>
      <c r="BU287" s="99" t="s">
        <v>88</v>
      </c>
      <c r="BV287" s="20"/>
      <c r="BW287" s="25"/>
      <c r="BX287" s="25"/>
      <c r="BY287" s="95"/>
    </row>
    <row r="288" spans="1:77" s="26" customFormat="1" ht="37.5" hidden="1" x14ac:dyDescent="0.3">
      <c r="A288" s="20" t="e">
        <f t="shared" si="246"/>
        <v>#VALUE!</v>
      </c>
      <c r="B288" s="21" t="s">
        <v>1109</v>
      </c>
      <c r="C288" s="22">
        <f t="shared" si="238"/>
        <v>3.3000000000000002E-2</v>
      </c>
      <c r="D288" s="51">
        <v>3.3000000000000002E-2</v>
      </c>
      <c r="E288" s="17">
        <f t="shared" si="239"/>
        <v>0</v>
      </c>
      <c r="F288" s="17">
        <f t="shared" si="240"/>
        <v>0</v>
      </c>
      <c r="G288" s="17">
        <f t="shared" si="241"/>
        <v>0</v>
      </c>
      <c r="H288" s="24"/>
      <c r="I288" s="24"/>
      <c r="J288" s="24"/>
      <c r="K288" s="24"/>
      <c r="L288" s="24"/>
      <c r="M288" s="17">
        <f t="shared" si="242"/>
        <v>0</v>
      </c>
      <c r="N288" s="24"/>
      <c r="O288" s="24"/>
      <c r="P288" s="24"/>
      <c r="Q288" s="24"/>
      <c r="R288" s="24"/>
      <c r="S288" s="24"/>
      <c r="T288" s="24"/>
      <c r="U288" s="7">
        <f t="shared" si="243"/>
        <v>0</v>
      </c>
      <c r="V288" s="24"/>
      <c r="W288" s="24"/>
      <c r="X288" s="24"/>
      <c r="Y288" s="24"/>
      <c r="Z288" s="24"/>
      <c r="AA288" s="24"/>
      <c r="AB288" s="24"/>
      <c r="AC288" s="24"/>
      <c r="AD288" s="17">
        <f t="shared" si="244"/>
        <v>0</v>
      </c>
      <c r="AE288" s="24"/>
      <c r="AF288" s="24"/>
      <c r="AG288" s="25"/>
      <c r="AH288" s="25"/>
      <c r="AI288" s="24"/>
      <c r="AJ288" s="20"/>
      <c r="AK288" s="24"/>
      <c r="AL288" s="20"/>
      <c r="AM288" s="20"/>
      <c r="AN288" s="20"/>
      <c r="AO288" s="3"/>
      <c r="AP288" s="20"/>
      <c r="AQ288" s="24"/>
      <c r="AR288" s="3"/>
      <c r="AS288" s="3"/>
      <c r="AT288" s="3"/>
      <c r="AU288" s="3"/>
      <c r="AV288" s="3"/>
      <c r="AW288" s="3"/>
      <c r="AX288" s="24"/>
      <c r="AY288" s="24"/>
      <c r="AZ288" s="24"/>
      <c r="BA288" s="3"/>
      <c r="BB288" s="3"/>
      <c r="BC288" s="3"/>
      <c r="BD288" s="24"/>
      <c r="BE288" s="3"/>
      <c r="BF288" s="3"/>
      <c r="BG288" s="17">
        <f t="shared" si="245"/>
        <v>0</v>
      </c>
      <c r="BH288" s="3"/>
      <c r="BI288" s="24"/>
      <c r="BJ288" s="24"/>
      <c r="BK288" s="3"/>
      <c r="BL288" s="20" t="s">
        <v>1156</v>
      </c>
      <c r="BM288" s="3"/>
      <c r="BN288" s="20" t="s">
        <v>88</v>
      </c>
      <c r="BO288" s="3">
        <v>2025</v>
      </c>
      <c r="BP288" s="144"/>
      <c r="BQ288" s="3"/>
      <c r="BR288" s="3"/>
      <c r="BS288" s="3"/>
      <c r="BT288" s="3"/>
      <c r="BU288" s="99" t="s">
        <v>88</v>
      </c>
      <c r="BV288" s="20"/>
      <c r="BW288" s="25"/>
      <c r="BX288" s="25"/>
      <c r="BY288" s="95"/>
    </row>
    <row r="289" spans="1:81" s="26" customFormat="1" ht="56.25" hidden="1" x14ac:dyDescent="0.3">
      <c r="A289" s="20" t="e">
        <f t="shared" si="246"/>
        <v>#VALUE!</v>
      </c>
      <c r="B289" s="21" t="s">
        <v>1110</v>
      </c>
      <c r="C289" s="22">
        <f t="shared" si="238"/>
        <v>1.8447</v>
      </c>
      <c r="D289" s="51">
        <v>1.8447</v>
      </c>
      <c r="E289" s="17">
        <f t="shared" si="239"/>
        <v>0</v>
      </c>
      <c r="F289" s="17">
        <f t="shared" si="240"/>
        <v>0</v>
      </c>
      <c r="G289" s="17">
        <f t="shared" si="241"/>
        <v>0</v>
      </c>
      <c r="H289" s="24"/>
      <c r="I289" s="24"/>
      <c r="J289" s="24"/>
      <c r="K289" s="24"/>
      <c r="L289" s="24"/>
      <c r="M289" s="17">
        <f t="shared" si="242"/>
        <v>0</v>
      </c>
      <c r="N289" s="24"/>
      <c r="O289" s="24"/>
      <c r="P289" s="24"/>
      <c r="Q289" s="24"/>
      <c r="R289" s="24"/>
      <c r="S289" s="24"/>
      <c r="T289" s="24"/>
      <c r="U289" s="7">
        <f t="shared" si="243"/>
        <v>0</v>
      </c>
      <c r="V289" s="24"/>
      <c r="W289" s="24"/>
      <c r="X289" s="24"/>
      <c r="Y289" s="24"/>
      <c r="Z289" s="24"/>
      <c r="AA289" s="24"/>
      <c r="AB289" s="24"/>
      <c r="AC289" s="24"/>
      <c r="AD289" s="17">
        <f t="shared" si="244"/>
        <v>0</v>
      </c>
      <c r="AE289" s="24"/>
      <c r="AF289" s="24"/>
      <c r="AG289" s="25"/>
      <c r="AH289" s="25"/>
      <c r="AI289" s="24"/>
      <c r="AJ289" s="20"/>
      <c r="AK289" s="24"/>
      <c r="AL289" s="20"/>
      <c r="AM289" s="20"/>
      <c r="AN289" s="20"/>
      <c r="AO289" s="3"/>
      <c r="AP289" s="20"/>
      <c r="AQ289" s="24"/>
      <c r="AR289" s="3"/>
      <c r="AS289" s="3"/>
      <c r="AT289" s="3"/>
      <c r="AU289" s="3"/>
      <c r="AV289" s="3"/>
      <c r="AW289" s="3"/>
      <c r="AX289" s="24"/>
      <c r="AY289" s="24"/>
      <c r="AZ289" s="24"/>
      <c r="BA289" s="3"/>
      <c r="BB289" s="3"/>
      <c r="BC289" s="3"/>
      <c r="BD289" s="24"/>
      <c r="BE289" s="3"/>
      <c r="BF289" s="3"/>
      <c r="BG289" s="17">
        <f t="shared" si="245"/>
        <v>0</v>
      </c>
      <c r="BH289" s="3"/>
      <c r="BI289" s="24"/>
      <c r="BJ289" s="24"/>
      <c r="BK289" s="3"/>
      <c r="BL289" s="20" t="s">
        <v>1135</v>
      </c>
      <c r="BM289" s="3"/>
      <c r="BN289" s="20" t="s">
        <v>88</v>
      </c>
      <c r="BO289" s="3">
        <v>2025</v>
      </c>
      <c r="BP289" s="144"/>
      <c r="BQ289" s="3"/>
      <c r="BR289" s="3"/>
      <c r="BS289" s="3"/>
      <c r="BT289" s="3"/>
      <c r="BU289" s="99" t="s">
        <v>88</v>
      </c>
      <c r="BV289" s="20"/>
      <c r="BW289" s="25"/>
      <c r="BX289" s="25"/>
      <c r="BY289" s="95"/>
    </row>
    <row r="290" spans="1:81" s="26" customFormat="1" ht="56.25" hidden="1" x14ac:dyDescent="0.3">
      <c r="A290" s="20" t="e">
        <f t="shared" si="246"/>
        <v>#VALUE!</v>
      </c>
      <c r="B290" s="21" t="s">
        <v>1111</v>
      </c>
      <c r="C290" s="22">
        <f t="shared" si="238"/>
        <v>4.35283</v>
      </c>
      <c r="D290" s="51">
        <v>4.35283</v>
      </c>
      <c r="E290" s="17">
        <f t="shared" si="239"/>
        <v>0</v>
      </c>
      <c r="F290" s="17">
        <f t="shared" si="240"/>
        <v>0</v>
      </c>
      <c r="G290" s="17">
        <f t="shared" si="241"/>
        <v>0</v>
      </c>
      <c r="H290" s="24"/>
      <c r="I290" s="24"/>
      <c r="J290" s="24"/>
      <c r="K290" s="24"/>
      <c r="L290" s="24"/>
      <c r="M290" s="17">
        <f t="shared" si="242"/>
        <v>0</v>
      </c>
      <c r="N290" s="24"/>
      <c r="O290" s="24"/>
      <c r="P290" s="24"/>
      <c r="Q290" s="24"/>
      <c r="R290" s="24"/>
      <c r="S290" s="24"/>
      <c r="T290" s="24"/>
      <c r="U290" s="7">
        <f t="shared" si="243"/>
        <v>0</v>
      </c>
      <c r="V290" s="24"/>
      <c r="W290" s="24"/>
      <c r="X290" s="24"/>
      <c r="Y290" s="24"/>
      <c r="Z290" s="24"/>
      <c r="AA290" s="24"/>
      <c r="AB290" s="24"/>
      <c r="AC290" s="24"/>
      <c r="AD290" s="17">
        <f t="shared" si="244"/>
        <v>0</v>
      </c>
      <c r="AE290" s="24"/>
      <c r="AF290" s="24"/>
      <c r="AG290" s="25"/>
      <c r="AH290" s="25"/>
      <c r="AI290" s="24"/>
      <c r="AJ290" s="20"/>
      <c r="AK290" s="24"/>
      <c r="AL290" s="20"/>
      <c r="AM290" s="20"/>
      <c r="AN290" s="20"/>
      <c r="AO290" s="3"/>
      <c r="AP290" s="20"/>
      <c r="AQ290" s="24"/>
      <c r="AR290" s="3"/>
      <c r="AS290" s="3"/>
      <c r="AT290" s="3"/>
      <c r="AU290" s="3"/>
      <c r="AV290" s="3"/>
      <c r="AW290" s="3"/>
      <c r="AX290" s="24"/>
      <c r="AY290" s="24"/>
      <c r="AZ290" s="24"/>
      <c r="BA290" s="3"/>
      <c r="BB290" s="3"/>
      <c r="BC290" s="3"/>
      <c r="BD290" s="24"/>
      <c r="BE290" s="3"/>
      <c r="BF290" s="3"/>
      <c r="BG290" s="17">
        <f t="shared" si="245"/>
        <v>0</v>
      </c>
      <c r="BH290" s="3"/>
      <c r="BI290" s="24"/>
      <c r="BJ290" s="24"/>
      <c r="BK290" s="3"/>
      <c r="BL290" s="20" t="s">
        <v>1125</v>
      </c>
      <c r="BM290" s="3"/>
      <c r="BN290" s="20" t="s">
        <v>88</v>
      </c>
      <c r="BO290" s="3">
        <v>2025</v>
      </c>
      <c r="BP290" s="144"/>
      <c r="BQ290" s="3"/>
      <c r="BR290" s="3"/>
      <c r="BS290" s="3"/>
      <c r="BT290" s="3"/>
      <c r="BU290" s="99" t="s">
        <v>88</v>
      </c>
      <c r="BV290" s="20"/>
      <c r="BW290" s="25"/>
      <c r="BX290" s="25"/>
      <c r="BY290" s="95"/>
    </row>
    <row r="291" spans="1:81" s="26" customFormat="1" ht="75" hidden="1" x14ac:dyDescent="0.3">
      <c r="A291" s="20" t="e">
        <f t="shared" si="246"/>
        <v>#VALUE!</v>
      </c>
      <c r="B291" s="21" t="s">
        <v>1112</v>
      </c>
      <c r="C291" s="22">
        <f t="shared" si="238"/>
        <v>1.0837700000000001</v>
      </c>
      <c r="D291" s="51">
        <v>1.0837700000000001</v>
      </c>
      <c r="E291" s="17">
        <f t="shared" si="239"/>
        <v>0</v>
      </c>
      <c r="F291" s="17">
        <f t="shared" si="240"/>
        <v>0</v>
      </c>
      <c r="G291" s="17">
        <f t="shared" si="241"/>
        <v>0</v>
      </c>
      <c r="H291" s="24"/>
      <c r="I291" s="24"/>
      <c r="J291" s="24"/>
      <c r="K291" s="24"/>
      <c r="L291" s="24"/>
      <c r="M291" s="17">
        <f t="shared" si="242"/>
        <v>0</v>
      </c>
      <c r="N291" s="24"/>
      <c r="O291" s="24"/>
      <c r="P291" s="24"/>
      <c r="Q291" s="24"/>
      <c r="R291" s="24"/>
      <c r="S291" s="24"/>
      <c r="T291" s="24"/>
      <c r="U291" s="7">
        <f t="shared" si="243"/>
        <v>0</v>
      </c>
      <c r="V291" s="24"/>
      <c r="W291" s="24"/>
      <c r="X291" s="24"/>
      <c r="Y291" s="24"/>
      <c r="Z291" s="24"/>
      <c r="AA291" s="24"/>
      <c r="AB291" s="24"/>
      <c r="AC291" s="24"/>
      <c r="AD291" s="17">
        <f t="shared" si="244"/>
        <v>0</v>
      </c>
      <c r="AE291" s="24"/>
      <c r="AF291" s="24"/>
      <c r="AG291" s="25"/>
      <c r="AH291" s="25"/>
      <c r="AI291" s="24"/>
      <c r="AJ291" s="20"/>
      <c r="AK291" s="24"/>
      <c r="AL291" s="20"/>
      <c r="AM291" s="20"/>
      <c r="AN291" s="20"/>
      <c r="AO291" s="3"/>
      <c r="AP291" s="20"/>
      <c r="AQ291" s="24"/>
      <c r="AR291" s="3"/>
      <c r="AS291" s="3"/>
      <c r="AT291" s="3"/>
      <c r="AU291" s="3"/>
      <c r="AV291" s="3"/>
      <c r="AW291" s="3"/>
      <c r="AX291" s="24"/>
      <c r="AY291" s="24"/>
      <c r="AZ291" s="24"/>
      <c r="BA291" s="3"/>
      <c r="BB291" s="3"/>
      <c r="BC291" s="3"/>
      <c r="BD291" s="24"/>
      <c r="BE291" s="3"/>
      <c r="BF291" s="3"/>
      <c r="BG291" s="17">
        <f t="shared" si="245"/>
        <v>0</v>
      </c>
      <c r="BH291" s="3"/>
      <c r="BI291" s="24"/>
      <c r="BJ291" s="24"/>
      <c r="BK291" s="3"/>
      <c r="BL291" s="20" t="s">
        <v>1157</v>
      </c>
      <c r="BM291" s="3"/>
      <c r="BN291" s="20" t="s">
        <v>88</v>
      </c>
      <c r="BO291" s="3">
        <v>2025</v>
      </c>
      <c r="BP291" s="144"/>
      <c r="BQ291" s="3"/>
      <c r="BR291" s="3"/>
      <c r="BS291" s="3"/>
      <c r="BT291" s="3"/>
      <c r="BU291" s="99" t="s">
        <v>88</v>
      </c>
      <c r="BV291" s="20"/>
      <c r="BW291" s="25"/>
      <c r="BX291" s="25"/>
      <c r="BY291" s="95"/>
    </row>
    <row r="292" spans="1:81" s="26" customFormat="1" ht="75" hidden="1" x14ac:dyDescent="0.3">
      <c r="A292" s="20" t="e">
        <f t="shared" si="246"/>
        <v>#VALUE!</v>
      </c>
      <c r="B292" s="21" t="s">
        <v>1113</v>
      </c>
      <c r="C292" s="22">
        <f t="shared" si="238"/>
        <v>9.5988399999999992</v>
      </c>
      <c r="D292" s="51">
        <v>9.5988399999999992</v>
      </c>
      <c r="E292" s="17">
        <f t="shared" si="239"/>
        <v>0</v>
      </c>
      <c r="F292" s="17">
        <f t="shared" si="240"/>
        <v>0</v>
      </c>
      <c r="G292" s="17">
        <f t="shared" si="241"/>
        <v>0</v>
      </c>
      <c r="H292" s="24"/>
      <c r="I292" s="24"/>
      <c r="J292" s="24"/>
      <c r="K292" s="24"/>
      <c r="L292" s="24"/>
      <c r="M292" s="17">
        <f t="shared" si="242"/>
        <v>0</v>
      </c>
      <c r="N292" s="24"/>
      <c r="O292" s="24"/>
      <c r="P292" s="24"/>
      <c r="Q292" s="24"/>
      <c r="R292" s="24"/>
      <c r="S292" s="24"/>
      <c r="T292" s="24"/>
      <c r="U292" s="7">
        <f t="shared" si="243"/>
        <v>0</v>
      </c>
      <c r="V292" s="24"/>
      <c r="W292" s="24"/>
      <c r="X292" s="24"/>
      <c r="Y292" s="24"/>
      <c r="Z292" s="24"/>
      <c r="AA292" s="24"/>
      <c r="AB292" s="24"/>
      <c r="AC292" s="24"/>
      <c r="AD292" s="17">
        <f t="shared" si="244"/>
        <v>0</v>
      </c>
      <c r="AE292" s="24"/>
      <c r="AF292" s="24"/>
      <c r="AG292" s="25"/>
      <c r="AH292" s="25"/>
      <c r="AI292" s="24"/>
      <c r="AJ292" s="20"/>
      <c r="AK292" s="24"/>
      <c r="AL292" s="20"/>
      <c r="AM292" s="20"/>
      <c r="AN292" s="20"/>
      <c r="AO292" s="3"/>
      <c r="AP292" s="20"/>
      <c r="AQ292" s="24"/>
      <c r="AR292" s="3"/>
      <c r="AS292" s="3"/>
      <c r="AT292" s="3"/>
      <c r="AU292" s="3"/>
      <c r="AV292" s="3"/>
      <c r="AW292" s="3"/>
      <c r="AX292" s="24"/>
      <c r="AY292" s="24"/>
      <c r="AZ292" s="24"/>
      <c r="BA292" s="3"/>
      <c r="BB292" s="3"/>
      <c r="BC292" s="3"/>
      <c r="BD292" s="24"/>
      <c r="BE292" s="3"/>
      <c r="BF292" s="3"/>
      <c r="BG292" s="17">
        <f t="shared" si="245"/>
        <v>0</v>
      </c>
      <c r="BH292" s="3"/>
      <c r="BI292" s="24"/>
      <c r="BJ292" s="24"/>
      <c r="BK292" s="3"/>
      <c r="BL292" s="20" t="s">
        <v>1158</v>
      </c>
      <c r="BM292" s="3"/>
      <c r="BN292" s="20" t="s">
        <v>88</v>
      </c>
      <c r="BO292" s="3">
        <v>2025</v>
      </c>
      <c r="BP292" s="144"/>
      <c r="BQ292" s="3"/>
      <c r="BR292" s="3"/>
      <c r="BS292" s="3"/>
      <c r="BT292" s="3"/>
      <c r="BU292" s="99" t="s">
        <v>88</v>
      </c>
      <c r="BV292" s="20"/>
      <c r="BW292" s="25"/>
      <c r="BX292" s="25"/>
      <c r="BY292" s="95"/>
    </row>
    <row r="293" spans="1:81" s="11" customFormat="1" hidden="1" x14ac:dyDescent="0.3">
      <c r="A293" s="4"/>
      <c r="B293" s="4" t="s">
        <v>994</v>
      </c>
      <c r="C293" s="91">
        <f>C218+C32+C9</f>
        <v>1082.1295873000001</v>
      </c>
      <c r="D293" s="91">
        <f t="shared" ref="D293:BJ293" si="247">D218+D32+D9</f>
        <v>296.56328729999996</v>
      </c>
      <c r="E293" s="91">
        <f t="shared" si="247"/>
        <v>785.56630000000007</v>
      </c>
      <c r="F293" s="91">
        <f t="shared" si="247"/>
        <v>775.50400000000002</v>
      </c>
      <c r="G293" s="91">
        <f t="shared" si="247"/>
        <v>7.45</v>
      </c>
      <c r="H293" s="91">
        <f t="shared" si="247"/>
        <v>2.68</v>
      </c>
      <c r="I293" s="91">
        <f t="shared" si="247"/>
        <v>4.7699999999999996</v>
      </c>
      <c r="J293" s="91">
        <f t="shared" si="247"/>
        <v>0</v>
      </c>
      <c r="K293" s="91">
        <f t="shared" si="247"/>
        <v>504.04</v>
      </c>
      <c r="L293" s="91">
        <f t="shared" si="247"/>
        <v>156.79399999999998</v>
      </c>
      <c r="M293" s="91">
        <f t="shared" si="247"/>
        <v>106.17</v>
      </c>
      <c r="N293" s="91">
        <f t="shared" si="247"/>
        <v>84.06</v>
      </c>
      <c r="O293" s="91">
        <f t="shared" si="247"/>
        <v>0</v>
      </c>
      <c r="P293" s="91">
        <f t="shared" si="247"/>
        <v>22.11</v>
      </c>
      <c r="Q293" s="91">
        <f t="shared" si="247"/>
        <v>13.85</v>
      </c>
      <c r="R293" s="91">
        <f t="shared" si="247"/>
        <v>1.05</v>
      </c>
      <c r="S293" s="91">
        <f t="shared" si="247"/>
        <v>0</v>
      </c>
      <c r="T293" s="91">
        <f t="shared" si="247"/>
        <v>0</v>
      </c>
      <c r="U293" s="91">
        <f t="shared" si="247"/>
        <v>3.0023</v>
      </c>
      <c r="V293" s="91">
        <f t="shared" si="247"/>
        <v>0</v>
      </c>
      <c r="W293" s="91">
        <f t="shared" si="247"/>
        <v>0</v>
      </c>
      <c r="X293" s="91">
        <f t="shared" si="247"/>
        <v>0</v>
      </c>
      <c r="Y293" s="91">
        <f t="shared" si="247"/>
        <v>0</v>
      </c>
      <c r="Z293" s="91">
        <f t="shared" si="247"/>
        <v>0</v>
      </c>
      <c r="AA293" s="91">
        <f t="shared" si="247"/>
        <v>0</v>
      </c>
      <c r="AB293" s="91">
        <f t="shared" si="247"/>
        <v>0</v>
      </c>
      <c r="AC293" s="91">
        <f t="shared" si="247"/>
        <v>0</v>
      </c>
      <c r="AD293" s="91">
        <f t="shared" si="247"/>
        <v>1.03</v>
      </c>
      <c r="AE293" s="91">
        <f t="shared" si="247"/>
        <v>0.95000000000000007</v>
      </c>
      <c r="AF293" s="91">
        <f t="shared" si="247"/>
        <v>0</v>
      </c>
      <c r="AG293" s="91">
        <f t="shared" si="247"/>
        <v>0</v>
      </c>
      <c r="AH293" s="91">
        <f t="shared" si="247"/>
        <v>0</v>
      </c>
      <c r="AI293" s="91">
        <f t="shared" si="247"/>
        <v>0</v>
      </c>
      <c r="AJ293" s="91">
        <f t="shared" si="247"/>
        <v>0</v>
      </c>
      <c r="AK293" s="91">
        <f t="shared" si="247"/>
        <v>0</v>
      </c>
      <c r="AL293" s="91">
        <f t="shared" si="247"/>
        <v>0</v>
      </c>
      <c r="AM293" s="91">
        <f t="shared" si="247"/>
        <v>0</v>
      </c>
      <c r="AN293" s="91">
        <f t="shared" si="247"/>
        <v>0</v>
      </c>
      <c r="AO293" s="91">
        <f t="shared" si="247"/>
        <v>0</v>
      </c>
      <c r="AP293" s="91">
        <f t="shared" si="247"/>
        <v>0</v>
      </c>
      <c r="AQ293" s="91">
        <f t="shared" si="247"/>
        <v>0.08</v>
      </c>
      <c r="AR293" s="91">
        <f t="shared" si="247"/>
        <v>0</v>
      </c>
      <c r="AS293" s="91">
        <f t="shared" si="247"/>
        <v>0</v>
      </c>
      <c r="AT293" s="91">
        <f t="shared" si="247"/>
        <v>0</v>
      </c>
      <c r="AU293" s="91">
        <f t="shared" si="247"/>
        <v>0</v>
      </c>
      <c r="AV293" s="91">
        <f t="shared" si="247"/>
        <v>0</v>
      </c>
      <c r="AW293" s="91">
        <f t="shared" si="247"/>
        <v>0</v>
      </c>
      <c r="AX293" s="91">
        <f t="shared" si="247"/>
        <v>0.37</v>
      </c>
      <c r="AY293" s="91">
        <f t="shared" si="247"/>
        <v>0.4</v>
      </c>
      <c r="AZ293" s="91">
        <f t="shared" si="247"/>
        <v>0.77229999999999999</v>
      </c>
      <c r="BA293" s="91">
        <f t="shared" si="247"/>
        <v>0</v>
      </c>
      <c r="BB293" s="91">
        <f t="shared" si="247"/>
        <v>0</v>
      </c>
      <c r="BC293" s="91">
        <f t="shared" si="247"/>
        <v>0</v>
      </c>
      <c r="BD293" s="91">
        <f t="shared" si="247"/>
        <v>0.43</v>
      </c>
      <c r="BE293" s="91">
        <f t="shared" si="247"/>
        <v>0</v>
      </c>
      <c r="BF293" s="91">
        <f t="shared" si="247"/>
        <v>0</v>
      </c>
      <c r="BG293" s="91">
        <f t="shared" si="247"/>
        <v>7.06</v>
      </c>
      <c r="BH293" s="91">
        <f t="shared" si="247"/>
        <v>0</v>
      </c>
      <c r="BI293" s="91">
        <f t="shared" si="247"/>
        <v>7.06</v>
      </c>
      <c r="BJ293" s="91">
        <f t="shared" si="247"/>
        <v>0</v>
      </c>
      <c r="BK293" s="4"/>
      <c r="BL293" s="4"/>
      <c r="BM293" s="4"/>
      <c r="BN293" s="4"/>
      <c r="BO293" s="4"/>
      <c r="BP293" s="10"/>
      <c r="BQ293" s="10"/>
      <c r="BR293" s="10"/>
      <c r="BS293" s="10"/>
      <c r="BT293" s="10"/>
      <c r="BU293" s="10"/>
      <c r="BV293" s="10"/>
      <c r="BW293" s="10"/>
      <c r="BX293" s="10"/>
      <c r="BY293" s="10"/>
      <c r="CA293" s="26" t="e">
        <f>VLOOKUP(B293,'[1]KH2025 IN'!$B$4:$X$243,23,0)</f>
        <v>#N/A</v>
      </c>
      <c r="CB293" s="26">
        <v>1</v>
      </c>
      <c r="CC293" s="26" t="e">
        <f>VLOOKUP(B293,'[2]10QH'!$B$15:$BZ$665,77,0)</f>
        <v>#REF!</v>
      </c>
    </row>
  </sheetData>
  <autoFilter ref="A9:WYP293" xr:uid="{00000000-0001-0000-0000-000000000000}">
    <filterColumn colId="63">
      <customFilters>
        <customFilter operator="notEqual" val=" "/>
      </customFilters>
    </filterColumn>
    <filterColumn colId="65">
      <filters>
        <filter val="ODT"/>
      </filters>
    </filterColumn>
  </autoFilter>
  <mergeCells count="98">
    <mergeCell ref="BP224:BP292"/>
    <mergeCell ref="B175:B177"/>
    <mergeCell ref="AG175:AG177"/>
    <mergeCell ref="BP175:BP177"/>
    <mergeCell ref="BW175:BW177"/>
    <mergeCell ref="BP202:BP207"/>
    <mergeCell ref="BZ81:BZ85"/>
    <mergeCell ref="B87:B88"/>
    <mergeCell ref="BP91:BP93"/>
    <mergeCell ref="AG94:AG95"/>
    <mergeCell ref="AH94:AH95"/>
    <mergeCell ref="BW94:BW95"/>
    <mergeCell ref="BX94:BX95"/>
    <mergeCell ref="BW69:BW70"/>
    <mergeCell ref="BX69:BX70"/>
    <mergeCell ref="BP78:BP79"/>
    <mergeCell ref="B80:B82"/>
    <mergeCell ref="BP80:BP82"/>
    <mergeCell ref="B63:B64"/>
    <mergeCell ref="AG63:AG64"/>
    <mergeCell ref="BP63:BP64"/>
    <mergeCell ref="BV63:BV64"/>
    <mergeCell ref="BW63:BW64"/>
    <mergeCell ref="B47:B48"/>
    <mergeCell ref="BP47:BP48"/>
    <mergeCell ref="AG54:AG57"/>
    <mergeCell ref="BW54:BW57"/>
    <mergeCell ref="B61:B62"/>
    <mergeCell ref="BP61:BP62"/>
    <mergeCell ref="BP43:BP44"/>
    <mergeCell ref="BW43:BW44"/>
    <mergeCell ref="BX43:BX44"/>
    <mergeCell ref="B45:B46"/>
    <mergeCell ref="BP45:BP46"/>
    <mergeCell ref="B43:B44"/>
    <mergeCell ref="AG43:AG44"/>
    <mergeCell ref="AH43:AH44"/>
    <mergeCell ref="BF7:BF8"/>
    <mergeCell ref="BG7:BG8"/>
    <mergeCell ref="BH7:BH8"/>
    <mergeCell ref="BI7:BI8"/>
    <mergeCell ref="BJ7:BJ8"/>
    <mergeCell ref="BE7:BE8"/>
    <mergeCell ref="AE7:AT7"/>
    <mergeCell ref="AU7:AU8"/>
    <mergeCell ref="AV7:AV8"/>
    <mergeCell ref="AW7:AW8"/>
    <mergeCell ref="AX7:AX8"/>
    <mergeCell ref="AY7:AY8"/>
    <mergeCell ref="AZ7:AZ8"/>
    <mergeCell ref="BA7:BA8"/>
    <mergeCell ref="BB7:BB8"/>
    <mergeCell ref="BC7:BC8"/>
    <mergeCell ref="BD7:BD8"/>
    <mergeCell ref="AD7:AD8"/>
    <mergeCell ref="S7:S8"/>
    <mergeCell ref="T7:T8"/>
    <mergeCell ref="U7:U8"/>
    <mergeCell ref="V7:V8"/>
    <mergeCell ref="W7:W8"/>
    <mergeCell ref="X7:X8"/>
    <mergeCell ref="Y7:Y8"/>
    <mergeCell ref="Z7:Z8"/>
    <mergeCell ref="AA7:AA8"/>
    <mergeCell ref="AB7:AB8"/>
    <mergeCell ref="AC7:AC8"/>
    <mergeCell ref="CI5:CI8"/>
    <mergeCell ref="F6:T6"/>
    <mergeCell ref="U6:BF6"/>
    <mergeCell ref="BG6:BJ6"/>
    <mergeCell ref="F7:F8"/>
    <mergeCell ref="G7:J7"/>
    <mergeCell ref="K7:K8"/>
    <mergeCell ref="L7:L8"/>
    <mergeCell ref="M7:Q7"/>
    <mergeCell ref="R7:R8"/>
    <mergeCell ref="BR5:BT8"/>
    <mergeCell ref="BU5:BU8"/>
    <mergeCell ref="BV5:BV8"/>
    <mergeCell ref="BW5:BW8"/>
    <mergeCell ref="BX5:BX8"/>
    <mergeCell ref="BY5:BY8"/>
    <mergeCell ref="BQ5:BQ8"/>
    <mergeCell ref="A1:B1"/>
    <mergeCell ref="A2:BU2"/>
    <mergeCell ref="A3:BU3"/>
    <mergeCell ref="A4:BU4"/>
    <mergeCell ref="A5:A8"/>
    <mergeCell ref="B5:B8"/>
    <mergeCell ref="C5:C8"/>
    <mergeCell ref="D5:D8"/>
    <mergeCell ref="E5:E8"/>
    <mergeCell ref="F5:BJ5"/>
    <mergeCell ref="BK5:BK8"/>
    <mergeCell ref="BL5:BL8"/>
    <mergeCell ref="BM5:BM8"/>
    <mergeCell ref="BN5:BN8"/>
    <mergeCell ref="BP5:BP8"/>
  </mergeCells>
  <conditionalFormatting sqref="K80:L80">
    <cfRule type="duplicateValues" dxfId="1" priority="1" stopIfTrue="1"/>
    <cfRule type="duplicateValues" dxfId="0" priority="2" stopIfTrue="1"/>
  </conditionalFormatting>
  <pageMargins left="0.7" right="0.7" top="0.75" bottom="0.75" header="0.3" footer="0.3"/>
  <pageSetup paperSize="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50874-A2BF-4474-B270-61C64E946022}">
  <dimension ref="A1:CN115"/>
  <sheetViews>
    <sheetView showZeros="0" zoomScale="74" zoomScaleNormal="74" workbookViewId="0">
      <pane xSplit="3" ySplit="9" topLeftCell="BA10" activePane="bottomRight" state="frozen"/>
      <selection pane="topRight" activeCell="D1" sqref="D1"/>
      <selection pane="bottomLeft" activeCell="A12" sqref="A12"/>
      <selection pane="bottomRight" activeCell="A41" sqref="A41:XFD41"/>
    </sheetView>
  </sheetViews>
  <sheetFormatPr defaultColWidth="8.88671875" defaultRowHeight="18.75" x14ac:dyDescent="0.3"/>
  <cols>
    <col min="1" max="1" width="9.6640625" style="2" customWidth="1"/>
    <col min="2" max="2" width="40.88671875" style="2" customWidth="1"/>
    <col min="3" max="3" width="10.6640625" style="2" customWidth="1"/>
    <col min="4" max="4" width="9.77734375" style="2" customWidth="1"/>
    <col min="5" max="5" width="10.88671875" style="2" customWidth="1"/>
    <col min="6" max="6" width="10.21875" style="2" customWidth="1"/>
    <col min="7" max="7" width="12.44140625" style="2" customWidth="1"/>
    <col min="8" max="8" width="14.77734375" style="2" customWidth="1"/>
    <col min="9" max="9" width="12.88671875" style="2" customWidth="1"/>
    <col min="10" max="10" width="14.44140625" style="2" customWidth="1"/>
    <col min="11" max="11" width="13.21875" style="2" customWidth="1"/>
    <col min="12" max="12" width="13" style="2" customWidth="1"/>
    <col min="13" max="13" width="7.88671875" style="2" customWidth="1"/>
    <col min="14" max="15" width="10" style="2" customWidth="1"/>
    <col min="16" max="60" width="10.109375" style="2" customWidth="1"/>
    <col min="61" max="61" width="8.109375" style="2" customWidth="1"/>
    <col min="62" max="62" width="7.6640625" style="2" customWidth="1"/>
    <col min="63" max="63" width="13.77734375" style="2" customWidth="1"/>
    <col min="64" max="64" width="17.109375" style="2" customWidth="1"/>
    <col min="65" max="65" width="8.5546875" style="2" customWidth="1"/>
    <col min="66" max="66" width="8.44140625" style="2" customWidth="1"/>
    <col min="67" max="67" width="17.88671875" style="2" customWidth="1"/>
    <col min="68" max="68" width="59" style="2" customWidth="1"/>
    <col min="69" max="70" width="8.88671875" style="2" customWidth="1"/>
    <col min="71" max="71" width="10.5546875" style="2" customWidth="1"/>
    <col min="72" max="72" width="7.33203125" style="2" customWidth="1"/>
    <col min="73" max="73" width="15.77734375" style="2" customWidth="1"/>
    <col min="74" max="74" width="14.21875" style="2" customWidth="1"/>
    <col min="75" max="75" width="14.6640625" style="2" customWidth="1"/>
    <col min="76" max="76" width="24.88671875" style="2" customWidth="1"/>
    <col min="77" max="77" width="9.21875" style="2" customWidth="1"/>
    <col min="78" max="78" width="8.88671875" style="2" customWidth="1"/>
    <col min="79" max="79" width="12.33203125" style="2" customWidth="1"/>
    <col min="80" max="81" width="8.88671875" style="2" customWidth="1"/>
    <col min="82" max="82" width="8.21875" style="2" customWidth="1"/>
    <col min="83" max="83" width="8.44140625" style="2" customWidth="1"/>
    <col min="84" max="86" width="8.88671875" style="2" customWidth="1"/>
    <col min="87" max="87" width="15.21875" style="2" customWidth="1"/>
    <col min="88" max="88" width="12.77734375" style="2" customWidth="1"/>
    <col min="89" max="89" width="13.88671875" style="2" customWidth="1"/>
    <col min="90" max="256" width="8.88671875" style="2"/>
    <col min="257" max="257" width="9.6640625" style="2" customWidth="1"/>
    <col min="258" max="258" width="40.88671875" style="2" customWidth="1"/>
    <col min="259" max="259" width="10.6640625" style="2" customWidth="1"/>
    <col min="260" max="260" width="9.77734375" style="2" customWidth="1"/>
    <col min="261" max="261" width="10.88671875" style="2" customWidth="1"/>
    <col min="262" max="262" width="10.21875" style="2" customWidth="1"/>
    <col min="263" max="276" width="0" style="2" hidden="1" customWidth="1"/>
    <col min="277" max="277" width="10.109375" style="2" customWidth="1"/>
    <col min="278" max="314" width="0" style="2" hidden="1" customWidth="1"/>
    <col min="315" max="315" width="10.109375" style="2" customWidth="1"/>
    <col min="316" max="319" width="0" style="2" hidden="1" customWidth="1"/>
    <col min="320" max="320" width="14" style="2" customWidth="1"/>
    <col min="321" max="321" width="0" style="2" hidden="1" customWidth="1"/>
    <col min="322" max="322" width="8.44140625" style="2" customWidth="1"/>
    <col min="323" max="323" width="0" style="2" hidden="1" customWidth="1"/>
    <col min="324" max="324" width="59" style="2" customWidth="1"/>
    <col min="325" max="332" width="0" style="2" hidden="1" customWidth="1"/>
    <col min="333" max="333" width="9.21875" style="2" customWidth="1"/>
    <col min="334" max="342" width="0" style="2" hidden="1" customWidth="1"/>
    <col min="343" max="512" width="8.88671875" style="2"/>
    <col min="513" max="513" width="9.6640625" style="2" customWidth="1"/>
    <col min="514" max="514" width="40.88671875" style="2" customWidth="1"/>
    <col min="515" max="515" width="10.6640625" style="2" customWidth="1"/>
    <col min="516" max="516" width="9.77734375" style="2" customWidth="1"/>
    <col min="517" max="517" width="10.88671875" style="2" customWidth="1"/>
    <col min="518" max="518" width="10.21875" style="2" customWidth="1"/>
    <col min="519" max="532" width="0" style="2" hidden="1" customWidth="1"/>
    <col min="533" max="533" width="10.109375" style="2" customWidth="1"/>
    <col min="534" max="570" width="0" style="2" hidden="1" customWidth="1"/>
    <col min="571" max="571" width="10.109375" style="2" customWidth="1"/>
    <col min="572" max="575" width="0" style="2" hidden="1" customWidth="1"/>
    <col min="576" max="576" width="14" style="2" customWidth="1"/>
    <col min="577" max="577" width="0" style="2" hidden="1" customWidth="1"/>
    <col min="578" max="578" width="8.44140625" style="2" customWidth="1"/>
    <col min="579" max="579" width="0" style="2" hidden="1" customWidth="1"/>
    <col min="580" max="580" width="59" style="2" customWidth="1"/>
    <col min="581" max="588" width="0" style="2" hidden="1" customWidth="1"/>
    <col min="589" max="589" width="9.21875" style="2" customWidth="1"/>
    <col min="590" max="598" width="0" style="2" hidden="1" customWidth="1"/>
    <col min="599" max="768" width="8.88671875" style="2"/>
    <col min="769" max="769" width="9.6640625" style="2" customWidth="1"/>
    <col min="770" max="770" width="40.88671875" style="2" customWidth="1"/>
    <col min="771" max="771" width="10.6640625" style="2" customWidth="1"/>
    <col min="772" max="772" width="9.77734375" style="2" customWidth="1"/>
    <col min="773" max="773" width="10.88671875" style="2" customWidth="1"/>
    <col min="774" max="774" width="10.21875" style="2" customWidth="1"/>
    <col min="775" max="788" width="0" style="2" hidden="1" customWidth="1"/>
    <col min="789" max="789" width="10.109375" style="2" customWidth="1"/>
    <col min="790" max="826" width="0" style="2" hidden="1" customWidth="1"/>
    <col min="827" max="827" width="10.109375" style="2" customWidth="1"/>
    <col min="828" max="831" width="0" style="2" hidden="1" customWidth="1"/>
    <col min="832" max="832" width="14" style="2" customWidth="1"/>
    <col min="833" max="833" width="0" style="2" hidden="1" customWidth="1"/>
    <col min="834" max="834" width="8.44140625" style="2" customWidth="1"/>
    <col min="835" max="835" width="0" style="2" hidden="1" customWidth="1"/>
    <col min="836" max="836" width="59" style="2" customWidth="1"/>
    <col min="837" max="844" width="0" style="2" hidden="1" customWidth="1"/>
    <col min="845" max="845" width="9.21875" style="2" customWidth="1"/>
    <col min="846" max="854" width="0" style="2" hidden="1" customWidth="1"/>
    <col min="855" max="1024" width="8.88671875" style="2"/>
    <col min="1025" max="1025" width="9.6640625" style="2" customWidth="1"/>
    <col min="1026" max="1026" width="40.88671875" style="2" customWidth="1"/>
    <col min="1027" max="1027" width="10.6640625" style="2" customWidth="1"/>
    <col min="1028" max="1028" width="9.77734375" style="2" customWidth="1"/>
    <col min="1029" max="1029" width="10.88671875" style="2" customWidth="1"/>
    <col min="1030" max="1030" width="10.21875" style="2" customWidth="1"/>
    <col min="1031" max="1044" width="0" style="2" hidden="1" customWidth="1"/>
    <col min="1045" max="1045" width="10.109375" style="2" customWidth="1"/>
    <col min="1046" max="1082" width="0" style="2" hidden="1" customWidth="1"/>
    <col min="1083" max="1083" width="10.109375" style="2" customWidth="1"/>
    <col min="1084" max="1087" width="0" style="2" hidden="1" customWidth="1"/>
    <col min="1088" max="1088" width="14" style="2" customWidth="1"/>
    <col min="1089" max="1089" width="0" style="2" hidden="1" customWidth="1"/>
    <col min="1090" max="1090" width="8.44140625" style="2" customWidth="1"/>
    <col min="1091" max="1091" width="0" style="2" hidden="1" customWidth="1"/>
    <col min="1092" max="1092" width="59" style="2" customWidth="1"/>
    <col min="1093" max="1100" width="0" style="2" hidden="1" customWidth="1"/>
    <col min="1101" max="1101" width="9.21875" style="2" customWidth="1"/>
    <col min="1102" max="1110" width="0" style="2" hidden="1" customWidth="1"/>
    <col min="1111" max="1280" width="8.88671875" style="2"/>
    <col min="1281" max="1281" width="9.6640625" style="2" customWidth="1"/>
    <col min="1282" max="1282" width="40.88671875" style="2" customWidth="1"/>
    <col min="1283" max="1283" width="10.6640625" style="2" customWidth="1"/>
    <col min="1284" max="1284" width="9.77734375" style="2" customWidth="1"/>
    <col min="1285" max="1285" width="10.88671875" style="2" customWidth="1"/>
    <col min="1286" max="1286" width="10.21875" style="2" customWidth="1"/>
    <col min="1287" max="1300" width="0" style="2" hidden="1" customWidth="1"/>
    <col min="1301" max="1301" width="10.109375" style="2" customWidth="1"/>
    <col min="1302" max="1338" width="0" style="2" hidden="1" customWidth="1"/>
    <col min="1339" max="1339" width="10.109375" style="2" customWidth="1"/>
    <col min="1340" max="1343" width="0" style="2" hidden="1" customWidth="1"/>
    <col min="1344" max="1344" width="14" style="2" customWidth="1"/>
    <col min="1345" max="1345" width="0" style="2" hidden="1" customWidth="1"/>
    <col min="1346" max="1346" width="8.44140625" style="2" customWidth="1"/>
    <col min="1347" max="1347" width="0" style="2" hidden="1" customWidth="1"/>
    <col min="1348" max="1348" width="59" style="2" customWidth="1"/>
    <col min="1349" max="1356" width="0" style="2" hidden="1" customWidth="1"/>
    <col min="1357" max="1357" width="9.21875" style="2" customWidth="1"/>
    <col min="1358" max="1366" width="0" style="2" hidden="1" customWidth="1"/>
    <col min="1367" max="1536" width="8.88671875" style="2"/>
    <col min="1537" max="1537" width="9.6640625" style="2" customWidth="1"/>
    <col min="1538" max="1538" width="40.88671875" style="2" customWidth="1"/>
    <col min="1539" max="1539" width="10.6640625" style="2" customWidth="1"/>
    <col min="1540" max="1540" width="9.77734375" style="2" customWidth="1"/>
    <col min="1541" max="1541" width="10.88671875" style="2" customWidth="1"/>
    <col min="1542" max="1542" width="10.21875" style="2" customWidth="1"/>
    <col min="1543" max="1556" width="0" style="2" hidden="1" customWidth="1"/>
    <col min="1557" max="1557" width="10.109375" style="2" customWidth="1"/>
    <col min="1558" max="1594" width="0" style="2" hidden="1" customWidth="1"/>
    <col min="1595" max="1595" width="10.109375" style="2" customWidth="1"/>
    <col min="1596" max="1599" width="0" style="2" hidden="1" customWidth="1"/>
    <col min="1600" max="1600" width="14" style="2" customWidth="1"/>
    <col min="1601" max="1601" width="0" style="2" hidden="1" customWidth="1"/>
    <col min="1602" max="1602" width="8.44140625" style="2" customWidth="1"/>
    <col min="1603" max="1603" width="0" style="2" hidden="1" customWidth="1"/>
    <col min="1604" max="1604" width="59" style="2" customWidth="1"/>
    <col min="1605" max="1612" width="0" style="2" hidden="1" customWidth="1"/>
    <col min="1613" max="1613" width="9.21875" style="2" customWidth="1"/>
    <col min="1614" max="1622" width="0" style="2" hidden="1" customWidth="1"/>
    <col min="1623" max="1792" width="8.88671875" style="2"/>
    <col min="1793" max="1793" width="9.6640625" style="2" customWidth="1"/>
    <col min="1794" max="1794" width="40.88671875" style="2" customWidth="1"/>
    <col min="1795" max="1795" width="10.6640625" style="2" customWidth="1"/>
    <col min="1796" max="1796" width="9.77734375" style="2" customWidth="1"/>
    <col min="1797" max="1797" width="10.88671875" style="2" customWidth="1"/>
    <col min="1798" max="1798" width="10.21875" style="2" customWidth="1"/>
    <col min="1799" max="1812" width="0" style="2" hidden="1" customWidth="1"/>
    <col min="1813" max="1813" width="10.109375" style="2" customWidth="1"/>
    <col min="1814" max="1850" width="0" style="2" hidden="1" customWidth="1"/>
    <col min="1851" max="1851" width="10.109375" style="2" customWidth="1"/>
    <col min="1852" max="1855" width="0" style="2" hidden="1" customWidth="1"/>
    <col min="1856" max="1856" width="14" style="2" customWidth="1"/>
    <col min="1857" max="1857" width="0" style="2" hidden="1" customWidth="1"/>
    <col min="1858" max="1858" width="8.44140625" style="2" customWidth="1"/>
    <col min="1859" max="1859" width="0" style="2" hidden="1" customWidth="1"/>
    <col min="1860" max="1860" width="59" style="2" customWidth="1"/>
    <col min="1861" max="1868" width="0" style="2" hidden="1" customWidth="1"/>
    <col min="1869" max="1869" width="9.21875" style="2" customWidth="1"/>
    <col min="1870" max="1878" width="0" style="2" hidden="1" customWidth="1"/>
    <col min="1879" max="2048" width="8.88671875" style="2"/>
    <col min="2049" max="2049" width="9.6640625" style="2" customWidth="1"/>
    <col min="2050" max="2050" width="40.88671875" style="2" customWidth="1"/>
    <col min="2051" max="2051" width="10.6640625" style="2" customWidth="1"/>
    <col min="2052" max="2052" width="9.77734375" style="2" customWidth="1"/>
    <col min="2053" max="2053" width="10.88671875" style="2" customWidth="1"/>
    <col min="2054" max="2054" width="10.21875" style="2" customWidth="1"/>
    <col min="2055" max="2068" width="0" style="2" hidden="1" customWidth="1"/>
    <col min="2069" max="2069" width="10.109375" style="2" customWidth="1"/>
    <col min="2070" max="2106" width="0" style="2" hidden="1" customWidth="1"/>
    <col min="2107" max="2107" width="10.109375" style="2" customWidth="1"/>
    <col min="2108" max="2111" width="0" style="2" hidden="1" customWidth="1"/>
    <col min="2112" max="2112" width="14" style="2" customWidth="1"/>
    <col min="2113" max="2113" width="0" style="2" hidden="1" customWidth="1"/>
    <col min="2114" max="2114" width="8.44140625" style="2" customWidth="1"/>
    <col min="2115" max="2115" width="0" style="2" hidden="1" customWidth="1"/>
    <col min="2116" max="2116" width="59" style="2" customWidth="1"/>
    <col min="2117" max="2124" width="0" style="2" hidden="1" customWidth="1"/>
    <col min="2125" max="2125" width="9.21875" style="2" customWidth="1"/>
    <col min="2126" max="2134" width="0" style="2" hidden="1" customWidth="1"/>
    <col min="2135" max="2304" width="8.88671875" style="2"/>
    <col min="2305" max="2305" width="9.6640625" style="2" customWidth="1"/>
    <col min="2306" max="2306" width="40.88671875" style="2" customWidth="1"/>
    <col min="2307" max="2307" width="10.6640625" style="2" customWidth="1"/>
    <col min="2308" max="2308" width="9.77734375" style="2" customWidth="1"/>
    <col min="2309" max="2309" width="10.88671875" style="2" customWidth="1"/>
    <col min="2310" max="2310" width="10.21875" style="2" customWidth="1"/>
    <col min="2311" max="2324" width="0" style="2" hidden="1" customWidth="1"/>
    <col min="2325" max="2325" width="10.109375" style="2" customWidth="1"/>
    <col min="2326" max="2362" width="0" style="2" hidden="1" customWidth="1"/>
    <col min="2363" max="2363" width="10.109375" style="2" customWidth="1"/>
    <col min="2364" max="2367" width="0" style="2" hidden="1" customWidth="1"/>
    <col min="2368" max="2368" width="14" style="2" customWidth="1"/>
    <col min="2369" max="2369" width="0" style="2" hidden="1" customWidth="1"/>
    <col min="2370" max="2370" width="8.44140625" style="2" customWidth="1"/>
    <col min="2371" max="2371" width="0" style="2" hidden="1" customWidth="1"/>
    <col min="2372" max="2372" width="59" style="2" customWidth="1"/>
    <col min="2373" max="2380" width="0" style="2" hidden="1" customWidth="1"/>
    <col min="2381" max="2381" width="9.21875" style="2" customWidth="1"/>
    <col min="2382" max="2390" width="0" style="2" hidden="1" customWidth="1"/>
    <col min="2391" max="2560" width="8.88671875" style="2"/>
    <col min="2561" max="2561" width="9.6640625" style="2" customWidth="1"/>
    <col min="2562" max="2562" width="40.88671875" style="2" customWidth="1"/>
    <col min="2563" max="2563" width="10.6640625" style="2" customWidth="1"/>
    <col min="2564" max="2564" width="9.77734375" style="2" customWidth="1"/>
    <col min="2565" max="2565" width="10.88671875" style="2" customWidth="1"/>
    <col min="2566" max="2566" width="10.21875" style="2" customWidth="1"/>
    <col min="2567" max="2580" width="0" style="2" hidden="1" customWidth="1"/>
    <col min="2581" max="2581" width="10.109375" style="2" customWidth="1"/>
    <col min="2582" max="2618" width="0" style="2" hidden="1" customWidth="1"/>
    <col min="2619" max="2619" width="10.109375" style="2" customWidth="1"/>
    <col min="2620" max="2623" width="0" style="2" hidden="1" customWidth="1"/>
    <col min="2624" max="2624" width="14" style="2" customWidth="1"/>
    <col min="2625" max="2625" width="0" style="2" hidden="1" customWidth="1"/>
    <col min="2626" max="2626" width="8.44140625" style="2" customWidth="1"/>
    <col min="2627" max="2627" width="0" style="2" hidden="1" customWidth="1"/>
    <col min="2628" max="2628" width="59" style="2" customWidth="1"/>
    <col min="2629" max="2636" width="0" style="2" hidden="1" customWidth="1"/>
    <col min="2637" max="2637" width="9.21875" style="2" customWidth="1"/>
    <col min="2638" max="2646" width="0" style="2" hidden="1" customWidth="1"/>
    <col min="2647" max="2816" width="8.88671875" style="2"/>
    <col min="2817" max="2817" width="9.6640625" style="2" customWidth="1"/>
    <col min="2818" max="2818" width="40.88671875" style="2" customWidth="1"/>
    <col min="2819" max="2819" width="10.6640625" style="2" customWidth="1"/>
    <col min="2820" max="2820" width="9.77734375" style="2" customWidth="1"/>
    <col min="2821" max="2821" width="10.88671875" style="2" customWidth="1"/>
    <col min="2822" max="2822" width="10.21875" style="2" customWidth="1"/>
    <col min="2823" max="2836" width="0" style="2" hidden="1" customWidth="1"/>
    <col min="2837" max="2837" width="10.109375" style="2" customWidth="1"/>
    <col min="2838" max="2874" width="0" style="2" hidden="1" customWidth="1"/>
    <col min="2875" max="2875" width="10.109375" style="2" customWidth="1"/>
    <col min="2876" max="2879" width="0" style="2" hidden="1" customWidth="1"/>
    <col min="2880" max="2880" width="14" style="2" customWidth="1"/>
    <col min="2881" max="2881" width="0" style="2" hidden="1" customWidth="1"/>
    <col min="2882" max="2882" width="8.44140625" style="2" customWidth="1"/>
    <col min="2883" max="2883" width="0" style="2" hidden="1" customWidth="1"/>
    <col min="2884" max="2884" width="59" style="2" customWidth="1"/>
    <col min="2885" max="2892" width="0" style="2" hidden="1" customWidth="1"/>
    <col min="2893" max="2893" width="9.21875" style="2" customWidth="1"/>
    <col min="2894" max="2902" width="0" style="2" hidden="1" customWidth="1"/>
    <col min="2903" max="3072" width="8.88671875" style="2"/>
    <col min="3073" max="3073" width="9.6640625" style="2" customWidth="1"/>
    <col min="3074" max="3074" width="40.88671875" style="2" customWidth="1"/>
    <col min="3075" max="3075" width="10.6640625" style="2" customWidth="1"/>
    <col min="3076" max="3076" width="9.77734375" style="2" customWidth="1"/>
    <col min="3077" max="3077" width="10.88671875" style="2" customWidth="1"/>
    <col min="3078" max="3078" width="10.21875" style="2" customWidth="1"/>
    <col min="3079" max="3092" width="0" style="2" hidden="1" customWidth="1"/>
    <col min="3093" max="3093" width="10.109375" style="2" customWidth="1"/>
    <col min="3094" max="3130" width="0" style="2" hidden="1" customWidth="1"/>
    <col min="3131" max="3131" width="10.109375" style="2" customWidth="1"/>
    <col min="3132" max="3135" width="0" style="2" hidden="1" customWidth="1"/>
    <col min="3136" max="3136" width="14" style="2" customWidth="1"/>
    <col min="3137" max="3137" width="0" style="2" hidden="1" customWidth="1"/>
    <col min="3138" max="3138" width="8.44140625" style="2" customWidth="1"/>
    <col min="3139" max="3139" width="0" style="2" hidden="1" customWidth="1"/>
    <col min="3140" max="3140" width="59" style="2" customWidth="1"/>
    <col min="3141" max="3148" width="0" style="2" hidden="1" customWidth="1"/>
    <col min="3149" max="3149" width="9.21875" style="2" customWidth="1"/>
    <col min="3150" max="3158" width="0" style="2" hidden="1" customWidth="1"/>
    <col min="3159" max="3328" width="8.88671875" style="2"/>
    <col min="3329" max="3329" width="9.6640625" style="2" customWidth="1"/>
    <col min="3330" max="3330" width="40.88671875" style="2" customWidth="1"/>
    <col min="3331" max="3331" width="10.6640625" style="2" customWidth="1"/>
    <col min="3332" max="3332" width="9.77734375" style="2" customWidth="1"/>
    <col min="3333" max="3333" width="10.88671875" style="2" customWidth="1"/>
    <col min="3334" max="3334" width="10.21875" style="2" customWidth="1"/>
    <col min="3335" max="3348" width="0" style="2" hidden="1" customWidth="1"/>
    <col min="3349" max="3349" width="10.109375" style="2" customWidth="1"/>
    <col min="3350" max="3386" width="0" style="2" hidden="1" customWidth="1"/>
    <col min="3387" max="3387" width="10.109375" style="2" customWidth="1"/>
    <col min="3388" max="3391" width="0" style="2" hidden="1" customWidth="1"/>
    <col min="3392" max="3392" width="14" style="2" customWidth="1"/>
    <col min="3393" max="3393" width="0" style="2" hidden="1" customWidth="1"/>
    <col min="3394" max="3394" width="8.44140625" style="2" customWidth="1"/>
    <col min="3395" max="3395" width="0" style="2" hidden="1" customWidth="1"/>
    <col min="3396" max="3396" width="59" style="2" customWidth="1"/>
    <col min="3397" max="3404" width="0" style="2" hidden="1" customWidth="1"/>
    <col min="3405" max="3405" width="9.21875" style="2" customWidth="1"/>
    <col min="3406" max="3414" width="0" style="2" hidden="1" customWidth="1"/>
    <col min="3415" max="3584" width="8.88671875" style="2"/>
    <col min="3585" max="3585" width="9.6640625" style="2" customWidth="1"/>
    <col min="3586" max="3586" width="40.88671875" style="2" customWidth="1"/>
    <col min="3587" max="3587" width="10.6640625" style="2" customWidth="1"/>
    <col min="3588" max="3588" width="9.77734375" style="2" customWidth="1"/>
    <col min="3589" max="3589" width="10.88671875" style="2" customWidth="1"/>
    <col min="3590" max="3590" width="10.21875" style="2" customWidth="1"/>
    <col min="3591" max="3604" width="0" style="2" hidden="1" customWidth="1"/>
    <col min="3605" max="3605" width="10.109375" style="2" customWidth="1"/>
    <col min="3606" max="3642" width="0" style="2" hidden="1" customWidth="1"/>
    <col min="3643" max="3643" width="10.109375" style="2" customWidth="1"/>
    <col min="3644" max="3647" width="0" style="2" hidden="1" customWidth="1"/>
    <col min="3648" max="3648" width="14" style="2" customWidth="1"/>
    <col min="3649" max="3649" width="0" style="2" hidden="1" customWidth="1"/>
    <col min="3650" max="3650" width="8.44140625" style="2" customWidth="1"/>
    <col min="3651" max="3651" width="0" style="2" hidden="1" customWidth="1"/>
    <col min="3652" max="3652" width="59" style="2" customWidth="1"/>
    <col min="3653" max="3660" width="0" style="2" hidden="1" customWidth="1"/>
    <col min="3661" max="3661" width="9.21875" style="2" customWidth="1"/>
    <col min="3662" max="3670" width="0" style="2" hidden="1" customWidth="1"/>
    <col min="3671" max="3840" width="8.88671875" style="2"/>
    <col min="3841" max="3841" width="9.6640625" style="2" customWidth="1"/>
    <col min="3842" max="3842" width="40.88671875" style="2" customWidth="1"/>
    <col min="3843" max="3843" width="10.6640625" style="2" customWidth="1"/>
    <col min="3844" max="3844" width="9.77734375" style="2" customWidth="1"/>
    <col min="3845" max="3845" width="10.88671875" style="2" customWidth="1"/>
    <col min="3846" max="3846" width="10.21875" style="2" customWidth="1"/>
    <col min="3847" max="3860" width="0" style="2" hidden="1" customWidth="1"/>
    <col min="3861" max="3861" width="10.109375" style="2" customWidth="1"/>
    <col min="3862" max="3898" width="0" style="2" hidden="1" customWidth="1"/>
    <col min="3899" max="3899" width="10.109375" style="2" customWidth="1"/>
    <col min="3900" max="3903" width="0" style="2" hidden="1" customWidth="1"/>
    <col min="3904" max="3904" width="14" style="2" customWidth="1"/>
    <col min="3905" max="3905" width="0" style="2" hidden="1" customWidth="1"/>
    <col min="3906" max="3906" width="8.44140625" style="2" customWidth="1"/>
    <col min="3907" max="3907" width="0" style="2" hidden="1" customWidth="1"/>
    <col min="3908" max="3908" width="59" style="2" customWidth="1"/>
    <col min="3909" max="3916" width="0" style="2" hidden="1" customWidth="1"/>
    <col min="3917" max="3917" width="9.21875" style="2" customWidth="1"/>
    <col min="3918" max="3926" width="0" style="2" hidden="1" customWidth="1"/>
    <col min="3927" max="4096" width="8.88671875" style="2"/>
    <col min="4097" max="4097" width="9.6640625" style="2" customWidth="1"/>
    <col min="4098" max="4098" width="40.88671875" style="2" customWidth="1"/>
    <col min="4099" max="4099" width="10.6640625" style="2" customWidth="1"/>
    <col min="4100" max="4100" width="9.77734375" style="2" customWidth="1"/>
    <col min="4101" max="4101" width="10.88671875" style="2" customWidth="1"/>
    <col min="4102" max="4102" width="10.21875" style="2" customWidth="1"/>
    <col min="4103" max="4116" width="0" style="2" hidden="1" customWidth="1"/>
    <col min="4117" max="4117" width="10.109375" style="2" customWidth="1"/>
    <col min="4118" max="4154" width="0" style="2" hidden="1" customWidth="1"/>
    <col min="4155" max="4155" width="10.109375" style="2" customWidth="1"/>
    <col min="4156" max="4159" width="0" style="2" hidden="1" customWidth="1"/>
    <col min="4160" max="4160" width="14" style="2" customWidth="1"/>
    <col min="4161" max="4161" width="0" style="2" hidden="1" customWidth="1"/>
    <col min="4162" max="4162" width="8.44140625" style="2" customWidth="1"/>
    <col min="4163" max="4163" width="0" style="2" hidden="1" customWidth="1"/>
    <col min="4164" max="4164" width="59" style="2" customWidth="1"/>
    <col min="4165" max="4172" width="0" style="2" hidden="1" customWidth="1"/>
    <col min="4173" max="4173" width="9.21875" style="2" customWidth="1"/>
    <col min="4174" max="4182" width="0" style="2" hidden="1" customWidth="1"/>
    <col min="4183" max="4352" width="8.88671875" style="2"/>
    <col min="4353" max="4353" width="9.6640625" style="2" customWidth="1"/>
    <col min="4354" max="4354" width="40.88671875" style="2" customWidth="1"/>
    <col min="4355" max="4355" width="10.6640625" style="2" customWidth="1"/>
    <col min="4356" max="4356" width="9.77734375" style="2" customWidth="1"/>
    <col min="4357" max="4357" width="10.88671875" style="2" customWidth="1"/>
    <col min="4358" max="4358" width="10.21875" style="2" customWidth="1"/>
    <col min="4359" max="4372" width="0" style="2" hidden="1" customWidth="1"/>
    <col min="4373" max="4373" width="10.109375" style="2" customWidth="1"/>
    <col min="4374" max="4410" width="0" style="2" hidden="1" customWidth="1"/>
    <col min="4411" max="4411" width="10.109375" style="2" customWidth="1"/>
    <col min="4412" max="4415" width="0" style="2" hidden="1" customWidth="1"/>
    <col min="4416" max="4416" width="14" style="2" customWidth="1"/>
    <col min="4417" max="4417" width="0" style="2" hidden="1" customWidth="1"/>
    <col min="4418" max="4418" width="8.44140625" style="2" customWidth="1"/>
    <col min="4419" max="4419" width="0" style="2" hidden="1" customWidth="1"/>
    <col min="4420" max="4420" width="59" style="2" customWidth="1"/>
    <col min="4421" max="4428" width="0" style="2" hidden="1" customWidth="1"/>
    <col min="4429" max="4429" width="9.21875" style="2" customWidth="1"/>
    <col min="4430" max="4438" width="0" style="2" hidden="1" customWidth="1"/>
    <col min="4439" max="4608" width="8.88671875" style="2"/>
    <col min="4609" max="4609" width="9.6640625" style="2" customWidth="1"/>
    <col min="4610" max="4610" width="40.88671875" style="2" customWidth="1"/>
    <col min="4611" max="4611" width="10.6640625" style="2" customWidth="1"/>
    <col min="4612" max="4612" width="9.77734375" style="2" customWidth="1"/>
    <col min="4613" max="4613" width="10.88671875" style="2" customWidth="1"/>
    <col min="4614" max="4614" width="10.21875" style="2" customWidth="1"/>
    <col min="4615" max="4628" width="0" style="2" hidden="1" customWidth="1"/>
    <col min="4629" max="4629" width="10.109375" style="2" customWidth="1"/>
    <col min="4630" max="4666" width="0" style="2" hidden="1" customWidth="1"/>
    <col min="4667" max="4667" width="10.109375" style="2" customWidth="1"/>
    <col min="4668" max="4671" width="0" style="2" hidden="1" customWidth="1"/>
    <col min="4672" max="4672" width="14" style="2" customWidth="1"/>
    <col min="4673" max="4673" width="0" style="2" hidden="1" customWidth="1"/>
    <col min="4674" max="4674" width="8.44140625" style="2" customWidth="1"/>
    <col min="4675" max="4675" width="0" style="2" hidden="1" customWidth="1"/>
    <col min="4676" max="4676" width="59" style="2" customWidth="1"/>
    <col min="4677" max="4684" width="0" style="2" hidden="1" customWidth="1"/>
    <col min="4685" max="4685" width="9.21875" style="2" customWidth="1"/>
    <col min="4686" max="4694" width="0" style="2" hidden="1" customWidth="1"/>
    <col min="4695" max="4864" width="8.88671875" style="2"/>
    <col min="4865" max="4865" width="9.6640625" style="2" customWidth="1"/>
    <col min="4866" max="4866" width="40.88671875" style="2" customWidth="1"/>
    <col min="4867" max="4867" width="10.6640625" style="2" customWidth="1"/>
    <col min="4868" max="4868" width="9.77734375" style="2" customWidth="1"/>
    <col min="4869" max="4869" width="10.88671875" style="2" customWidth="1"/>
    <col min="4870" max="4870" width="10.21875" style="2" customWidth="1"/>
    <col min="4871" max="4884" width="0" style="2" hidden="1" customWidth="1"/>
    <col min="4885" max="4885" width="10.109375" style="2" customWidth="1"/>
    <col min="4886" max="4922" width="0" style="2" hidden="1" customWidth="1"/>
    <col min="4923" max="4923" width="10.109375" style="2" customWidth="1"/>
    <col min="4924" max="4927" width="0" style="2" hidden="1" customWidth="1"/>
    <col min="4928" max="4928" width="14" style="2" customWidth="1"/>
    <col min="4929" max="4929" width="0" style="2" hidden="1" customWidth="1"/>
    <col min="4930" max="4930" width="8.44140625" style="2" customWidth="1"/>
    <col min="4931" max="4931" width="0" style="2" hidden="1" customWidth="1"/>
    <col min="4932" max="4932" width="59" style="2" customWidth="1"/>
    <col min="4933" max="4940" width="0" style="2" hidden="1" customWidth="1"/>
    <col min="4941" max="4941" width="9.21875" style="2" customWidth="1"/>
    <col min="4942" max="4950" width="0" style="2" hidden="1" customWidth="1"/>
    <col min="4951" max="5120" width="8.88671875" style="2"/>
    <col min="5121" max="5121" width="9.6640625" style="2" customWidth="1"/>
    <col min="5122" max="5122" width="40.88671875" style="2" customWidth="1"/>
    <col min="5123" max="5123" width="10.6640625" style="2" customWidth="1"/>
    <col min="5124" max="5124" width="9.77734375" style="2" customWidth="1"/>
    <col min="5125" max="5125" width="10.88671875" style="2" customWidth="1"/>
    <col min="5126" max="5126" width="10.21875" style="2" customWidth="1"/>
    <col min="5127" max="5140" width="0" style="2" hidden="1" customWidth="1"/>
    <col min="5141" max="5141" width="10.109375" style="2" customWidth="1"/>
    <col min="5142" max="5178" width="0" style="2" hidden="1" customWidth="1"/>
    <col min="5179" max="5179" width="10.109375" style="2" customWidth="1"/>
    <col min="5180" max="5183" width="0" style="2" hidden="1" customWidth="1"/>
    <col min="5184" max="5184" width="14" style="2" customWidth="1"/>
    <col min="5185" max="5185" width="0" style="2" hidden="1" customWidth="1"/>
    <col min="5186" max="5186" width="8.44140625" style="2" customWidth="1"/>
    <col min="5187" max="5187" width="0" style="2" hidden="1" customWidth="1"/>
    <col min="5188" max="5188" width="59" style="2" customWidth="1"/>
    <col min="5189" max="5196" width="0" style="2" hidden="1" customWidth="1"/>
    <col min="5197" max="5197" width="9.21875" style="2" customWidth="1"/>
    <col min="5198" max="5206" width="0" style="2" hidden="1" customWidth="1"/>
    <col min="5207" max="5376" width="8.88671875" style="2"/>
    <col min="5377" max="5377" width="9.6640625" style="2" customWidth="1"/>
    <col min="5378" max="5378" width="40.88671875" style="2" customWidth="1"/>
    <col min="5379" max="5379" width="10.6640625" style="2" customWidth="1"/>
    <col min="5380" max="5380" width="9.77734375" style="2" customWidth="1"/>
    <col min="5381" max="5381" width="10.88671875" style="2" customWidth="1"/>
    <col min="5382" max="5382" width="10.21875" style="2" customWidth="1"/>
    <col min="5383" max="5396" width="0" style="2" hidden="1" customWidth="1"/>
    <col min="5397" max="5397" width="10.109375" style="2" customWidth="1"/>
    <col min="5398" max="5434" width="0" style="2" hidden="1" customWidth="1"/>
    <col min="5435" max="5435" width="10.109375" style="2" customWidth="1"/>
    <col min="5436" max="5439" width="0" style="2" hidden="1" customWidth="1"/>
    <col min="5440" max="5440" width="14" style="2" customWidth="1"/>
    <col min="5441" max="5441" width="0" style="2" hidden="1" customWidth="1"/>
    <col min="5442" max="5442" width="8.44140625" style="2" customWidth="1"/>
    <col min="5443" max="5443" width="0" style="2" hidden="1" customWidth="1"/>
    <col min="5444" max="5444" width="59" style="2" customWidth="1"/>
    <col min="5445" max="5452" width="0" style="2" hidden="1" customWidth="1"/>
    <col min="5453" max="5453" width="9.21875" style="2" customWidth="1"/>
    <col min="5454" max="5462" width="0" style="2" hidden="1" customWidth="1"/>
    <col min="5463" max="5632" width="8.88671875" style="2"/>
    <col min="5633" max="5633" width="9.6640625" style="2" customWidth="1"/>
    <col min="5634" max="5634" width="40.88671875" style="2" customWidth="1"/>
    <col min="5635" max="5635" width="10.6640625" style="2" customWidth="1"/>
    <col min="5636" max="5636" width="9.77734375" style="2" customWidth="1"/>
    <col min="5637" max="5637" width="10.88671875" style="2" customWidth="1"/>
    <col min="5638" max="5638" width="10.21875" style="2" customWidth="1"/>
    <col min="5639" max="5652" width="0" style="2" hidden="1" customWidth="1"/>
    <col min="5653" max="5653" width="10.109375" style="2" customWidth="1"/>
    <col min="5654" max="5690" width="0" style="2" hidden="1" customWidth="1"/>
    <col min="5691" max="5691" width="10.109375" style="2" customWidth="1"/>
    <col min="5692" max="5695" width="0" style="2" hidden="1" customWidth="1"/>
    <col min="5696" max="5696" width="14" style="2" customWidth="1"/>
    <col min="5697" max="5697" width="0" style="2" hidden="1" customWidth="1"/>
    <col min="5698" max="5698" width="8.44140625" style="2" customWidth="1"/>
    <col min="5699" max="5699" width="0" style="2" hidden="1" customWidth="1"/>
    <col min="5700" max="5700" width="59" style="2" customWidth="1"/>
    <col min="5701" max="5708" width="0" style="2" hidden="1" customWidth="1"/>
    <col min="5709" max="5709" width="9.21875" style="2" customWidth="1"/>
    <col min="5710" max="5718" width="0" style="2" hidden="1" customWidth="1"/>
    <col min="5719" max="5888" width="8.88671875" style="2"/>
    <col min="5889" max="5889" width="9.6640625" style="2" customWidth="1"/>
    <col min="5890" max="5890" width="40.88671875" style="2" customWidth="1"/>
    <col min="5891" max="5891" width="10.6640625" style="2" customWidth="1"/>
    <col min="5892" max="5892" width="9.77734375" style="2" customWidth="1"/>
    <col min="5893" max="5893" width="10.88671875" style="2" customWidth="1"/>
    <col min="5894" max="5894" width="10.21875" style="2" customWidth="1"/>
    <col min="5895" max="5908" width="0" style="2" hidden="1" customWidth="1"/>
    <col min="5909" max="5909" width="10.109375" style="2" customWidth="1"/>
    <col min="5910" max="5946" width="0" style="2" hidden="1" customWidth="1"/>
    <col min="5947" max="5947" width="10.109375" style="2" customWidth="1"/>
    <col min="5948" max="5951" width="0" style="2" hidden="1" customWidth="1"/>
    <col min="5952" max="5952" width="14" style="2" customWidth="1"/>
    <col min="5953" max="5953" width="0" style="2" hidden="1" customWidth="1"/>
    <col min="5954" max="5954" width="8.44140625" style="2" customWidth="1"/>
    <col min="5955" max="5955" width="0" style="2" hidden="1" customWidth="1"/>
    <col min="5956" max="5956" width="59" style="2" customWidth="1"/>
    <col min="5957" max="5964" width="0" style="2" hidden="1" customWidth="1"/>
    <col min="5965" max="5965" width="9.21875" style="2" customWidth="1"/>
    <col min="5966" max="5974" width="0" style="2" hidden="1" customWidth="1"/>
    <col min="5975" max="6144" width="8.88671875" style="2"/>
    <col min="6145" max="6145" width="9.6640625" style="2" customWidth="1"/>
    <col min="6146" max="6146" width="40.88671875" style="2" customWidth="1"/>
    <col min="6147" max="6147" width="10.6640625" style="2" customWidth="1"/>
    <col min="6148" max="6148" width="9.77734375" style="2" customWidth="1"/>
    <col min="6149" max="6149" width="10.88671875" style="2" customWidth="1"/>
    <col min="6150" max="6150" width="10.21875" style="2" customWidth="1"/>
    <col min="6151" max="6164" width="0" style="2" hidden="1" customWidth="1"/>
    <col min="6165" max="6165" width="10.109375" style="2" customWidth="1"/>
    <col min="6166" max="6202" width="0" style="2" hidden="1" customWidth="1"/>
    <col min="6203" max="6203" width="10.109375" style="2" customWidth="1"/>
    <col min="6204" max="6207" width="0" style="2" hidden="1" customWidth="1"/>
    <col min="6208" max="6208" width="14" style="2" customWidth="1"/>
    <col min="6209" max="6209" width="0" style="2" hidden="1" customWidth="1"/>
    <col min="6210" max="6210" width="8.44140625" style="2" customWidth="1"/>
    <col min="6211" max="6211" width="0" style="2" hidden="1" customWidth="1"/>
    <col min="6212" max="6212" width="59" style="2" customWidth="1"/>
    <col min="6213" max="6220" width="0" style="2" hidden="1" customWidth="1"/>
    <col min="6221" max="6221" width="9.21875" style="2" customWidth="1"/>
    <col min="6222" max="6230" width="0" style="2" hidden="1" customWidth="1"/>
    <col min="6231" max="6400" width="8.88671875" style="2"/>
    <col min="6401" max="6401" width="9.6640625" style="2" customWidth="1"/>
    <col min="6402" max="6402" width="40.88671875" style="2" customWidth="1"/>
    <col min="6403" max="6403" width="10.6640625" style="2" customWidth="1"/>
    <col min="6404" max="6404" width="9.77734375" style="2" customWidth="1"/>
    <col min="6405" max="6405" width="10.88671875" style="2" customWidth="1"/>
    <col min="6406" max="6406" width="10.21875" style="2" customWidth="1"/>
    <col min="6407" max="6420" width="0" style="2" hidden="1" customWidth="1"/>
    <col min="6421" max="6421" width="10.109375" style="2" customWidth="1"/>
    <col min="6422" max="6458" width="0" style="2" hidden="1" customWidth="1"/>
    <col min="6459" max="6459" width="10.109375" style="2" customWidth="1"/>
    <col min="6460" max="6463" width="0" style="2" hidden="1" customWidth="1"/>
    <col min="6464" max="6464" width="14" style="2" customWidth="1"/>
    <col min="6465" max="6465" width="0" style="2" hidden="1" customWidth="1"/>
    <col min="6466" max="6466" width="8.44140625" style="2" customWidth="1"/>
    <col min="6467" max="6467" width="0" style="2" hidden="1" customWidth="1"/>
    <col min="6468" max="6468" width="59" style="2" customWidth="1"/>
    <col min="6469" max="6476" width="0" style="2" hidden="1" customWidth="1"/>
    <col min="6477" max="6477" width="9.21875" style="2" customWidth="1"/>
    <col min="6478" max="6486" width="0" style="2" hidden="1" customWidth="1"/>
    <col min="6487" max="6656" width="8.88671875" style="2"/>
    <col min="6657" max="6657" width="9.6640625" style="2" customWidth="1"/>
    <col min="6658" max="6658" width="40.88671875" style="2" customWidth="1"/>
    <col min="6659" max="6659" width="10.6640625" style="2" customWidth="1"/>
    <col min="6660" max="6660" width="9.77734375" style="2" customWidth="1"/>
    <col min="6661" max="6661" width="10.88671875" style="2" customWidth="1"/>
    <col min="6662" max="6662" width="10.21875" style="2" customWidth="1"/>
    <col min="6663" max="6676" width="0" style="2" hidden="1" customWidth="1"/>
    <col min="6677" max="6677" width="10.109375" style="2" customWidth="1"/>
    <col min="6678" max="6714" width="0" style="2" hidden="1" customWidth="1"/>
    <col min="6715" max="6715" width="10.109375" style="2" customWidth="1"/>
    <col min="6716" max="6719" width="0" style="2" hidden="1" customWidth="1"/>
    <col min="6720" max="6720" width="14" style="2" customWidth="1"/>
    <col min="6721" max="6721" width="0" style="2" hidden="1" customWidth="1"/>
    <col min="6722" max="6722" width="8.44140625" style="2" customWidth="1"/>
    <col min="6723" max="6723" width="0" style="2" hidden="1" customWidth="1"/>
    <col min="6724" max="6724" width="59" style="2" customWidth="1"/>
    <col min="6725" max="6732" width="0" style="2" hidden="1" customWidth="1"/>
    <col min="6733" max="6733" width="9.21875" style="2" customWidth="1"/>
    <col min="6734" max="6742" width="0" style="2" hidden="1" customWidth="1"/>
    <col min="6743" max="6912" width="8.88671875" style="2"/>
    <col min="6913" max="6913" width="9.6640625" style="2" customWidth="1"/>
    <col min="6914" max="6914" width="40.88671875" style="2" customWidth="1"/>
    <col min="6915" max="6915" width="10.6640625" style="2" customWidth="1"/>
    <col min="6916" max="6916" width="9.77734375" style="2" customWidth="1"/>
    <col min="6917" max="6917" width="10.88671875" style="2" customWidth="1"/>
    <col min="6918" max="6918" width="10.21875" style="2" customWidth="1"/>
    <col min="6919" max="6932" width="0" style="2" hidden="1" customWidth="1"/>
    <col min="6933" max="6933" width="10.109375" style="2" customWidth="1"/>
    <col min="6934" max="6970" width="0" style="2" hidden="1" customWidth="1"/>
    <col min="6971" max="6971" width="10.109375" style="2" customWidth="1"/>
    <col min="6972" max="6975" width="0" style="2" hidden="1" customWidth="1"/>
    <col min="6976" max="6976" width="14" style="2" customWidth="1"/>
    <col min="6977" max="6977" width="0" style="2" hidden="1" customWidth="1"/>
    <col min="6978" max="6978" width="8.44140625" style="2" customWidth="1"/>
    <col min="6979" max="6979" width="0" style="2" hidden="1" customWidth="1"/>
    <col min="6980" max="6980" width="59" style="2" customWidth="1"/>
    <col min="6981" max="6988" width="0" style="2" hidden="1" customWidth="1"/>
    <col min="6989" max="6989" width="9.21875" style="2" customWidth="1"/>
    <col min="6990" max="6998" width="0" style="2" hidden="1" customWidth="1"/>
    <col min="6999" max="7168" width="8.88671875" style="2"/>
    <col min="7169" max="7169" width="9.6640625" style="2" customWidth="1"/>
    <col min="7170" max="7170" width="40.88671875" style="2" customWidth="1"/>
    <col min="7171" max="7171" width="10.6640625" style="2" customWidth="1"/>
    <col min="7172" max="7172" width="9.77734375" style="2" customWidth="1"/>
    <col min="7173" max="7173" width="10.88671875" style="2" customWidth="1"/>
    <col min="7174" max="7174" width="10.21875" style="2" customWidth="1"/>
    <col min="7175" max="7188" width="0" style="2" hidden="1" customWidth="1"/>
    <col min="7189" max="7189" width="10.109375" style="2" customWidth="1"/>
    <col min="7190" max="7226" width="0" style="2" hidden="1" customWidth="1"/>
    <col min="7227" max="7227" width="10.109375" style="2" customWidth="1"/>
    <col min="7228" max="7231" width="0" style="2" hidden="1" customWidth="1"/>
    <col min="7232" max="7232" width="14" style="2" customWidth="1"/>
    <col min="7233" max="7233" width="0" style="2" hidden="1" customWidth="1"/>
    <col min="7234" max="7234" width="8.44140625" style="2" customWidth="1"/>
    <col min="7235" max="7235" width="0" style="2" hidden="1" customWidth="1"/>
    <col min="7236" max="7236" width="59" style="2" customWidth="1"/>
    <col min="7237" max="7244" width="0" style="2" hidden="1" customWidth="1"/>
    <col min="7245" max="7245" width="9.21875" style="2" customWidth="1"/>
    <col min="7246" max="7254" width="0" style="2" hidden="1" customWidth="1"/>
    <col min="7255" max="7424" width="8.88671875" style="2"/>
    <col min="7425" max="7425" width="9.6640625" style="2" customWidth="1"/>
    <col min="7426" max="7426" width="40.88671875" style="2" customWidth="1"/>
    <col min="7427" max="7427" width="10.6640625" style="2" customWidth="1"/>
    <col min="7428" max="7428" width="9.77734375" style="2" customWidth="1"/>
    <col min="7429" max="7429" width="10.88671875" style="2" customWidth="1"/>
    <col min="7430" max="7430" width="10.21875" style="2" customWidth="1"/>
    <col min="7431" max="7444" width="0" style="2" hidden="1" customWidth="1"/>
    <col min="7445" max="7445" width="10.109375" style="2" customWidth="1"/>
    <col min="7446" max="7482" width="0" style="2" hidden="1" customWidth="1"/>
    <col min="7483" max="7483" width="10.109375" style="2" customWidth="1"/>
    <col min="7484" max="7487" width="0" style="2" hidden="1" customWidth="1"/>
    <col min="7488" max="7488" width="14" style="2" customWidth="1"/>
    <col min="7489" max="7489" width="0" style="2" hidden="1" customWidth="1"/>
    <col min="7490" max="7490" width="8.44140625" style="2" customWidth="1"/>
    <col min="7491" max="7491" width="0" style="2" hidden="1" customWidth="1"/>
    <col min="7492" max="7492" width="59" style="2" customWidth="1"/>
    <col min="7493" max="7500" width="0" style="2" hidden="1" customWidth="1"/>
    <col min="7501" max="7501" width="9.21875" style="2" customWidth="1"/>
    <col min="7502" max="7510" width="0" style="2" hidden="1" customWidth="1"/>
    <col min="7511" max="7680" width="8.88671875" style="2"/>
    <col min="7681" max="7681" width="9.6640625" style="2" customWidth="1"/>
    <col min="7682" max="7682" width="40.88671875" style="2" customWidth="1"/>
    <col min="7683" max="7683" width="10.6640625" style="2" customWidth="1"/>
    <col min="7684" max="7684" width="9.77734375" style="2" customWidth="1"/>
    <col min="7685" max="7685" width="10.88671875" style="2" customWidth="1"/>
    <col min="7686" max="7686" width="10.21875" style="2" customWidth="1"/>
    <col min="7687" max="7700" width="0" style="2" hidden="1" customWidth="1"/>
    <col min="7701" max="7701" width="10.109375" style="2" customWidth="1"/>
    <col min="7702" max="7738" width="0" style="2" hidden="1" customWidth="1"/>
    <col min="7739" max="7739" width="10.109375" style="2" customWidth="1"/>
    <col min="7740" max="7743" width="0" style="2" hidden="1" customWidth="1"/>
    <col min="7744" max="7744" width="14" style="2" customWidth="1"/>
    <col min="7745" max="7745" width="0" style="2" hidden="1" customWidth="1"/>
    <col min="7746" max="7746" width="8.44140625" style="2" customWidth="1"/>
    <col min="7747" max="7747" width="0" style="2" hidden="1" customWidth="1"/>
    <col min="7748" max="7748" width="59" style="2" customWidth="1"/>
    <col min="7749" max="7756" width="0" style="2" hidden="1" customWidth="1"/>
    <col min="7757" max="7757" width="9.21875" style="2" customWidth="1"/>
    <col min="7758" max="7766" width="0" style="2" hidden="1" customWidth="1"/>
    <col min="7767" max="7936" width="8.88671875" style="2"/>
    <col min="7937" max="7937" width="9.6640625" style="2" customWidth="1"/>
    <col min="7938" max="7938" width="40.88671875" style="2" customWidth="1"/>
    <col min="7939" max="7939" width="10.6640625" style="2" customWidth="1"/>
    <col min="7940" max="7940" width="9.77734375" style="2" customWidth="1"/>
    <col min="7941" max="7941" width="10.88671875" style="2" customWidth="1"/>
    <col min="7942" max="7942" width="10.21875" style="2" customWidth="1"/>
    <col min="7943" max="7956" width="0" style="2" hidden="1" customWidth="1"/>
    <col min="7957" max="7957" width="10.109375" style="2" customWidth="1"/>
    <col min="7958" max="7994" width="0" style="2" hidden="1" customWidth="1"/>
    <col min="7995" max="7995" width="10.109375" style="2" customWidth="1"/>
    <col min="7996" max="7999" width="0" style="2" hidden="1" customWidth="1"/>
    <col min="8000" max="8000" width="14" style="2" customWidth="1"/>
    <col min="8001" max="8001" width="0" style="2" hidden="1" customWidth="1"/>
    <col min="8002" max="8002" width="8.44140625" style="2" customWidth="1"/>
    <col min="8003" max="8003" width="0" style="2" hidden="1" customWidth="1"/>
    <col min="8004" max="8004" width="59" style="2" customWidth="1"/>
    <col min="8005" max="8012" width="0" style="2" hidden="1" customWidth="1"/>
    <col min="8013" max="8013" width="9.21875" style="2" customWidth="1"/>
    <col min="8014" max="8022" width="0" style="2" hidden="1" customWidth="1"/>
    <col min="8023" max="8192" width="8.88671875" style="2"/>
    <col min="8193" max="8193" width="9.6640625" style="2" customWidth="1"/>
    <col min="8194" max="8194" width="40.88671875" style="2" customWidth="1"/>
    <col min="8195" max="8195" width="10.6640625" style="2" customWidth="1"/>
    <col min="8196" max="8196" width="9.77734375" style="2" customWidth="1"/>
    <col min="8197" max="8197" width="10.88671875" style="2" customWidth="1"/>
    <col min="8198" max="8198" width="10.21875" style="2" customWidth="1"/>
    <col min="8199" max="8212" width="0" style="2" hidden="1" customWidth="1"/>
    <col min="8213" max="8213" width="10.109375" style="2" customWidth="1"/>
    <col min="8214" max="8250" width="0" style="2" hidden="1" customWidth="1"/>
    <col min="8251" max="8251" width="10.109375" style="2" customWidth="1"/>
    <col min="8252" max="8255" width="0" style="2" hidden="1" customWidth="1"/>
    <col min="8256" max="8256" width="14" style="2" customWidth="1"/>
    <col min="8257" max="8257" width="0" style="2" hidden="1" customWidth="1"/>
    <col min="8258" max="8258" width="8.44140625" style="2" customWidth="1"/>
    <col min="8259" max="8259" width="0" style="2" hidden="1" customWidth="1"/>
    <col min="8260" max="8260" width="59" style="2" customWidth="1"/>
    <col min="8261" max="8268" width="0" style="2" hidden="1" customWidth="1"/>
    <col min="8269" max="8269" width="9.21875" style="2" customWidth="1"/>
    <col min="8270" max="8278" width="0" style="2" hidden="1" customWidth="1"/>
    <col min="8279" max="8448" width="8.88671875" style="2"/>
    <col min="8449" max="8449" width="9.6640625" style="2" customWidth="1"/>
    <col min="8450" max="8450" width="40.88671875" style="2" customWidth="1"/>
    <col min="8451" max="8451" width="10.6640625" style="2" customWidth="1"/>
    <col min="8452" max="8452" width="9.77734375" style="2" customWidth="1"/>
    <col min="8453" max="8453" width="10.88671875" style="2" customWidth="1"/>
    <col min="8454" max="8454" width="10.21875" style="2" customWidth="1"/>
    <col min="8455" max="8468" width="0" style="2" hidden="1" customWidth="1"/>
    <col min="8469" max="8469" width="10.109375" style="2" customWidth="1"/>
    <col min="8470" max="8506" width="0" style="2" hidden="1" customWidth="1"/>
    <col min="8507" max="8507" width="10.109375" style="2" customWidth="1"/>
    <col min="8508" max="8511" width="0" style="2" hidden="1" customWidth="1"/>
    <col min="8512" max="8512" width="14" style="2" customWidth="1"/>
    <col min="8513" max="8513" width="0" style="2" hidden="1" customWidth="1"/>
    <col min="8514" max="8514" width="8.44140625" style="2" customWidth="1"/>
    <col min="8515" max="8515" width="0" style="2" hidden="1" customWidth="1"/>
    <col min="8516" max="8516" width="59" style="2" customWidth="1"/>
    <col min="8517" max="8524" width="0" style="2" hidden="1" customWidth="1"/>
    <col min="8525" max="8525" width="9.21875" style="2" customWidth="1"/>
    <col min="8526" max="8534" width="0" style="2" hidden="1" customWidth="1"/>
    <col min="8535" max="8704" width="8.88671875" style="2"/>
    <col min="8705" max="8705" width="9.6640625" style="2" customWidth="1"/>
    <col min="8706" max="8706" width="40.88671875" style="2" customWidth="1"/>
    <col min="8707" max="8707" width="10.6640625" style="2" customWidth="1"/>
    <col min="8708" max="8708" width="9.77734375" style="2" customWidth="1"/>
    <col min="8709" max="8709" width="10.88671875" style="2" customWidth="1"/>
    <col min="8710" max="8710" width="10.21875" style="2" customWidth="1"/>
    <col min="8711" max="8724" width="0" style="2" hidden="1" customWidth="1"/>
    <col min="8725" max="8725" width="10.109375" style="2" customWidth="1"/>
    <col min="8726" max="8762" width="0" style="2" hidden="1" customWidth="1"/>
    <col min="8763" max="8763" width="10.109375" style="2" customWidth="1"/>
    <col min="8764" max="8767" width="0" style="2" hidden="1" customWidth="1"/>
    <col min="8768" max="8768" width="14" style="2" customWidth="1"/>
    <col min="8769" max="8769" width="0" style="2" hidden="1" customWidth="1"/>
    <col min="8770" max="8770" width="8.44140625" style="2" customWidth="1"/>
    <col min="8771" max="8771" width="0" style="2" hidden="1" customWidth="1"/>
    <col min="8772" max="8772" width="59" style="2" customWidth="1"/>
    <col min="8773" max="8780" width="0" style="2" hidden="1" customWidth="1"/>
    <col min="8781" max="8781" width="9.21875" style="2" customWidth="1"/>
    <col min="8782" max="8790" width="0" style="2" hidden="1" customWidth="1"/>
    <col min="8791" max="8960" width="8.88671875" style="2"/>
    <col min="8961" max="8961" width="9.6640625" style="2" customWidth="1"/>
    <col min="8962" max="8962" width="40.88671875" style="2" customWidth="1"/>
    <col min="8963" max="8963" width="10.6640625" style="2" customWidth="1"/>
    <col min="8964" max="8964" width="9.77734375" style="2" customWidth="1"/>
    <col min="8965" max="8965" width="10.88671875" style="2" customWidth="1"/>
    <col min="8966" max="8966" width="10.21875" style="2" customWidth="1"/>
    <col min="8967" max="8980" width="0" style="2" hidden="1" customWidth="1"/>
    <col min="8981" max="8981" width="10.109375" style="2" customWidth="1"/>
    <col min="8982" max="9018" width="0" style="2" hidden="1" customWidth="1"/>
    <col min="9019" max="9019" width="10.109375" style="2" customWidth="1"/>
    <col min="9020" max="9023" width="0" style="2" hidden="1" customWidth="1"/>
    <col min="9024" max="9024" width="14" style="2" customWidth="1"/>
    <col min="9025" max="9025" width="0" style="2" hidden="1" customWidth="1"/>
    <col min="9026" max="9026" width="8.44140625" style="2" customWidth="1"/>
    <col min="9027" max="9027" width="0" style="2" hidden="1" customWidth="1"/>
    <col min="9028" max="9028" width="59" style="2" customWidth="1"/>
    <col min="9029" max="9036" width="0" style="2" hidden="1" customWidth="1"/>
    <col min="9037" max="9037" width="9.21875" style="2" customWidth="1"/>
    <col min="9038" max="9046" width="0" style="2" hidden="1" customWidth="1"/>
    <col min="9047" max="9216" width="8.88671875" style="2"/>
    <col min="9217" max="9217" width="9.6640625" style="2" customWidth="1"/>
    <col min="9218" max="9218" width="40.88671875" style="2" customWidth="1"/>
    <col min="9219" max="9219" width="10.6640625" style="2" customWidth="1"/>
    <col min="9220" max="9220" width="9.77734375" style="2" customWidth="1"/>
    <col min="9221" max="9221" width="10.88671875" style="2" customWidth="1"/>
    <col min="9222" max="9222" width="10.21875" style="2" customWidth="1"/>
    <col min="9223" max="9236" width="0" style="2" hidden="1" customWidth="1"/>
    <col min="9237" max="9237" width="10.109375" style="2" customWidth="1"/>
    <col min="9238" max="9274" width="0" style="2" hidden="1" customWidth="1"/>
    <col min="9275" max="9275" width="10.109375" style="2" customWidth="1"/>
    <col min="9276" max="9279" width="0" style="2" hidden="1" customWidth="1"/>
    <col min="9280" max="9280" width="14" style="2" customWidth="1"/>
    <col min="9281" max="9281" width="0" style="2" hidden="1" customWidth="1"/>
    <col min="9282" max="9282" width="8.44140625" style="2" customWidth="1"/>
    <col min="9283" max="9283" width="0" style="2" hidden="1" customWidth="1"/>
    <col min="9284" max="9284" width="59" style="2" customWidth="1"/>
    <col min="9285" max="9292" width="0" style="2" hidden="1" customWidth="1"/>
    <col min="9293" max="9293" width="9.21875" style="2" customWidth="1"/>
    <col min="9294" max="9302" width="0" style="2" hidden="1" customWidth="1"/>
    <col min="9303" max="9472" width="8.88671875" style="2"/>
    <col min="9473" max="9473" width="9.6640625" style="2" customWidth="1"/>
    <col min="9474" max="9474" width="40.88671875" style="2" customWidth="1"/>
    <col min="9475" max="9475" width="10.6640625" style="2" customWidth="1"/>
    <col min="9476" max="9476" width="9.77734375" style="2" customWidth="1"/>
    <col min="9477" max="9477" width="10.88671875" style="2" customWidth="1"/>
    <col min="9478" max="9478" width="10.21875" style="2" customWidth="1"/>
    <col min="9479" max="9492" width="0" style="2" hidden="1" customWidth="1"/>
    <col min="9493" max="9493" width="10.109375" style="2" customWidth="1"/>
    <col min="9494" max="9530" width="0" style="2" hidden="1" customWidth="1"/>
    <col min="9531" max="9531" width="10.109375" style="2" customWidth="1"/>
    <col min="9532" max="9535" width="0" style="2" hidden="1" customWidth="1"/>
    <col min="9536" max="9536" width="14" style="2" customWidth="1"/>
    <col min="9537" max="9537" width="0" style="2" hidden="1" customWidth="1"/>
    <col min="9538" max="9538" width="8.44140625" style="2" customWidth="1"/>
    <col min="9539" max="9539" width="0" style="2" hidden="1" customWidth="1"/>
    <col min="9540" max="9540" width="59" style="2" customWidth="1"/>
    <col min="9541" max="9548" width="0" style="2" hidden="1" customWidth="1"/>
    <col min="9549" max="9549" width="9.21875" style="2" customWidth="1"/>
    <col min="9550" max="9558" width="0" style="2" hidden="1" customWidth="1"/>
    <col min="9559" max="9728" width="8.88671875" style="2"/>
    <col min="9729" max="9729" width="9.6640625" style="2" customWidth="1"/>
    <col min="9730" max="9730" width="40.88671875" style="2" customWidth="1"/>
    <col min="9731" max="9731" width="10.6640625" style="2" customWidth="1"/>
    <col min="9732" max="9732" width="9.77734375" style="2" customWidth="1"/>
    <col min="9733" max="9733" width="10.88671875" style="2" customWidth="1"/>
    <col min="9734" max="9734" width="10.21875" style="2" customWidth="1"/>
    <col min="9735" max="9748" width="0" style="2" hidden="1" customWidth="1"/>
    <col min="9749" max="9749" width="10.109375" style="2" customWidth="1"/>
    <col min="9750" max="9786" width="0" style="2" hidden="1" customWidth="1"/>
    <col min="9787" max="9787" width="10.109375" style="2" customWidth="1"/>
    <col min="9788" max="9791" width="0" style="2" hidden="1" customWidth="1"/>
    <col min="9792" max="9792" width="14" style="2" customWidth="1"/>
    <col min="9793" max="9793" width="0" style="2" hidden="1" customWidth="1"/>
    <col min="9794" max="9794" width="8.44140625" style="2" customWidth="1"/>
    <col min="9795" max="9795" width="0" style="2" hidden="1" customWidth="1"/>
    <col min="9796" max="9796" width="59" style="2" customWidth="1"/>
    <col min="9797" max="9804" width="0" style="2" hidden="1" customWidth="1"/>
    <col min="9805" max="9805" width="9.21875" style="2" customWidth="1"/>
    <col min="9806" max="9814" width="0" style="2" hidden="1" customWidth="1"/>
    <col min="9815" max="9984" width="8.88671875" style="2"/>
    <col min="9985" max="9985" width="9.6640625" style="2" customWidth="1"/>
    <col min="9986" max="9986" width="40.88671875" style="2" customWidth="1"/>
    <col min="9987" max="9987" width="10.6640625" style="2" customWidth="1"/>
    <col min="9988" max="9988" width="9.77734375" style="2" customWidth="1"/>
    <col min="9989" max="9989" width="10.88671875" style="2" customWidth="1"/>
    <col min="9990" max="9990" width="10.21875" style="2" customWidth="1"/>
    <col min="9991" max="10004" width="0" style="2" hidden="1" customWidth="1"/>
    <col min="10005" max="10005" width="10.109375" style="2" customWidth="1"/>
    <col min="10006" max="10042" width="0" style="2" hidden="1" customWidth="1"/>
    <col min="10043" max="10043" width="10.109375" style="2" customWidth="1"/>
    <col min="10044" max="10047" width="0" style="2" hidden="1" customWidth="1"/>
    <col min="10048" max="10048" width="14" style="2" customWidth="1"/>
    <col min="10049" max="10049" width="0" style="2" hidden="1" customWidth="1"/>
    <col min="10050" max="10050" width="8.44140625" style="2" customWidth="1"/>
    <col min="10051" max="10051" width="0" style="2" hidden="1" customWidth="1"/>
    <col min="10052" max="10052" width="59" style="2" customWidth="1"/>
    <col min="10053" max="10060" width="0" style="2" hidden="1" customWidth="1"/>
    <col min="10061" max="10061" width="9.21875" style="2" customWidth="1"/>
    <col min="10062" max="10070" width="0" style="2" hidden="1" customWidth="1"/>
    <col min="10071" max="10240" width="8.88671875" style="2"/>
    <col min="10241" max="10241" width="9.6640625" style="2" customWidth="1"/>
    <col min="10242" max="10242" width="40.88671875" style="2" customWidth="1"/>
    <col min="10243" max="10243" width="10.6640625" style="2" customWidth="1"/>
    <col min="10244" max="10244" width="9.77734375" style="2" customWidth="1"/>
    <col min="10245" max="10245" width="10.88671875" style="2" customWidth="1"/>
    <col min="10246" max="10246" width="10.21875" style="2" customWidth="1"/>
    <col min="10247" max="10260" width="0" style="2" hidden="1" customWidth="1"/>
    <col min="10261" max="10261" width="10.109375" style="2" customWidth="1"/>
    <col min="10262" max="10298" width="0" style="2" hidden="1" customWidth="1"/>
    <col min="10299" max="10299" width="10.109375" style="2" customWidth="1"/>
    <col min="10300" max="10303" width="0" style="2" hidden="1" customWidth="1"/>
    <col min="10304" max="10304" width="14" style="2" customWidth="1"/>
    <col min="10305" max="10305" width="0" style="2" hidden="1" customWidth="1"/>
    <col min="10306" max="10306" width="8.44140625" style="2" customWidth="1"/>
    <col min="10307" max="10307" width="0" style="2" hidden="1" customWidth="1"/>
    <col min="10308" max="10308" width="59" style="2" customWidth="1"/>
    <col min="10309" max="10316" width="0" style="2" hidden="1" customWidth="1"/>
    <col min="10317" max="10317" width="9.21875" style="2" customWidth="1"/>
    <col min="10318" max="10326" width="0" style="2" hidden="1" customWidth="1"/>
    <col min="10327" max="10496" width="8.88671875" style="2"/>
    <col min="10497" max="10497" width="9.6640625" style="2" customWidth="1"/>
    <col min="10498" max="10498" width="40.88671875" style="2" customWidth="1"/>
    <col min="10499" max="10499" width="10.6640625" style="2" customWidth="1"/>
    <col min="10500" max="10500" width="9.77734375" style="2" customWidth="1"/>
    <col min="10501" max="10501" width="10.88671875" style="2" customWidth="1"/>
    <col min="10502" max="10502" width="10.21875" style="2" customWidth="1"/>
    <col min="10503" max="10516" width="0" style="2" hidden="1" customWidth="1"/>
    <col min="10517" max="10517" width="10.109375" style="2" customWidth="1"/>
    <col min="10518" max="10554" width="0" style="2" hidden="1" customWidth="1"/>
    <col min="10555" max="10555" width="10.109375" style="2" customWidth="1"/>
    <col min="10556" max="10559" width="0" style="2" hidden="1" customWidth="1"/>
    <col min="10560" max="10560" width="14" style="2" customWidth="1"/>
    <col min="10561" max="10561" width="0" style="2" hidden="1" customWidth="1"/>
    <col min="10562" max="10562" width="8.44140625" style="2" customWidth="1"/>
    <col min="10563" max="10563" width="0" style="2" hidden="1" customWidth="1"/>
    <col min="10564" max="10564" width="59" style="2" customWidth="1"/>
    <col min="10565" max="10572" width="0" style="2" hidden="1" customWidth="1"/>
    <col min="10573" max="10573" width="9.21875" style="2" customWidth="1"/>
    <col min="10574" max="10582" width="0" style="2" hidden="1" customWidth="1"/>
    <col min="10583" max="10752" width="8.88671875" style="2"/>
    <col min="10753" max="10753" width="9.6640625" style="2" customWidth="1"/>
    <col min="10754" max="10754" width="40.88671875" style="2" customWidth="1"/>
    <col min="10755" max="10755" width="10.6640625" style="2" customWidth="1"/>
    <col min="10756" max="10756" width="9.77734375" style="2" customWidth="1"/>
    <col min="10757" max="10757" width="10.88671875" style="2" customWidth="1"/>
    <col min="10758" max="10758" width="10.21875" style="2" customWidth="1"/>
    <col min="10759" max="10772" width="0" style="2" hidden="1" customWidth="1"/>
    <col min="10773" max="10773" width="10.109375" style="2" customWidth="1"/>
    <col min="10774" max="10810" width="0" style="2" hidden="1" customWidth="1"/>
    <col min="10811" max="10811" width="10.109375" style="2" customWidth="1"/>
    <col min="10812" max="10815" width="0" style="2" hidden="1" customWidth="1"/>
    <col min="10816" max="10816" width="14" style="2" customWidth="1"/>
    <col min="10817" max="10817" width="0" style="2" hidden="1" customWidth="1"/>
    <col min="10818" max="10818" width="8.44140625" style="2" customWidth="1"/>
    <col min="10819" max="10819" width="0" style="2" hidden="1" customWidth="1"/>
    <col min="10820" max="10820" width="59" style="2" customWidth="1"/>
    <col min="10821" max="10828" width="0" style="2" hidden="1" customWidth="1"/>
    <col min="10829" max="10829" width="9.21875" style="2" customWidth="1"/>
    <col min="10830" max="10838" width="0" style="2" hidden="1" customWidth="1"/>
    <col min="10839" max="11008" width="8.88671875" style="2"/>
    <col min="11009" max="11009" width="9.6640625" style="2" customWidth="1"/>
    <col min="11010" max="11010" width="40.88671875" style="2" customWidth="1"/>
    <col min="11011" max="11011" width="10.6640625" style="2" customWidth="1"/>
    <col min="11012" max="11012" width="9.77734375" style="2" customWidth="1"/>
    <col min="11013" max="11013" width="10.88671875" style="2" customWidth="1"/>
    <col min="11014" max="11014" width="10.21875" style="2" customWidth="1"/>
    <col min="11015" max="11028" width="0" style="2" hidden="1" customWidth="1"/>
    <col min="11029" max="11029" width="10.109375" style="2" customWidth="1"/>
    <col min="11030" max="11066" width="0" style="2" hidden="1" customWidth="1"/>
    <col min="11067" max="11067" width="10.109375" style="2" customWidth="1"/>
    <col min="11068" max="11071" width="0" style="2" hidden="1" customWidth="1"/>
    <col min="11072" max="11072" width="14" style="2" customWidth="1"/>
    <col min="11073" max="11073" width="0" style="2" hidden="1" customWidth="1"/>
    <col min="11074" max="11074" width="8.44140625" style="2" customWidth="1"/>
    <col min="11075" max="11075" width="0" style="2" hidden="1" customWidth="1"/>
    <col min="11076" max="11076" width="59" style="2" customWidth="1"/>
    <col min="11077" max="11084" width="0" style="2" hidden="1" customWidth="1"/>
    <col min="11085" max="11085" width="9.21875" style="2" customWidth="1"/>
    <col min="11086" max="11094" width="0" style="2" hidden="1" customWidth="1"/>
    <col min="11095" max="11264" width="8.88671875" style="2"/>
    <col min="11265" max="11265" width="9.6640625" style="2" customWidth="1"/>
    <col min="11266" max="11266" width="40.88671875" style="2" customWidth="1"/>
    <col min="11267" max="11267" width="10.6640625" style="2" customWidth="1"/>
    <col min="11268" max="11268" width="9.77734375" style="2" customWidth="1"/>
    <col min="11269" max="11269" width="10.88671875" style="2" customWidth="1"/>
    <col min="11270" max="11270" width="10.21875" style="2" customWidth="1"/>
    <col min="11271" max="11284" width="0" style="2" hidden="1" customWidth="1"/>
    <col min="11285" max="11285" width="10.109375" style="2" customWidth="1"/>
    <col min="11286" max="11322" width="0" style="2" hidden="1" customWidth="1"/>
    <col min="11323" max="11323" width="10.109375" style="2" customWidth="1"/>
    <col min="11324" max="11327" width="0" style="2" hidden="1" customWidth="1"/>
    <col min="11328" max="11328" width="14" style="2" customWidth="1"/>
    <col min="11329" max="11329" width="0" style="2" hidden="1" customWidth="1"/>
    <col min="11330" max="11330" width="8.44140625" style="2" customWidth="1"/>
    <col min="11331" max="11331" width="0" style="2" hidden="1" customWidth="1"/>
    <col min="11332" max="11332" width="59" style="2" customWidth="1"/>
    <col min="11333" max="11340" width="0" style="2" hidden="1" customWidth="1"/>
    <col min="11341" max="11341" width="9.21875" style="2" customWidth="1"/>
    <col min="11342" max="11350" width="0" style="2" hidden="1" customWidth="1"/>
    <col min="11351" max="11520" width="8.88671875" style="2"/>
    <col min="11521" max="11521" width="9.6640625" style="2" customWidth="1"/>
    <col min="11522" max="11522" width="40.88671875" style="2" customWidth="1"/>
    <col min="11523" max="11523" width="10.6640625" style="2" customWidth="1"/>
    <col min="11524" max="11524" width="9.77734375" style="2" customWidth="1"/>
    <col min="11525" max="11525" width="10.88671875" style="2" customWidth="1"/>
    <col min="11526" max="11526" width="10.21875" style="2" customWidth="1"/>
    <col min="11527" max="11540" width="0" style="2" hidden="1" customWidth="1"/>
    <col min="11541" max="11541" width="10.109375" style="2" customWidth="1"/>
    <col min="11542" max="11578" width="0" style="2" hidden="1" customWidth="1"/>
    <col min="11579" max="11579" width="10.109375" style="2" customWidth="1"/>
    <col min="11580" max="11583" width="0" style="2" hidden="1" customWidth="1"/>
    <col min="11584" max="11584" width="14" style="2" customWidth="1"/>
    <col min="11585" max="11585" width="0" style="2" hidden="1" customWidth="1"/>
    <col min="11586" max="11586" width="8.44140625" style="2" customWidth="1"/>
    <col min="11587" max="11587" width="0" style="2" hidden="1" customWidth="1"/>
    <col min="11588" max="11588" width="59" style="2" customWidth="1"/>
    <col min="11589" max="11596" width="0" style="2" hidden="1" customWidth="1"/>
    <col min="11597" max="11597" width="9.21875" style="2" customWidth="1"/>
    <col min="11598" max="11606" width="0" style="2" hidden="1" customWidth="1"/>
    <col min="11607" max="11776" width="8.88671875" style="2"/>
    <col min="11777" max="11777" width="9.6640625" style="2" customWidth="1"/>
    <col min="11778" max="11778" width="40.88671875" style="2" customWidth="1"/>
    <col min="11779" max="11779" width="10.6640625" style="2" customWidth="1"/>
    <col min="11780" max="11780" width="9.77734375" style="2" customWidth="1"/>
    <col min="11781" max="11781" width="10.88671875" style="2" customWidth="1"/>
    <col min="11782" max="11782" width="10.21875" style="2" customWidth="1"/>
    <col min="11783" max="11796" width="0" style="2" hidden="1" customWidth="1"/>
    <col min="11797" max="11797" width="10.109375" style="2" customWidth="1"/>
    <col min="11798" max="11834" width="0" style="2" hidden="1" customWidth="1"/>
    <col min="11835" max="11835" width="10.109375" style="2" customWidth="1"/>
    <col min="11836" max="11839" width="0" style="2" hidden="1" customWidth="1"/>
    <col min="11840" max="11840" width="14" style="2" customWidth="1"/>
    <col min="11841" max="11841" width="0" style="2" hidden="1" customWidth="1"/>
    <col min="11842" max="11842" width="8.44140625" style="2" customWidth="1"/>
    <col min="11843" max="11843" width="0" style="2" hidden="1" customWidth="1"/>
    <col min="11844" max="11844" width="59" style="2" customWidth="1"/>
    <col min="11845" max="11852" width="0" style="2" hidden="1" customWidth="1"/>
    <col min="11853" max="11853" width="9.21875" style="2" customWidth="1"/>
    <col min="11854" max="11862" width="0" style="2" hidden="1" customWidth="1"/>
    <col min="11863" max="12032" width="8.88671875" style="2"/>
    <col min="12033" max="12033" width="9.6640625" style="2" customWidth="1"/>
    <col min="12034" max="12034" width="40.88671875" style="2" customWidth="1"/>
    <col min="12035" max="12035" width="10.6640625" style="2" customWidth="1"/>
    <col min="12036" max="12036" width="9.77734375" style="2" customWidth="1"/>
    <col min="12037" max="12037" width="10.88671875" style="2" customWidth="1"/>
    <col min="12038" max="12038" width="10.21875" style="2" customWidth="1"/>
    <col min="12039" max="12052" width="0" style="2" hidden="1" customWidth="1"/>
    <col min="12053" max="12053" width="10.109375" style="2" customWidth="1"/>
    <col min="12054" max="12090" width="0" style="2" hidden="1" customWidth="1"/>
    <col min="12091" max="12091" width="10.109375" style="2" customWidth="1"/>
    <col min="12092" max="12095" width="0" style="2" hidden="1" customWidth="1"/>
    <col min="12096" max="12096" width="14" style="2" customWidth="1"/>
    <col min="12097" max="12097" width="0" style="2" hidden="1" customWidth="1"/>
    <col min="12098" max="12098" width="8.44140625" style="2" customWidth="1"/>
    <col min="12099" max="12099" width="0" style="2" hidden="1" customWidth="1"/>
    <col min="12100" max="12100" width="59" style="2" customWidth="1"/>
    <col min="12101" max="12108" width="0" style="2" hidden="1" customWidth="1"/>
    <col min="12109" max="12109" width="9.21875" style="2" customWidth="1"/>
    <col min="12110" max="12118" width="0" style="2" hidden="1" customWidth="1"/>
    <col min="12119" max="12288" width="8.88671875" style="2"/>
    <col min="12289" max="12289" width="9.6640625" style="2" customWidth="1"/>
    <col min="12290" max="12290" width="40.88671875" style="2" customWidth="1"/>
    <col min="12291" max="12291" width="10.6640625" style="2" customWidth="1"/>
    <col min="12292" max="12292" width="9.77734375" style="2" customWidth="1"/>
    <col min="12293" max="12293" width="10.88671875" style="2" customWidth="1"/>
    <col min="12294" max="12294" width="10.21875" style="2" customWidth="1"/>
    <col min="12295" max="12308" width="0" style="2" hidden="1" customWidth="1"/>
    <col min="12309" max="12309" width="10.109375" style="2" customWidth="1"/>
    <col min="12310" max="12346" width="0" style="2" hidden="1" customWidth="1"/>
    <col min="12347" max="12347" width="10.109375" style="2" customWidth="1"/>
    <col min="12348" max="12351" width="0" style="2" hidden="1" customWidth="1"/>
    <col min="12352" max="12352" width="14" style="2" customWidth="1"/>
    <col min="12353" max="12353" width="0" style="2" hidden="1" customWidth="1"/>
    <col min="12354" max="12354" width="8.44140625" style="2" customWidth="1"/>
    <col min="12355" max="12355" width="0" style="2" hidden="1" customWidth="1"/>
    <col min="12356" max="12356" width="59" style="2" customWidth="1"/>
    <col min="12357" max="12364" width="0" style="2" hidden="1" customWidth="1"/>
    <col min="12365" max="12365" width="9.21875" style="2" customWidth="1"/>
    <col min="12366" max="12374" width="0" style="2" hidden="1" customWidth="1"/>
    <col min="12375" max="12544" width="8.88671875" style="2"/>
    <col min="12545" max="12545" width="9.6640625" style="2" customWidth="1"/>
    <col min="12546" max="12546" width="40.88671875" style="2" customWidth="1"/>
    <col min="12547" max="12547" width="10.6640625" style="2" customWidth="1"/>
    <col min="12548" max="12548" width="9.77734375" style="2" customWidth="1"/>
    <col min="12549" max="12549" width="10.88671875" style="2" customWidth="1"/>
    <col min="12550" max="12550" width="10.21875" style="2" customWidth="1"/>
    <col min="12551" max="12564" width="0" style="2" hidden="1" customWidth="1"/>
    <col min="12565" max="12565" width="10.109375" style="2" customWidth="1"/>
    <col min="12566" max="12602" width="0" style="2" hidden="1" customWidth="1"/>
    <col min="12603" max="12603" width="10.109375" style="2" customWidth="1"/>
    <col min="12604" max="12607" width="0" style="2" hidden="1" customWidth="1"/>
    <col min="12608" max="12608" width="14" style="2" customWidth="1"/>
    <col min="12609" max="12609" width="0" style="2" hidden="1" customWidth="1"/>
    <col min="12610" max="12610" width="8.44140625" style="2" customWidth="1"/>
    <col min="12611" max="12611" width="0" style="2" hidden="1" customWidth="1"/>
    <col min="12612" max="12612" width="59" style="2" customWidth="1"/>
    <col min="12613" max="12620" width="0" style="2" hidden="1" customWidth="1"/>
    <col min="12621" max="12621" width="9.21875" style="2" customWidth="1"/>
    <col min="12622" max="12630" width="0" style="2" hidden="1" customWidth="1"/>
    <col min="12631" max="12800" width="8.88671875" style="2"/>
    <col min="12801" max="12801" width="9.6640625" style="2" customWidth="1"/>
    <col min="12802" max="12802" width="40.88671875" style="2" customWidth="1"/>
    <col min="12803" max="12803" width="10.6640625" style="2" customWidth="1"/>
    <col min="12804" max="12804" width="9.77734375" style="2" customWidth="1"/>
    <col min="12805" max="12805" width="10.88671875" style="2" customWidth="1"/>
    <col min="12806" max="12806" width="10.21875" style="2" customWidth="1"/>
    <col min="12807" max="12820" width="0" style="2" hidden="1" customWidth="1"/>
    <col min="12821" max="12821" width="10.109375" style="2" customWidth="1"/>
    <col min="12822" max="12858" width="0" style="2" hidden="1" customWidth="1"/>
    <col min="12859" max="12859" width="10.109375" style="2" customWidth="1"/>
    <col min="12860" max="12863" width="0" style="2" hidden="1" customWidth="1"/>
    <col min="12864" max="12864" width="14" style="2" customWidth="1"/>
    <col min="12865" max="12865" width="0" style="2" hidden="1" customWidth="1"/>
    <col min="12866" max="12866" width="8.44140625" style="2" customWidth="1"/>
    <col min="12867" max="12867" width="0" style="2" hidden="1" customWidth="1"/>
    <col min="12868" max="12868" width="59" style="2" customWidth="1"/>
    <col min="12869" max="12876" width="0" style="2" hidden="1" customWidth="1"/>
    <col min="12877" max="12877" width="9.21875" style="2" customWidth="1"/>
    <col min="12878" max="12886" width="0" style="2" hidden="1" customWidth="1"/>
    <col min="12887" max="13056" width="8.88671875" style="2"/>
    <col min="13057" max="13057" width="9.6640625" style="2" customWidth="1"/>
    <col min="13058" max="13058" width="40.88671875" style="2" customWidth="1"/>
    <col min="13059" max="13059" width="10.6640625" style="2" customWidth="1"/>
    <col min="13060" max="13060" width="9.77734375" style="2" customWidth="1"/>
    <col min="13061" max="13061" width="10.88671875" style="2" customWidth="1"/>
    <col min="13062" max="13062" width="10.21875" style="2" customWidth="1"/>
    <col min="13063" max="13076" width="0" style="2" hidden="1" customWidth="1"/>
    <col min="13077" max="13077" width="10.109375" style="2" customWidth="1"/>
    <col min="13078" max="13114" width="0" style="2" hidden="1" customWidth="1"/>
    <col min="13115" max="13115" width="10.109375" style="2" customWidth="1"/>
    <col min="13116" max="13119" width="0" style="2" hidden="1" customWidth="1"/>
    <col min="13120" max="13120" width="14" style="2" customWidth="1"/>
    <col min="13121" max="13121" width="0" style="2" hidden="1" customWidth="1"/>
    <col min="13122" max="13122" width="8.44140625" style="2" customWidth="1"/>
    <col min="13123" max="13123" width="0" style="2" hidden="1" customWidth="1"/>
    <col min="13124" max="13124" width="59" style="2" customWidth="1"/>
    <col min="13125" max="13132" width="0" style="2" hidden="1" customWidth="1"/>
    <col min="13133" max="13133" width="9.21875" style="2" customWidth="1"/>
    <col min="13134" max="13142" width="0" style="2" hidden="1" customWidth="1"/>
    <col min="13143" max="13312" width="8.88671875" style="2"/>
    <col min="13313" max="13313" width="9.6640625" style="2" customWidth="1"/>
    <col min="13314" max="13314" width="40.88671875" style="2" customWidth="1"/>
    <col min="13315" max="13315" width="10.6640625" style="2" customWidth="1"/>
    <col min="13316" max="13316" width="9.77734375" style="2" customWidth="1"/>
    <col min="13317" max="13317" width="10.88671875" style="2" customWidth="1"/>
    <col min="13318" max="13318" width="10.21875" style="2" customWidth="1"/>
    <col min="13319" max="13332" width="0" style="2" hidden="1" customWidth="1"/>
    <col min="13333" max="13333" width="10.109375" style="2" customWidth="1"/>
    <col min="13334" max="13370" width="0" style="2" hidden="1" customWidth="1"/>
    <col min="13371" max="13371" width="10.109375" style="2" customWidth="1"/>
    <col min="13372" max="13375" width="0" style="2" hidden="1" customWidth="1"/>
    <col min="13376" max="13376" width="14" style="2" customWidth="1"/>
    <col min="13377" max="13377" width="0" style="2" hidden="1" customWidth="1"/>
    <col min="13378" max="13378" width="8.44140625" style="2" customWidth="1"/>
    <col min="13379" max="13379" width="0" style="2" hidden="1" customWidth="1"/>
    <col min="13380" max="13380" width="59" style="2" customWidth="1"/>
    <col min="13381" max="13388" width="0" style="2" hidden="1" customWidth="1"/>
    <col min="13389" max="13389" width="9.21875" style="2" customWidth="1"/>
    <col min="13390" max="13398" width="0" style="2" hidden="1" customWidth="1"/>
    <col min="13399" max="13568" width="8.88671875" style="2"/>
    <col min="13569" max="13569" width="9.6640625" style="2" customWidth="1"/>
    <col min="13570" max="13570" width="40.88671875" style="2" customWidth="1"/>
    <col min="13571" max="13571" width="10.6640625" style="2" customWidth="1"/>
    <col min="13572" max="13572" width="9.77734375" style="2" customWidth="1"/>
    <col min="13573" max="13573" width="10.88671875" style="2" customWidth="1"/>
    <col min="13574" max="13574" width="10.21875" style="2" customWidth="1"/>
    <col min="13575" max="13588" width="0" style="2" hidden="1" customWidth="1"/>
    <col min="13589" max="13589" width="10.109375" style="2" customWidth="1"/>
    <col min="13590" max="13626" width="0" style="2" hidden="1" customWidth="1"/>
    <col min="13627" max="13627" width="10.109375" style="2" customWidth="1"/>
    <col min="13628" max="13631" width="0" style="2" hidden="1" customWidth="1"/>
    <col min="13632" max="13632" width="14" style="2" customWidth="1"/>
    <col min="13633" max="13633" width="0" style="2" hidden="1" customWidth="1"/>
    <col min="13634" max="13634" width="8.44140625" style="2" customWidth="1"/>
    <col min="13635" max="13635" width="0" style="2" hidden="1" customWidth="1"/>
    <col min="13636" max="13636" width="59" style="2" customWidth="1"/>
    <col min="13637" max="13644" width="0" style="2" hidden="1" customWidth="1"/>
    <col min="13645" max="13645" width="9.21875" style="2" customWidth="1"/>
    <col min="13646" max="13654" width="0" style="2" hidden="1" customWidth="1"/>
    <col min="13655" max="13824" width="8.88671875" style="2"/>
    <col min="13825" max="13825" width="9.6640625" style="2" customWidth="1"/>
    <col min="13826" max="13826" width="40.88671875" style="2" customWidth="1"/>
    <col min="13827" max="13827" width="10.6640625" style="2" customWidth="1"/>
    <col min="13828" max="13828" width="9.77734375" style="2" customWidth="1"/>
    <col min="13829" max="13829" width="10.88671875" style="2" customWidth="1"/>
    <col min="13830" max="13830" width="10.21875" style="2" customWidth="1"/>
    <col min="13831" max="13844" width="0" style="2" hidden="1" customWidth="1"/>
    <col min="13845" max="13845" width="10.109375" style="2" customWidth="1"/>
    <col min="13846" max="13882" width="0" style="2" hidden="1" customWidth="1"/>
    <col min="13883" max="13883" width="10.109375" style="2" customWidth="1"/>
    <col min="13884" max="13887" width="0" style="2" hidden="1" customWidth="1"/>
    <col min="13888" max="13888" width="14" style="2" customWidth="1"/>
    <col min="13889" max="13889" width="0" style="2" hidden="1" customWidth="1"/>
    <col min="13890" max="13890" width="8.44140625" style="2" customWidth="1"/>
    <col min="13891" max="13891" width="0" style="2" hidden="1" customWidth="1"/>
    <col min="13892" max="13892" width="59" style="2" customWidth="1"/>
    <col min="13893" max="13900" width="0" style="2" hidden="1" customWidth="1"/>
    <col min="13901" max="13901" width="9.21875" style="2" customWidth="1"/>
    <col min="13902" max="13910" width="0" style="2" hidden="1" customWidth="1"/>
    <col min="13911" max="14080" width="8.88671875" style="2"/>
    <col min="14081" max="14081" width="9.6640625" style="2" customWidth="1"/>
    <col min="14082" max="14082" width="40.88671875" style="2" customWidth="1"/>
    <col min="14083" max="14083" width="10.6640625" style="2" customWidth="1"/>
    <col min="14084" max="14084" width="9.77734375" style="2" customWidth="1"/>
    <col min="14085" max="14085" width="10.88671875" style="2" customWidth="1"/>
    <col min="14086" max="14086" width="10.21875" style="2" customWidth="1"/>
    <col min="14087" max="14100" width="0" style="2" hidden="1" customWidth="1"/>
    <col min="14101" max="14101" width="10.109375" style="2" customWidth="1"/>
    <col min="14102" max="14138" width="0" style="2" hidden="1" customWidth="1"/>
    <col min="14139" max="14139" width="10.109375" style="2" customWidth="1"/>
    <col min="14140" max="14143" width="0" style="2" hidden="1" customWidth="1"/>
    <col min="14144" max="14144" width="14" style="2" customWidth="1"/>
    <col min="14145" max="14145" width="0" style="2" hidden="1" customWidth="1"/>
    <col min="14146" max="14146" width="8.44140625" style="2" customWidth="1"/>
    <col min="14147" max="14147" width="0" style="2" hidden="1" customWidth="1"/>
    <col min="14148" max="14148" width="59" style="2" customWidth="1"/>
    <col min="14149" max="14156" width="0" style="2" hidden="1" customWidth="1"/>
    <col min="14157" max="14157" width="9.21875" style="2" customWidth="1"/>
    <col min="14158" max="14166" width="0" style="2" hidden="1" customWidth="1"/>
    <col min="14167" max="14336" width="8.88671875" style="2"/>
    <col min="14337" max="14337" width="9.6640625" style="2" customWidth="1"/>
    <col min="14338" max="14338" width="40.88671875" style="2" customWidth="1"/>
    <col min="14339" max="14339" width="10.6640625" style="2" customWidth="1"/>
    <col min="14340" max="14340" width="9.77734375" style="2" customWidth="1"/>
    <col min="14341" max="14341" width="10.88671875" style="2" customWidth="1"/>
    <col min="14342" max="14342" width="10.21875" style="2" customWidth="1"/>
    <col min="14343" max="14356" width="0" style="2" hidden="1" customWidth="1"/>
    <col min="14357" max="14357" width="10.109375" style="2" customWidth="1"/>
    <col min="14358" max="14394" width="0" style="2" hidden="1" customWidth="1"/>
    <col min="14395" max="14395" width="10.109375" style="2" customWidth="1"/>
    <col min="14396" max="14399" width="0" style="2" hidden="1" customWidth="1"/>
    <col min="14400" max="14400" width="14" style="2" customWidth="1"/>
    <col min="14401" max="14401" width="0" style="2" hidden="1" customWidth="1"/>
    <col min="14402" max="14402" width="8.44140625" style="2" customWidth="1"/>
    <col min="14403" max="14403" width="0" style="2" hidden="1" customWidth="1"/>
    <col min="14404" max="14404" width="59" style="2" customWidth="1"/>
    <col min="14405" max="14412" width="0" style="2" hidden="1" customWidth="1"/>
    <col min="14413" max="14413" width="9.21875" style="2" customWidth="1"/>
    <col min="14414" max="14422" width="0" style="2" hidden="1" customWidth="1"/>
    <col min="14423" max="14592" width="8.88671875" style="2"/>
    <col min="14593" max="14593" width="9.6640625" style="2" customWidth="1"/>
    <col min="14594" max="14594" width="40.88671875" style="2" customWidth="1"/>
    <col min="14595" max="14595" width="10.6640625" style="2" customWidth="1"/>
    <col min="14596" max="14596" width="9.77734375" style="2" customWidth="1"/>
    <col min="14597" max="14597" width="10.88671875" style="2" customWidth="1"/>
    <col min="14598" max="14598" width="10.21875" style="2" customWidth="1"/>
    <col min="14599" max="14612" width="0" style="2" hidden="1" customWidth="1"/>
    <col min="14613" max="14613" width="10.109375" style="2" customWidth="1"/>
    <col min="14614" max="14650" width="0" style="2" hidden="1" customWidth="1"/>
    <col min="14651" max="14651" width="10.109375" style="2" customWidth="1"/>
    <col min="14652" max="14655" width="0" style="2" hidden="1" customWidth="1"/>
    <col min="14656" max="14656" width="14" style="2" customWidth="1"/>
    <col min="14657" max="14657" width="0" style="2" hidden="1" customWidth="1"/>
    <col min="14658" max="14658" width="8.44140625" style="2" customWidth="1"/>
    <col min="14659" max="14659" width="0" style="2" hidden="1" customWidth="1"/>
    <col min="14660" max="14660" width="59" style="2" customWidth="1"/>
    <col min="14661" max="14668" width="0" style="2" hidden="1" customWidth="1"/>
    <col min="14669" max="14669" width="9.21875" style="2" customWidth="1"/>
    <col min="14670" max="14678" width="0" style="2" hidden="1" customWidth="1"/>
    <col min="14679" max="14848" width="8.88671875" style="2"/>
    <col min="14849" max="14849" width="9.6640625" style="2" customWidth="1"/>
    <col min="14850" max="14850" width="40.88671875" style="2" customWidth="1"/>
    <col min="14851" max="14851" width="10.6640625" style="2" customWidth="1"/>
    <col min="14852" max="14852" width="9.77734375" style="2" customWidth="1"/>
    <col min="14853" max="14853" width="10.88671875" style="2" customWidth="1"/>
    <col min="14854" max="14854" width="10.21875" style="2" customWidth="1"/>
    <col min="14855" max="14868" width="0" style="2" hidden="1" customWidth="1"/>
    <col min="14869" max="14869" width="10.109375" style="2" customWidth="1"/>
    <col min="14870" max="14906" width="0" style="2" hidden="1" customWidth="1"/>
    <col min="14907" max="14907" width="10.109375" style="2" customWidth="1"/>
    <col min="14908" max="14911" width="0" style="2" hidden="1" customWidth="1"/>
    <col min="14912" max="14912" width="14" style="2" customWidth="1"/>
    <col min="14913" max="14913" width="0" style="2" hidden="1" customWidth="1"/>
    <col min="14914" max="14914" width="8.44140625" style="2" customWidth="1"/>
    <col min="14915" max="14915" width="0" style="2" hidden="1" customWidth="1"/>
    <col min="14916" max="14916" width="59" style="2" customWidth="1"/>
    <col min="14917" max="14924" width="0" style="2" hidden="1" customWidth="1"/>
    <col min="14925" max="14925" width="9.21875" style="2" customWidth="1"/>
    <col min="14926" max="14934" width="0" style="2" hidden="1" customWidth="1"/>
    <col min="14935" max="15104" width="8.88671875" style="2"/>
    <col min="15105" max="15105" width="9.6640625" style="2" customWidth="1"/>
    <col min="15106" max="15106" width="40.88671875" style="2" customWidth="1"/>
    <col min="15107" max="15107" width="10.6640625" style="2" customWidth="1"/>
    <col min="15108" max="15108" width="9.77734375" style="2" customWidth="1"/>
    <col min="15109" max="15109" width="10.88671875" style="2" customWidth="1"/>
    <col min="15110" max="15110" width="10.21875" style="2" customWidth="1"/>
    <col min="15111" max="15124" width="0" style="2" hidden="1" customWidth="1"/>
    <col min="15125" max="15125" width="10.109375" style="2" customWidth="1"/>
    <col min="15126" max="15162" width="0" style="2" hidden="1" customWidth="1"/>
    <col min="15163" max="15163" width="10.109375" style="2" customWidth="1"/>
    <col min="15164" max="15167" width="0" style="2" hidden="1" customWidth="1"/>
    <col min="15168" max="15168" width="14" style="2" customWidth="1"/>
    <col min="15169" max="15169" width="0" style="2" hidden="1" customWidth="1"/>
    <col min="15170" max="15170" width="8.44140625" style="2" customWidth="1"/>
    <col min="15171" max="15171" width="0" style="2" hidden="1" customWidth="1"/>
    <col min="15172" max="15172" width="59" style="2" customWidth="1"/>
    <col min="15173" max="15180" width="0" style="2" hidden="1" customWidth="1"/>
    <col min="15181" max="15181" width="9.21875" style="2" customWidth="1"/>
    <col min="15182" max="15190" width="0" style="2" hidden="1" customWidth="1"/>
    <col min="15191" max="15360" width="8.88671875" style="2"/>
    <col min="15361" max="15361" width="9.6640625" style="2" customWidth="1"/>
    <col min="15362" max="15362" width="40.88671875" style="2" customWidth="1"/>
    <col min="15363" max="15363" width="10.6640625" style="2" customWidth="1"/>
    <col min="15364" max="15364" width="9.77734375" style="2" customWidth="1"/>
    <col min="15365" max="15365" width="10.88671875" style="2" customWidth="1"/>
    <col min="15366" max="15366" width="10.21875" style="2" customWidth="1"/>
    <col min="15367" max="15380" width="0" style="2" hidden="1" customWidth="1"/>
    <col min="15381" max="15381" width="10.109375" style="2" customWidth="1"/>
    <col min="15382" max="15418" width="0" style="2" hidden="1" customWidth="1"/>
    <col min="15419" max="15419" width="10.109375" style="2" customWidth="1"/>
    <col min="15420" max="15423" width="0" style="2" hidden="1" customWidth="1"/>
    <col min="15424" max="15424" width="14" style="2" customWidth="1"/>
    <col min="15425" max="15425" width="0" style="2" hidden="1" customWidth="1"/>
    <col min="15426" max="15426" width="8.44140625" style="2" customWidth="1"/>
    <col min="15427" max="15427" width="0" style="2" hidden="1" customWidth="1"/>
    <col min="15428" max="15428" width="59" style="2" customWidth="1"/>
    <col min="15429" max="15436" width="0" style="2" hidden="1" customWidth="1"/>
    <col min="15437" max="15437" width="9.21875" style="2" customWidth="1"/>
    <col min="15438" max="15446" width="0" style="2" hidden="1" customWidth="1"/>
    <col min="15447" max="15616" width="8.88671875" style="2"/>
    <col min="15617" max="15617" width="9.6640625" style="2" customWidth="1"/>
    <col min="15618" max="15618" width="40.88671875" style="2" customWidth="1"/>
    <col min="15619" max="15619" width="10.6640625" style="2" customWidth="1"/>
    <col min="15620" max="15620" width="9.77734375" style="2" customWidth="1"/>
    <col min="15621" max="15621" width="10.88671875" style="2" customWidth="1"/>
    <col min="15622" max="15622" width="10.21875" style="2" customWidth="1"/>
    <col min="15623" max="15636" width="0" style="2" hidden="1" customWidth="1"/>
    <col min="15637" max="15637" width="10.109375" style="2" customWidth="1"/>
    <col min="15638" max="15674" width="0" style="2" hidden="1" customWidth="1"/>
    <col min="15675" max="15675" width="10.109375" style="2" customWidth="1"/>
    <col min="15676" max="15679" width="0" style="2" hidden="1" customWidth="1"/>
    <col min="15680" max="15680" width="14" style="2" customWidth="1"/>
    <col min="15681" max="15681" width="0" style="2" hidden="1" customWidth="1"/>
    <col min="15682" max="15682" width="8.44140625" style="2" customWidth="1"/>
    <col min="15683" max="15683" width="0" style="2" hidden="1" customWidth="1"/>
    <col min="15684" max="15684" width="59" style="2" customWidth="1"/>
    <col min="15685" max="15692" width="0" style="2" hidden="1" customWidth="1"/>
    <col min="15693" max="15693" width="9.21875" style="2" customWidth="1"/>
    <col min="15694" max="15702" width="0" style="2" hidden="1" customWidth="1"/>
    <col min="15703" max="15872" width="8.88671875" style="2"/>
    <col min="15873" max="15873" width="9.6640625" style="2" customWidth="1"/>
    <col min="15874" max="15874" width="40.88671875" style="2" customWidth="1"/>
    <col min="15875" max="15875" width="10.6640625" style="2" customWidth="1"/>
    <col min="15876" max="15876" width="9.77734375" style="2" customWidth="1"/>
    <col min="15877" max="15877" width="10.88671875" style="2" customWidth="1"/>
    <col min="15878" max="15878" width="10.21875" style="2" customWidth="1"/>
    <col min="15879" max="15892" width="0" style="2" hidden="1" customWidth="1"/>
    <col min="15893" max="15893" width="10.109375" style="2" customWidth="1"/>
    <col min="15894" max="15930" width="0" style="2" hidden="1" customWidth="1"/>
    <col min="15931" max="15931" width="10.109375" style="2" customWidth="1"/>
    <col min="15932" max="15935" width="0" style="2" hidden="1" customWidth="1"/>
    <col min="15936" max="15936" width="14" style="2" customWidth="1"/>
    <col min="15937" max="15937" width="0" style="2" hidden="1" customWidth="1"/>
    <col min="15938" max="15938" width="8.44140625" style="2" customWidth="1"/>
    <col min="15939" max="15939" width="0" style="2" hidden="1" customWidth="1"/>
    <col min="15940" max="15940" width="59" style="2" customWidth="1"/>
    <col min="15941" max="15948" width="0" style="2" hidden="1" customWidth="1"/>
    <col min="15949" max="15949" width="9.21875" style="2" customWidth="1"/>
    <col min="15950" max="15958" width="0" style="2" hidden="1" customWidth="1"/>
    <col min="15959" max="16128" width="8.88671875" style="2"/>
    <col min="16129" max="16129" width="9.6640625" style="2" customWidth="1"/>
    <col min="16130" max="16130" width="40.88671875" style="2" customWidth="1"/>
    <col min="16131" max="16131" width="10.6640625" style="2" customWidth="1"/>
    <col min="16132" max="16132" width="9.77734375" style="2" customWidth="1"/>
    <col min="16133" max="16133" width="10.88671875" style="2" customWidth="1"/>
    <col min="16134" max="16134" width="10.21875" style="2" customWidth="1"/>
    <col min="16135" max="16148" width="0" style="2" hidden="1" customWidth="1"/>
    <col min="16149" max="16149" width="10.109375" style="2" customWidth="1"/>
    <col min="16150" max="16186" width="0" style="2" hidden="1" customWidth="1"/>
    <col min="16187" max="16187" width="10.109375" style="2" customWidth="1"/>
    <col min="16188" max="16191" width="0" style="2" hidden="1" customWidth="1"/>
    <col min="16192" max="16192" width="14" style="2" customWidth="1"/>
    <col min="16193" max="16193" width="0" style="2" hidden="1" customWidth="1"/>
    <col min="16194" max="16194" width="8.44140625" style="2" customWidth="1"/>
    <col min="16195" max="16195" width="0" style="2" hidden="1" customWidth="1"/>
    <col min="16196" max="16196" width="59" style="2" customWidth="1"/>
    <col min="16197" max="16204" width="0" style="2" hidden="1" customWidth="1"/>
    <col min="16205" max="16205" width="9.21875" style="2" customWidth="1"/>
    <col min="16206" max="16214" width="0" style="2" hidden="1" customWidth="1"/>
    <col min="16215" max="16384" width="8.88671875" style="2"/>
  </cols>
  <sheetData>
    <row r="1" spans="1:89" x14ac:dyDescent="0.3">
      <c r="A1" s="138" t="s">
        <v>0</v>
      </c>
      <c r="B1" s="138"/>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row>
    <row r="2" spans="1:89" ht="33.75" customHeight="1" x14ac:dyDescent="0.3">
      <c r="A2" s="139" t="s">
        <v>1</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89" ht="22.5" customHeight="1" x14ac:dyDescent="0.3">
      <c r="A3" s="139" t="s">
        <v>2</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89" ht="18.75" customHeight="1" x14ac:dyDescent="0.3">
      <c r="A4" s="140" t="s">
        <v>3</v>
      </c>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c r="BT4" s="140"/>
      <c r="BU4" s="140"/>
    </row>
    <row r="5" spans="1:89" ht="18.75" customHeight="1" x14ac:dyDescent="0.3">
      <c r="A5" s="141" t="s">
        <v>4</v>
      </c>
      <c r="B5" s="141" t="s">
        <v>5</v>
      </c>
      <c r="C5" s="141" t="s">
        <v>6</v>
      </c>
      <c r="D5" s="141" t="s">
        <v>7</v>
      </c>
      <c r="E5" s="141" t="s">
        <v>8</v>
      </c>
      <c r="F5" s="141" t="s">
        <v>9</v>
      </c>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c r="AH5" s="141"/>
      <c r="AI5" s="141"/>
      <c r="AJ5" s="141"/>
      <c r="AK5" s="141"/>
      <c r="AL5" s="141"/>
      <c r="AM5" s="141"/>
      <c r="AN5" s="141"/>
      <c r="AO5" s="141"/>
      <c r="AP5" s="141"/>
      <c r="AQ5" s="141"/>
      <c r="AR5" s="141"/>
      <c r="AS5" s="141"/>
      <c r="AT5" s="141"/>
      <c r="AU5" s="141"/>
      <c r="AV5" s="141"/>
      <c r="AW5" s="141"/>
      <c r="AX5" s="141"/>
      <c r="AY5" s="141"/>
      <c r="AZ5" s="141"/>
      <c r="BA5" s="141"/>
      <c r="BB5" s="141"/>
      <c r="BC5" s="141"/>
      <c r="BD5" s="141"/>
      <c r="BE5" s="141"/>
      <c r="BF5" s="141"/>
      <c r="BG5" s="141"/>
      <c r="BH5" s="141"/>
      <c r="BI5" s="141"/>
      <c r="BJ5" s="141"/>
      <c r="BK5" s="141" t="s">
        <v>10</v>
      </c>
      <c r="BL5" s="141" t="s">
        <v>11</v>
      </c>
      <c r="BM5" s="141" t="s">
        <v>12</v>
      </c>
      <c r="BN5" s="141" t="s">
        <v>13</v>
      </c>
      <c r="BO5" s="3"/>
      <c r="BP5" s="141" t="s">
        <v>14</v>
      </c>
      <c r="BQ5" s="141" t="s">
        <v>15</v>
      </c>
      <c r="BR5" s="141" t="s">
        <v>16</v>
      </c>
      <c r="BS5" s="141"/>
      <c r="BT5" s="141"/>
      <c r="BU5" s="143" t="s">
        <v>17</v>
      </c>
      <c r="BV5" s="143" t="s">
        <v>18</v>
      </c>
      <c r="BW5" s="143" t="s">
        <v>19</v>
      </c>
      <c r="BX5" s="143" t="s">
        <v>20</v>
      </c>
      <c r="BY5" s="141" t="s">
        <v>12</v>
      </c>
      <c r="CI5" s="142" t="s">
        <v>995</v>
      </c>
    </row>
    <row r="6" spans="1:89" ht="25.5" hidden="1" customHeight="1" x14ac:dyDescent="0.3">
      <c r="A6" s="141"/>
      <c r="B6" s="141"/>
      <c r="C6" s="141"/>
      <c r="D6" s="141"/>
      <c r="E6" s="141"/>
      <c r="F6" s="141" t="s">
        <v>21</v>
      </c>
      <c r="G6" s="141"/>
      <c r="H6" s="141"/>
      <c r="I6" s="141"/>
      <c r="J6" s="141"/>
      <c r="K6" s="141"/>
      <c r="L6" s="141"/>
      <c r="M6" s="141"/>
      <c r="N6" s="141"/>
      <c r="O6" s="141"/>
      <c r="P6" s="141"/>
      <c r="Q6" s="141"/>
      <c r="R6" s="141"/>
      <c r="S6" s="141"/>
      <c r="T6" s="141"/>
      <c r="U6" s="141" t="s">
        <v>22</v>
      </c>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t="s">
        <v>23</v>
      </c>
      <c r="BH6" s="141"/>
      <c r="BI6" s="141"/>
      <c r="BJ6" s="141"/>
      <c r="BK6" s="141"/>
      <c r="BL6" s="141"/>
      <c r="BM6" s="141"/>
      <c r="BN6" s="141"/>
      <c r="BO6" s="3"/>
      <c r="BP6" s="141"/>
      <c r="BQ6" s="141"/>
      <c r="BR6" s="141"/>
      <c r="BS6" s="141"/>
      <c r="BT6" s="141"/>
      <c r="BU6" s="143"/>
      <c r="BV6" s="143"/>
      <c r="BW6" s="143"/>
      <c r="BX6" s="143"/>
      <c r="BY6" s="141"/>
      <c r="CI6" s="142"/>
    </row>
    <row r="7" spans="1:89" x14ac:dyDescent="0.3">
      <c r="A7" s="141"/>
      <c r="B7" s="141"/>
      <c r="C7" s="141"/>
      <c r="D7" s="141"/>
      <c r="E7" s="141"/>
      <c r="F7" s="141" t="s">
        <v>21</v>
      </c>
      <c r="G7" s="141" t="s">
        <v>24</v>
      </c>
      <c r="H7" s="141"/>
      <c r="I7" s="141"/>
      <c r="J7" s="141"/>
      <c r="K7" s="141" t="s">
        <v>25</v>
      </c>
      <c r="L7" s="141" t="s">
        <v>26</v>
      </c>
      <c r="M7" s="141" t="s">
        <v>27</v>
      </c>
      <c r="N7" s="141"/>
      <c r="O7" s="141"/>
      <c r="P7" s="141"/>
      <c r="Q7" s="141"/>
      <c r="R7" s="141" t="s">
        <v>28</v>
      </c>
      <c r="S7" s="141" t="s">
        <v>29</v>
      </c>
      <c r="T7" s="141" t="s">
        <v>30</v>
      </c>
      <c r="U7" s="141" t="s">
        <v>22</v>
      </c>
      <c r="V7" s="141" t="s">
        <v>31</v>
      </c>
      <c r="W7" s="141" t="s">
        <v>32</v>
      </c>
      <c r="X7" s="141" t="s">
        <v>33</v>
      </c>
      <c r="Y7" s="141" t="s">
        <v>34</v>
      </c>
      <c r="Z7" s="141" t="s">
        <v>35</v>
      </c>
      <c r="AA7" s="141" t="s">
        <v>36</v>
      </c>
      <c r="AB7" s="141" t="s">
        <v>37</v>
      </c>
      <c r="AC7" s="141" t="s">
        <v>38</v>
      </c>
      <c r="AD7" s="141" t="s">
        <v>39</v>
      </c>
      <c r="AE7" s="141" t="s">
        <v>40</v>
      </c>
      <c r="AF7" s="141"/>
      <c r="AG7" s="141"/>
      <c r="AH7" s="141"/>
      <c r="AI7" s="141"/>
      <c r="AJ7" s="141"/>
      <c r="AK7" s="141"/>
      <c r="AL7" s="141"/>
      <c r="AM7" s="141"/>
      <c r="AN7" s="141"/>
      <c r="AO7" s="141"/>
      <c r="AP7" s="141"/>
      <c r="AQ7" s="141"/>
      <c r="AR7" s="141"/>
      <c r="AS7" s="141"/>
      <c r="AT7" s="141"/>
      <c r="AU7" s="141" t="s">
        <v>41</v>
      </c>
      <c r="AV7" s="141" t="s">
        <v>42</v>
      </c>
      <c r="AW7" s="141" t="s">
        <v>43</v>
      </c>
      <c r="AX7" s="141" t="s">
        <v>44</v>
      </c>
      <c r="AY7" s="141" t="s">
        <v>45</v>
      </c>
      <c r="AZ7" s="141" t="s">
        <v>46</v>
      </c>
      <c r="BA7" s="141" t="s">
        <v>47</v>
      </c>
      <c r="BB7" s="141" t="s">
        <v>48</v>
      </c>
      <c r="BC7" s="141" t="s">
        <v>49</v>
      </c>
      <c r="BD7" s="141" t="s">
        <v>50</v>
      </c>
      <c r="BE7" s="141" t="s">
        <v>51</v>
      </c>
      <c r="BF7" s="141" t="s">
        <v>52</v>
      </c>
      <c r="BG7" s="141" t="s">
        <v>23</v>
      </c>
      <c r="BH7" s="141" t="s">
        <v>53</v>
      </c>
      <c r="BI7" s="141" t="s">
        <v>54</v>
      </c>
      <c r="BJ7" s="141" t="s">
        <v>55</v>
      </c>
      <c r="BK7" s="141"/>
      <c r="BL7" s="141"/>
      <c r="BM7" s="141"/>
      <c r="BN7" s="141"/>
      <c r="BO7" s="3"/>
      <c r="BP7" s="141"/>
      <c r="BQ7" s="141"/>
      <c r="BR7" s="141"/>
      <c r="BS7" s="141"/>
      <c r="BT7" s="141"/>
      <c r="BU7" s="143"/>
      <c r="BV7" s="143"/>
      <c r="BW7" s="143"/>
      <c r="BX7" s="143"/>
      <c r="BY7" s="141"/>
      <c r="CI7" s="142"/>
    </row>
    <row r="8" spans="1:89" ht="37.5" customHeight="1" x14ac:dyDescent="0.3">
      <c r="A8" s="141"/>
      <c r="B8" s="141"/>
      <c r="C8" s="141"/>
      <c r="D8" s="141"/>
      <c r="E8" s="141"/>
      <c r="F8" s="141"/>
      <c r="G8" s="4" t="s">
        <v>24</v>
      </c>
      <c r="H8" s="4" t="s">
        <v>56</v>
      </c>
      <c r="I8" s="4" t="s">
        <v>57</v>
      </c>
      <c r="J8" s="4" t="s">
        <v>58</v>
      </c>
      <c r="K8" s="141"/>
      <c r="L8" s="141"/>
      <c r="M8" s="4" t="s">
        <v>39</v>
      </c>
      <c r="N8" s="4" t="s">
        <v>59</v>
      </c>
      <c r="O8" s="4" t="s">
        <v>60</v>
      </c>
      <c r="P8" s="4" t="s">
        <v>61</v>
      </c>
      <c r="Q8" s="4" t="s">
        <v>62</v>
      </c>
      <c r="R8" s="141"/>
      <c r="S8" s="141"/>
      <c r="T8" s="141"/>
      <c r="U8" s="141"/>
      <c r="V8" s="141"/>
      <c r="W8" s="141"/>
      <c r="X8" s="141"/>
      <c r="Y8" s="141"/>
      <c r="Z8" s="141"/>
      <c r="AA8" s="141"/>
      <c r="AB8" s="141"/>
      <c r="AC8" s="141"/>
      <c r="AD8" s="141"/>
      <c r="AE8" s="4" t="s">
        <v>63</v>
      </c>
      <c r="AF8" s="4" t="s">
        <v>64</v>
      </c>
      <c r="AG8" s="4" t="s">
        <v>65</v>
      </c>
      <c r="AH8" s="4" t="s">
        <v>66</v>
      </c>
      <c r="AI8" s="4" t="s">
        <v>67</v>
      </c>
      <c r="AJ8" s="4" t="s">
        <v>68</v>
      </c>
      <c r="AK8" s="4" t="s">
        <v>69</v>
      </c>
      <c r="AL8" s="4" t="s">
        <v>70</v>
      </c>
      <c r="AM8" s="4" t="s">
        <v>71</v>
      </c>
      <c r="AN8" s="4" t="s">
        <v>72</v>
      </c>
      <c r="AO8" s="4" t="s">
        <v>73</v>
      </c>
      <c r="AP8" s="4" t="s">
        <v>74</v>
      </c>
      <c r="AQ8" s="4" t="s">
        <v>75</v>
      </c>
      <c r="AR8" s="4" t="s">
        <v>76</v>
      </c>
      <c r="AS8" s="4" t="s">
        <v>77</v>
      </c>
      <c r="AT8" s="4" t="s">
        <v>78</v>
      </c>
      <c r="AU8" s="141"/>
      <c r="AV8" s="141"/>
      <c r="AW8" s="141"/>
      <c r="AX8" s="141"/>
      <c r="AY8" s="141"/>
      <c r="AZ8" s="141"/>
      <c r="BA8" s="141"/>
      <c r="BB8" s="141"/>
      <c r="BC8" s="141"/>
      <c r="BD8" s="141"/>
      <c r="BE8" s="141"/>
      <c r="BF8" s="141"/>
      <c r="BG8" s="141"/>
      <c r="BH8" s="141"/>
      <c r="BI8" s="141"/>
      <c r="BJ8" s="141"/>
      <c r="BK8" s="141"/>
      <c r="BL8" s="141"/>
      <c r="BM8" s="141"/>
      <c r="BN8" s="141"/>
      <c r="BO8" s="3"/>
      <c r="BP8" s="141"/>
      <c r="BQ8" s="141"/>
      <c r="BR8" s="141"/>
      <c r="BS8" s="141"/>
      <c r="BT8" s="141"/>
      <c r="BU8" s="143"/>
      <c r="BV8" s="143"/>
      <c r="BW8" s="143"/>
      <c r="BX8" s="143"/>
      <c r="BY8" s="141"/>
      <c r="CI8" s="142"/>
    </row>
    <row r="9" spans="1:89" s="11" customFormat="1" x14ac:dyDescent="0.3">
      <c r="A9" s="12" t="s">
        <v>82</v>
      </c>
      <c r="B9" s="5" t="s">
        <v>83</v>
      </c>
      <c r="C9" s="6">
        <f t="shared" ref="C9:C33" si="0">D9+E9</f>
        <v>131.845</v>
      </c>
      <c r="D9" s="6">
        <f t="shared" ref="D9:T9" si="1">SUM(D10:D33)</f>
        <v>98.664999999999992</v>
      </c>
      <c r="E9" s="6">
        <f t="shared" si="1"/>
        <v>33.18</v>
      </c>
      <c r="F9" s="6">
        <f t="shared" si="1"/>
        <v>31.610000000000003</v>
      </c>
      <c r="G9" s="6">
        <f t="shared" si="1"/>
        <v>0.27</v>
      </c>
      <c r="H9" s="7">
        <f t="shared" si="1"/>
        <v>0</v>
      </c>
      <c r="I9" s="7">
        <f t="shared" si="1"/>
        <v>0.27</v>
      </c>
      <c r="J9" s="7">
        <f t="shared" si="1"/>
        <v>0</v>
      </c>
      <c r="K9" s="6">
        <f t="shared" si="1"/>
        <v>10.27</v>
      </c>
      <c r="L9" s="6">
        <f t="shared" si="1"/>
        <v>4.71</v>
      </c>
      <c r="M9" s="7">
        <f t="shared" si="1"/>
        <v>16.36</v>
      </c>
      <c r="N9" s="6">
        <f t="shared" si="1"/>
        <v>1.4</v>
      </c>
      <c r="O9" s="8">
        <f t="shared" si="1"/>
        <v>0</v>
      </c>
      <c r="P9" s="6">
        <f t="shared" si="1"/>
        <v>14.96</v>
      </c>
      <c r="Q9" s="7">
        <f t="shared" si="1"/>
        <v>13.85</v>
      </c>
      <c r="R9" s="7">
        <f t="shared" si="1"/>
        <v>0</v>
      </c>
      <c r="S9" s="7">
        <f t="shared" si="1"/>
        <v>0</v>
      </c>
      <c r="T9" s="7">
        <f t="shared" si="1"/>
        <v>0</v>
      </c>
      <c r="U9" s="6">
        <f t="shared" ref="U9:U33" si="2">V9+W9+X9+Y9+Z9+AA9+AB9+AC9+AD9+AU9+AV9+AW9+AX9+AY9+AZ9+BA9+BB9+BC9+BD9+BE9+BF9</f>
        <v>1.0300000000000002</v>
      </c>
      <c r="V9" s="7">
        <f t="shared" ref="V9:BJ9" si="3">SUM(V10:V33)</f>
        <v>0</v>
      </c>
      <c r="W9" s="7">
        <f t="shared" si="3"/>
        <v>0</v>
      </c>
      <c r="X9" s="7">
        <f t="shared" si="3"/>
        <v>0</v>
      </c>
      <c r="Y9" s="7">
        <f t="shared" si="3"/>
        <v>0</v>
      </c>
      <c r="Z9" s="7">
        <f t="shared" si="3"/>
        <v>0</v>
      </c>
      <c r="AA9" s="7">
        <f t="shared" si="3"/>
        <v>0</v>
      </c>
      <c r="AB9" s="7">
        <f t="shared" si="3"/>
        <v>0</v>
      </c>
      <c r="AC9" s="7">
        <f t="shared" si="3"/>
        <v>0</v>
      </c>
      <c r="AD9" s="7">
        <f t="shared" si="3"/>
        <v>0.55000000000000004</v>
      </c>
      <c r="AE9" s="7">
        <f t="shared" si="3"/>
        <v>0.55000000000000004</v>
      </c>
      <c r="AF9" s="7">
        <f t="shared" si="3"/>
        <v>0</v>
      </c>
      <c r="AG9" s="7">
        <f t="shared" si="3"/>
        <v>0</v>
      </c>
      <c r="AH9" s="7">
        <f t="shared" si="3"/>
        <v>0</v>
      </c>
      <c r="AI9" s="7">
        <f t="shared" si="3"/>
        <v>0</v>
      </c>
      <c r="AJ9" s="7">
        <f t="shared" si="3"/>
        <v>0</v>
      </c>
      <c r="AK9" s="7">
        <f t="shared" si="3"/>
        <v>0</v>
      </c>
      <c r="AL9" s="7">
        <f t="shared" si="3"/>
        <v>0</v>
      </c>
      <c r="AM9" s="7">
        <f t="shared" si="3"/>
        <v>0</v>
      </c>
      <c r="AN9" s="7">
        <f t="shared" si="3"/>
        <v>0</v>
      </c>
      <c r="AO9" s="7">
        <f t="shared" si="3"/>
        <v>0</v>
      </c>
      <c r="AP9" s="7">
        <f t="shared" si="3"/>
        <v>0</v>
      </c>
      <c r="AQ9" s="7">
        <f t="shared" si="3"/>
        <v>0</v>
      </c>
      <c r="AR9" s="7">
        <f t="shared" si="3"/>
        <v>0</v>
      </c>
      <c r="AS9" s="7">
        <f t="shared" si="3"/>
        <v>0</v>
      </c>
      <c r="AT9" s="7">
        <f t="shared" si="3"/>
        <v>0</v>
      </c>
      <c r="AU9" s="7">
        <f t="shared" si="3"/>
        <v>0</v>
      </c>
      <c r="AV9" s="7">
        <f t="shared" si="3"/>
        <v>0</v>
      </c>
      <c r="AW9" s="7">
        <f t="shared" si="3"/>
        <v>0</v>
      </c>
      <c r="AX9" s="7">
        <f t="shared" si="3"/>
        <v>7.0000000000000007E-2</v>
      </c>
      <c r="AY9" s="7">
        <f t="shared" si="3"/>
        <v>0</v>
      </c>
      <c r="AZ9" s="7">
        <f t="shared" si="3"/>
        <v>0</v>
      </c>
      <c r="BA9" s="7">
        <f t="shared" si="3"/>
        <v>0</v>
      </c>
      <c r="BB9" s="7">
        <f t="shared" si="3"/>
        <v>0</v>
      </c>
      <c r="BC9" s="7">
        <f t="shared" si="3"/>
        <v>0</v>
      </c>
      <c r="BD9" s="7">
        <f t="shared" si="3"/>
        <v>0.41000000000000003</v>
      </c>
      <c r="BE9" s="7">
        <f t="shared" si="3"/>
        <v>0</v>
      </c>
      <c r="BF9" s="7">
        <f t="shared" si="3"/>
        <v>0</v>
      </c>
      <c r="BG9" s="6">
        <f t="shared" si="3"/>
        <v>0.54</v>
      </c>
      <c r="BH9" s="7">
        <f t="shared" si="3"/>
        <v>0</v>
      </c>
      <c r="BI9" s="7">
        <f t="shared" si="3"/>
        <v>0.54</v>
      </c>
      <c r="BJ9" s="7">
        <f t="shared" si="3"/>
        <v>0</v>
      </c>
      <c r="BK9" s="13"/>
      <c r="BL9" s="4"/>
      <c r="BM9" s="9"/>
      <c r="BN9" s="9"/>
      <c r="BO9" s="14"/>
      <c r="BP9" s="10"/>
      <c r="BQ9" s="10"/>
      <c r="BR9" s="10"/>
      <c r="BS9" s="10"/>
      <c r="BT9" s="10"/>
      <c r="BU9" s="10"/>
      <c r="BV9" s="10"/>
      <c r="BW9" s="10"/>
      <c r="BX9" s="10"/>
      <c r="BY9" s="10"/>
    </row>
    <row r="10" spans="1:89" s="19" customFormat="1" x14ac:dyDescent="0.3">
      <c r="A10" s="10" t="s">
        <v>84</v>
      </c>
      <c r="B10" s="15" t="s">
        <v>85</v>
      </c>
      <c r="C10" s="16">
        <f t="shared" si="0"/>
        <v>0</v>
      </c>
      <c r="D10" s="187"/>
      <c r="E10" s="17">
        <f t="shared" ref="E10:E33" si="4">F10+U10+BG10</f>
        <v>0</v>
      </c>
      <c r="F10" s="17">
        <f t="shared" ref="F10:F33" si="5">G10+K10+L10+M10+R10+S10+T10</f>
        <v>0</v>
      </c>
      <c r="G10" s="17">
        <f t="shared" ref="G10:G33" si="6">H10+I10+J10</f>
        <v>0</v>
      </c>
      <c r="H10" s="10"/>
      <c r="I10" s="10"/>
      <c r="J10" s="10"/>
      <c r="K10" s="10"/>
      <c r="L10" s="10"/>
      <c r="M10" s="17">
        <f t="shared" ref="M10:M33" si="7">+N10+O10+P10</f>
        <v>0</v>
      </c>
      <c r="N10" s="10"/>
      <c r="O10" s="10"/>
      <c r="P10" s="10"/>
      <c r="Q10" s="10"/>
      <c r="R10" s="10"/>
      <c r="S10" s="10"/>
      <c r="T10" s="10"/>
      <c r="U10" s="7">
        <f t="shared" si="2"/>
        <v>0</v>
      </c>
      <c r="V10" s="10"/>
      <c r="W10" s="10"/>
      <c r="X10" s="10"/>
      <c r="Y10" s="10"/>
      <c r="Z10" s="10"/>
      <c r="AA10" s="10"/>
      <c r="AB10" s="10"/>
      <c r="AC10" s="10"/>
      <c r="AD10" s="17">
        <f t="shared" ref="AD10:AD33" si="8">SUM(AE10:AT10)</f>
        <v>0</v>
      </c>
      <c r="AE10" s="10"/>
      <c r="AF10" s="10"/>
      <c r="AG10" s="10"/>
      <c r="AH10" s="10"/>
      <c r="AI10" s="10"/>
      <c r="AJ10" s="10"/>
      <c r="AK10" s="10"/>
      <c r="AL10" s="10"/>
      <c r="AM10" s="10"/>
      <c r="AN10" s="10"/>
      <c r="AO10" s="3"/>
      <c r="AP10" s="10"/>
      <c r="AQ10" s="10"/>
      <c r="AR10" s="3"/>
      <c r="AS10" s="3"/>
      <c r="AT10" s="3"/>
      <c r="AU10" s="3"/>
      <c r="AV10" s="3"/>
      <c r="AW10" s="3"/>
      <c r="AX10" s="10"/>
      <c r="AY10" s="10"/>
      <c r="AZ10" s="10"/>
      <c r="BA10" s="3"/>
      <c r="BB10" s="3"/>
      <c r="BC10" s="3"/>
      <c r="BD10" s="10"/>
      <c r="BE10" s="3"/>
      <c r="BF10" s="3"/>
      <c r="BG10" s="17">
        <f t="shared" ref="BG10:BG33" si="9">BH10+BI10+BJ10</f>
        <v>0</v>
      </c>
      <c r="BH10" s="3"/>
      <c r="BI10" s="10"/>
      <c r="BJ10" s="10"/>
      <c r="BK10" s="18"/>
      <c r="BL10" s="188"/>
      <c r="BM10" s="18"/>
      <c r="BN10" s="10"/>
      <c r="BO10" s="3"/>
      <c r="BP10" s="188"/>
      <c r="BQ10" s="18"/>
      <c r="BR10" s="18"/>
      <c r="BS10" s="18"/>
      <c r="BT10" s="18"/>
      <c r="BU10" s="188"/>
      <c r="BV10" s="10"/>
      <c r="BW10" s="10"/>
      <c r="BX10" s="10"/>
      <c r="BY10" s="189"/>
    </row>
    <row r="11" spans="1:89" s="203" customFormat="1" ht="78.75" x14ac:dyDescent="0.3">
      <c r="A11" s="111"/>
      <c r="B11" s="198" t="s">
        <v>1023</v>
      </c>
      <c r="C11" s="113">
        <f t="shared" si="0"/>
        <v>0.30000000000000004</v>
      </c>
      <c r="D11" s="199"/>
      <c r="E11" s="108">
        <f t="shared" si="4"/>
        <v>0.30000000000000004</v>
      </c>
      <c r="F11" s="108">
        <f t="shared" si="5"/>
        <v>0.30000000000000004</v>
      </c>
      <c r="G11" s="108">
        <f t="shared" si="6"/>
        <v>0</v>
      </c>
      <c r="H11" s="115"/>
      <c r="I11" s="115"/>
      <c r="J11" s="115"/>
      <c r="K11" s="109">
        <v>0.2</v>
      </c>
      <c r="L11" s="109">
        <v>0.1</v>
      </c>
      <c r="M11" s="108">
        <f t="shared" si="7"/>
        <v>0</v>
      </c>
      <c r="N11" s="115"/>
      <c r="O11" s="115"/>
      <c r="P11" s="115"/>
      <c r="Q11" s="115"/>
      <c r="R11" s="105"/>
      <c r="S11" s="115"/>
      <c r="T11" s="115"/>
      <c r="U11" s="109">
        <f t="shared" si="2"/>
        <v>0</v>
      </c>
      <c r="V11" s="115"/>
      <c r="W11" s="115"/>
      <c r="X11" s="115"/>
      <c r="Y11" s="115"/>
      <c r="Z11" s="115"/>
      <c r="AA11" s="115"/>
      <c r="AB11" s="115"/>
      <c r="AC11" s="115"/>
      <c r="AD11" s="108">
        <f t="shared" si="8"/>
        <v>0</v>
      </c>
      <c r="AE11" s="115"/>
      <c r="AF11" s="115"/>
      <c r="AG11" s="116"/>
      <c r="AH11" s="116"/>
      <c r="AI11" s="115"/>
      <c r="AJ11" s="111"/>
      <c r="AK11" s="115"/>
      <c r="AL11" s="111"/>
      <c r="AM11" s="111"/>
      <c r="AN11" s="111"/>
      <c r="AO11" s="117"/>
      <c r="AP11" s="111"/>
      <c r="AQ11" s="115"/>
      <c r="AR11" s="117"/>
      <c r="AS11" s="117"/>
      <c r="AT11" s="117"/>
      <c r="AU11" s="117"/>
      <c r="AV11" s="117"/>
      <c r="AW11" s="117"/>
      <c r="AX11" s="115"/>
      <c r="AY11" s="115"/>
      <c r="AZ11" s="115"/>
      <c r="BA11" s="117"/>
      <c r="BB11" s="117"/>
      <c r="BC11" s="117"/>
      <c r="BD11" s="115"/>
      <c r="BE11" s="117"/>
      <c r="BF11" s="117"/>
      <c r="BG11" s="108">
        <f t="shared" si="9"/>
        <v>0</v>
      </c>
      <c r="BH11" s="117"/>
      <c r="BI11" s="115"/>
      <c r="BJ11" s="115"/>
      <c r="BK11" s="117"/>
      <c r="BL11" s="200" t="s">
        <v>142</v>
      </c>
      <c r="BM11" s="117"/>
      <c r="BN11" s="200" t="s">
        <v>136</v>
      </c>
      <c r="BO11" s="117">
        <v>2025</v>
      </c>
      <c r="BP11" s="200" t="s">
        <v>1159</v>
      </c>
      <c r="BQ11" s="117"/>
      <c r="BR11" s="117"/>
      <c r="BS11" s="117"/>
      <c r="BT11" s="117"/>
      <c r="BU11" s="201" t="s">
        <v>131</v>
      </c>
      <c r="BV11" s="111" t="s">
        <v>96</v>
      </c>
      <c r="BW11" s="116"/>
      <c r="BX11" s="116"/>
      <c r="BY11" s="202"/>
      <c r="CA11" s="203">
        <f>VLOOKUP(B11,'[1]KH2025 IN'!$B$4:$X$243,23,0)</f>
        <v>1</v>
      </c>
      <c r="CB11" s="203">
        <v>1</v>
      </c>
      <c r="CC11" s="203" t="e">
        <f>VLOOKUP(B11,'[2]10QH'!$B$15:$BZ$665,77,0)</f>
        <v>#N/A</v>
      </c>
      <c r="CJ11" s="203">
        <v>1</v>
      </c>
      <c r="CK11" s="203">
        <f>VLOOKUP(B11,'[3]KH2025 IN'!$B$8:$X$241,23,0)</f>
        <v>1</v>
      </c>
    </row>
    <row r="12" spans="1:89" s="203" customFormat="1" x14ac:dyDescent="0.3">
      <c r="A12" s="111"/>
      <c r="B12" s="198" t="s">
        <v>1024</v>
      </c>
      <c r="C12" s="113">
        <f t="shared" si="0"/>
        <v>0.06</v>
      </c>
      <c r="D12" s="199"/>
      <c r="E12" s="108">
        <f t="shared" si="4"/>
        <v>0.06</v>
      </c>
      <c r="F12" s="108">
        <f t="shared" si="5"/>
        <v>0.06</v>
      </c>
      <c r="G12" s="108">
        <f t="shared" si="6"/>
        <v>0</v>
      </c>
      <c r="H12" s="115"/>
      <c r="I12" s="115"/>
      <c r="J12" s="115"/>
      <c r="K12" s="204"/>
      <c r="L12" s="204">
        <v>0.06</v>
      </c>
      <c r="M12" s="108">
        <f t="shared" si="7"/>
        <v>0</v>
      </c>
      <c r="N12" s="115"/>
      <c r="O12" s="115"/>
      <c r="P12" s="115"/>
      <c r="Q12" s="115"/>
      <c r="R12" s="105"/>
      <c r="S12" s="115"/>
      <c r="T12" s="115"/>
      <c r="U12" s="109">
        <f t="shared" si="2"/>
        <v>0</v>
      </c>
      <c r="V12" s="115"/>
      <c r="W12" s="115"/>
      <c r="X12" s="115"/>
      <c r="Y12" s="115"/>
      <c r="Z12" s="115"/>
      <c r="AA12" s="115"/>
      <c r="AB12" s="115"/>
      <c r="AC12" s="115"/>
      <c r="AD12" s="108">
        <f t="shared" si="8"/>
        <v>0</v>
      </c>
      <c r="AE12" s="115"/>
      <c r="AF12" s="115"/>
      <c r="AG12" s="116"/>
      <c r="AH12" s="116"/>
      <c r="AI12" s="115"/>
      <c r="AJ12" s="111"/>
      <c r="AK12" s="115"/>
      <c r="AL12" s="111"/>
      <c r="AM12" s="111"/>
      <c r="AN12" s="111"/>
      <c r="AO12" s="110"/>
      <c r="AP12" s="111"/>
      <c r="AQ12" s="115"/>
      <c r="AR12" s="117"/>
      <c r="AS12" s="117"/>
      <c r="AT12" s="117"/>
      <c r="AU12" s="117"/>
      <c r="AV12" s="117"/>
      <c r="AW12" s="117"/>
      <c r="AX12" s="115"/>
      <c r="AY12" s="115"/>
      <c r="AZ12" s="115"/>
      <c r="BA12" s="117"/>
      <c r="BB12" s="117"/>
      <c r="BC12" s="117"/>
      <c r="BD12" s="115"/>
      <c r="BE12" s="117"/>
      <c r="BF12" s="117"/>
      <c r="BG12" s="108">
        <f t="shared" si="9"/>
        <v>0</v>
      </c>
      <c r="BH12" s="117"/>
      <c r="BI12" s="115"/>
      <c r="BJ12" s="115"/>
      <c r="BK12" s="117"/>
      <c r="BL12" s="200" t="s">
        <v>112</v>
      </c>
      <c r="BM12" s="117"/>
      <c r="BN12" s="200" t="s">
        <v>580</v>
      </c>
      <c r="BO12" s="117">
        <v>2025</v>
      </c>
      <c r="BP12" s="205" t="s">
        <v>478</v>
      </c>
      <c r="BQ12" s="117"/>
      <c r="BR12" s="117"/>
      <c r="BS12" s="117"/>
      <c r="BT12" s="117"/>
      <c r="BU12" s="201" t="s">
        <v>90</v>
      </c>
      <c r="BV12" s="111"/>
      <c r="BW12" s="116"/>
      <c r="BX12" s="116"/>
      <c r="BY12" s="206" t="s">
        <v>596</v>
      </c>
      <c r="CA12" s="203">
        <f>VLOOKUP(B12,'[1]KH2025 IN'!$B$4:$X$243,23,0)</f>
        <v>1</v>
      </c>
      <c r="CB12" s="203">
        <v>1</v>
      </c>
      <c r="CC12" s="203" t="e">
        <f>VLOOKUP(B12,'[2]10QH'!$B$15:$BZ$665,77,0)</f>
        <v>#N/A</v>
      </c>
      <c r="CJ12" s="203">
        <v>1</v>
      </c>
      <c r="CK12" s="203">
        <f>VLOOKUP(B12,'[3]KH2025 IN'!$B$8:$X$241,23,0)</f>
        <v>1</v>
      </c>
    </row>
    <row r="13" spans="1:89" s="203" customFormat="1" x14ac:dyDescent="0.3">
      <c r="A13" s="111"/>
      <c r="B13" s="198" t="s">
        <v>1025</v>
      </c>
      <c r="C13" s="113">
        <f t="shared" si="0"/>
        <v>0.1</v>
      </c>
      <c r="D13" s="199"/>
      <c r="E13" s="108">
        <f t="shared" si="4"/>
        <v>0.1</v>
      </c>
      <c r="F13" s="108">
        <f t="shared" si="5"/>
        <v>0.1</v>
      </c>
      <c r="G13" s="108">
        <f t="shared" si="6"/>
        <v>0</v>
      </c>
      <c r="H13" s="115"/>
      <c r="I13" s="115"/>
      <c r="J13" s="115"/>
      <c r="K13" s="204">
        <v>0.1</v>
      </c>
      <c r="L13" s="115"/>
      <c r="M13" s="108">
        <f t="shared" si="7"/>
        <v>0</v>
      </c>
      <c r="N13" s="115"/>
      <c r="O13" s="115"/>
      <c r="P13" s="115"/>
      <c r="Q13" s="115"/>
      <c r="R13" s="115"/>
      <c r="S13" s="115"/>
      <c r="T13" s="115"/>
      <c r="U13" s="109">
        <f t="shared" si="2"/>
        <v>0</v>
      </c>
      <c r="V13" s="115"/>
      <c r="W13" s="115"/>
      <c r="X13" s="115"/>
      <c r="Y13" s="115"/>
      <c r="Z13" s="115"/>
      <c r="AA13" s="115"/>
      <c r="AB13" s="115"/>
      <c r="AC13" s="115"/>
      <c r="AD13" s="108">
        <f t="shared" si="8"/>
        <v>0</v>
      </c>
      <c r="AE13" s="115"/>
      <c r="AF13" s="115"/>
      <c r="AG13" s="116"/>
      <c r="AH13" s="116"/>
      <c r="AI13" s="115"/>
      <c r="AJ13" s="111"/>
      <c r="AK13" s="115"/>
      <c r="AL13" s="111"/>
      <c r="AM13" s="111"/>
      <c r="AN13" s="111"/>
      <c r="AO13" s="117"/>
      <c r="AP13" s="111"/>
      <c r="AQ13" s="115"/>
      <c r="AR13" s="117"/>
      <c r="AS13" s="117"/>
      <c r="AT13" s="117"/>
      <c r="AU13" s="117"/>
      <c r="AV13" s="117"/>
      <c r="AW13" s="117"/>
      <c r="AX13" s="115"/>
      <c r="AY13" s="115"/>
      <c r="AZ13" s="115"/>
      <c r="BA13" s="117"/>
      <c r="BB13" s="117"/>
      <c r="BC13" s="117"/>
      <c r="BD13" s="115"/>
      <c r="BE13" s="117"/>
      <c r="BF13" s="117"/>
      <c r="BG13" s="108">
        <f t="shared" si="9"/>
        <v>0</v>
      </c>
      <c r="BH13" s="117"/>
      <c r="BI13" s="115"/>
      <c r="BJ13" s="115"/>
      <c r="BK13" s="117"/>
      <c r="BL13" s="200" t="s">
        <v>142</v>
      </c>
      <c r="BM13" s="117"/>
      <c r="BN13" s="200" t="s">
        <v>580</v>
      </c>
      <c r="BO13" s="117">
        <v>2025</v>
      </c>
      <c r="BP13" s="200" t="s">
        <v>478</v>
      </c>
      <c r="BQ13" s="117"/>
      <c r="BR13" s="117"/>
      <c r="BS13" s="117"/>
      <c r="BT13" s="117"/>
      <c r="BU13" s="201" t="s">
        <v>95</v>
      </c>
      <c r="BV13" s="111"/>
      <c r="BW13" s="116"/>
      <c r="BX13" s="116"/>
      <c r="BY13" s="202"/>
      <c r="CA13" s="203">
        <f>VLOOKUP(B13,'[1]KH2025 IN'!$B$4:$X$243,23,0)</f>
        <v>1</v>
      </c>
      <c r="CB13" s="203">
        <v>1</v>
      </c>
      <c r="CC13" s="203" t="e">
        <f>VLOOKUP(B13,'[2]10QH'!$B$15:$BZ$665,77,0)</f>
        <v>#N/A</v>
      </c>
      <c r="CJ13" s="203">
        <v>1</v>
      </c>
      <c r="CK13" s="203">
        <f>VLOOKUP(B13,'[3]KH2025 IN'!$B$8:$X$241,23,0)</f>
        <v>1</v>
      </c>
    </row>
    <row r="14" spans="1:89" s="203" customFormat="1" x14ac:dyDescent="0.3">
      <c r="A14" s="111"/>
      <c r="B14" s="198" t="s">
        <v>1026</v>
      </c>
      <c r="C14" s="113">
        <f t="shared" ref="C14:C23" si="10">D14+E14</f>
        <v>0.1</v>
      </c>
      <c r="D14" s="199"/>
      <c r="E14" s="108">
        <f t="shared" ref="E14:E23" si="11">F14+U14+BG14</f>
        <v>0.1</v>
      </c>
      <c r="F14" s="108">
        <f t="shared" ref="F14:F23" si="12">G14+K14+L14+M14+R14+S14+T14</f>
        <v>0.1</v>
      </c>
      <c r="G14" s="108">
        <f t="shared" ref="G14:G23" si="13">H14+I14+J14</f>
        <v>0</v>
      </c>
      <c r="H14" s="115"/>
      <c r="I14" s="115"/>
      <c r="J14" s="115"/>
      <c r="K14" s="204">
        <v>0.1</v>
      </c>
      <c r="L14" s="115"/>
      <c r="M14" s="108">
        <f t="shared" ref="M14:M23" si="14">+N14+O14+P14</f>
        <v>0</v>
      </c>
      <c r="N14" s="115"/>
      <c r="O14" s="115"/>
      <c r="P14" s="115"/>
      <c r="Q14" s="115"/>
      <c r="R14" s="115"/>
      <c r="S14" s="115"/>
      <c r="T14" s="115"/>
      <c r="U14" s="109">
        <f t="shared" ref="U14:U23" si="15">V14+W14+X14+Y14+Z14+AA14+AB14+AC14+AD14+AU14+AV14+AW14+AX14+AY14+AZ14+BA14+BB14+BC14+BD14+BE14+BF14</f>
        <v>0</v>
      </c>
      <c r="V14" s="115"/>
      <c r="W14" s="115"/>
      <c r="X14" s="115"/>
      <c r="Y14" s="115"/>
      <c r="Z14" s="115"/>
      <c r="AA14" s="115"/>
      <c r="AB14" s="115"/>
      <c r="AC14" s="115"/>
      <c r="AD14" s="108">
        <f t="shared" ref="AD14:AD23" si="16">SUM(AE14:AT14)</f>
        <v>0</v>
      </c>
      <c r="AE14" s="115"/>
      <c r="AF14" s="115"/>
      <c r="AG14" s="116"/>
      <c r="AH14" s="116"/>
      <c r="AI14" s="115"/>
      <c r="AJ14" s="111"/>
      <c r="AK14" s="115"/>
      <c r="AL14" s="111"/>
      <c r="AM14" s="111"/>
      <c r="AN14" s="111"/>
      <c r="AO14" s="117"/>
      <c r="AP14" s="111"/>
      <c r="AQ14" s="115"/>
      <c r="AR14" s="117"/>
      <c r="AS14" s="117"/>
      <c r="AT14" s="117"/>
      <c r="AU14" s="117"/>
      <c r="AV14" s="117"/>
      <c r="AW14" s="117"/>
      <c r="AX14" s="115"/>
      <c r="AY14" s="115"/>
      <c r="AZ14" s="115"/>
      <c r="BA14" s="117"/>
      <c r="BB14" s="117"/>
      <c r="BC14" s="117"/>
      <c r="BD14" s="115"/>
      <c r="BE14" s="117"/>
      <c r="BF14" s="117"/>
      <c r="BG14" s="108">
        <f t="shared" ref="BG14:BG23" si="17">BH14+BI14+BJ14</f>
        <v>0</v>
      </c>
      <c r="BH14" s="117"/>
      <c r="BI14" s="115"/>
      <c r="BJ14" s="115"/>
      <c r="BK14" s="117"/>
      <c r="BL14" s="200" t="s">
        <v>142</v>
      </c>
      <c r="BM14" s="117"/>
      <c r="BN14" s="200" t="s">
        <v>580</v>
      </c>
      <c r="BO14" s="117">
        <v>2025</v>
      </c>
      <c r="BP14" s="200" t="s">
        <v>478</v>
      </c>
      <c r="BQ14" s="117"/>
      <c r="BR14" s="117"/>
      <c r="BS14" s="117"/>
      <c r="BT14" s="117"/>
      <c r="BU14" s="201" t="s">
        <v>95</v>
      </c>
      <c r="BV14" s="111"/>
      <c r="BW14" s="116"/>
      <c r="BX14" s="116"/>
      <c r="BY14" s="202"/>
      <c r="CA14" s="203">
        <f>VLOOKUP(B14,'[1]KH2025 IN'!$B$4:$X$243,23,0)</f>
        <v>1</v>
      </c>
      <c r="CB14" s="203">
        <v>1</v>
      </c>
      <c r="CC14" s="203" t="e">
        <f>VLOOKUP(B14,'[2]10QH'!$B$15:$BZ$665,77,0)</f>
        <v>#N/A</v>
      </c>
      <c r="CJ14" s="203">
        <v>1</v>
      </c>
      <c r="CK14" s="203">
        <f>VLOOKUP(B14,'[3]KH2025 IN'!$B$8:$X$241,23,0)</f>
        <v>1</v>
      </c>
    </row>
    <row r="15" spans="1:89" s="39" customFormat="1" x14ac:dyDescent="0.3">
      <c r="A15" s="29"/>
      <c r="B15" s="185" t="s">
        <v>1027</v>
      </c>
      <c r="C15" s="30">
        <f t="shared" si="10"/>
        <v>0.5</v>
      </c>
      <c r="D15" s="43"/>
      <c r="E15" s="32">
        <f t="shared" si="11"/>
        <v>0.5</v>
      </c>
      <c r="F15" s="32">
        <f t="shared" si="12"/>
        <v>0.5</v>
      </c>
      <c r="G15" s="32">
        <f t="shared" si="13"/>
        <v>0</v>
      </c>
      <c r="H15" s="33"/>
      <c r="I15" s="33"/>
      <c r="J15" s="33"/>
      <c r="K15" s="44">
        <v>0.5</v>
      </c>
      <c r="L15" s="33"/>
      <c r="M15" s="32">
        <f t="shared" si="14"/>
        <v>0</v>
      </c>
      <c r="N15" s="33"/>
      <c r="O15" s="33"/>
      <c r="P15" s="33"/>
      <c r="Q15" s="33"/>
      <c r="R15" s="33"/>
      <c r="S15" s="33"/>
      <c r="T15" s="33"/>
      <c r="U15" s="35">
        <f t="shared" si="15"/>
        <v>0</v>
      </c>
      <c r="V15" s="33"/>
      <c r="W15" s="33"/>
      <c r="X15" s="33"/>
      <c r="Y15" s="33"/>
      <c r="Z15" s="33"/>
      <c r="AA15" s="33"/>
      <c r="AB15" s="33"/>
      <c r="AC15" s="33"/>
      <c r="AD15" s="32">
        <f t="shared" si="16"/>
        <v>0</v>
      </c>
      <c r="AE15" s="33"/>
      <c r="AF15" s="33"/>
      <c r="AG15" s="36"/>
      <c r="AH15" s="36"/>
      <c r="AI15" s="33"/>
      <c r="AJ15" s="29"/>
      <c r="AK15" s="33"/>
      <c r="AL15" s="29"/>
      <c r="AM15" s="29"/>
      <c r="AN15" s="29"/>
      <c r="AO15" s="38"/>
      <c r="AP15" s="29"/>
      <c r="AQ15" s="33"/>
      <c r="AR15" s="38"/>
      <c r="AS15" s="38"/>
      <c r="AT15" s="38"/>
      <c r="AU15" s="38"/>
      <c r="AV15" s="38"/>
      <c r="AW15" s="38"/>
      <c r="AX15" s="33"/>
      <c r="AY15" s="33"/>
      <c r="AZ15" s="33"/>
      <c r="BA15" s="38"/>
      <c r="BB15" s="38"/>
      <c r="BC15" s="38"/>
      <c r="BD15" s="33"/>
      <c r="BE15" s="38"/>
      <c r="BF15" s="38"/>
      <c r="BG15" s="32">
        <f t="shared" si="17"/>
        <v>0</v>
      </c>
      <c r="BH15" s="38"/>
      <c r="BI15" s="33"/>
      <c r="BJ15" s="33"/>
      <c r="BK15" s="38"/>
      <c r="BL15" s="27" t="s">
        <v>112</v>
      </c>
      <c r="BM15" s="38"/>
      <c r="BN15" s="27" t="s">
        <v>241</v>
      </c>
      <c r="BO15" s="38">
        <v>2025</v>
      </c>
      <c r="BP15" s="184" t="s">
        <v>1160</v>
      </c>
      <c r="BQ15" s="38"/>
      <c r="BR15" s="38"/>
      <c r="BS15" s="38"/>
      <c r="BT15" s="38"/>
      <c r="BU15" s="46" t="s">
        <v>95</v>
      </c>
      <c r="BV15" s="29"/>
      <c r="BW15" s="36"/>
      <c r="BX15" s="36"/>
      <c r="BY15" s="191" t="s">
        <v>275</v>
      </c>
      <c r="CA15" s="39">
        <f>VLOOKUP(B15,'[1]KH2025 IN'!$B$4:$X$243,23,0)</f>
        <v>1</v>
      </c>
      <c r="CB15" s="39">
        <v>1</v>
      </c>
      <c r="CC15" s="39" t="e">
        <f>VLOOKUP(B15,'[2]10QH'!$B$15:$BZ$665,77,0)</f>
        <v>#N/A</v>
      </c>
      <c r="CJ15" s="39">
        <v>1</v>
      </c>
      <c r="CK15" s="39">
        <f>VLOOKUP(B15,'[3]KH2025 IN'!$B$8:$X$241,23,0)</f>
        <v>1</v>
      </c>
    </row>
    <row r="16" spans="1:89" s="39" customFormat="1" x14ac:dyDescent="0.3">
      <c r="A16" s="29"/>
      <c r="B16" s="186"/>
      <c r="C16" s="30">
        <f t="shared" si="10"/>
        <v>1.5</v>
      </c>
      <c r="D16" s="43">
        <v>1.5</v>
      </c>
      <c r="E16" s="32">
        <f t="shared" si="11"/>
        <v>0</v>
      </c>
      <c r="F16" s="32">
        <f t="shared" si="12"/>
        <v>0</v>
      </c>
      <c r="G16" s="32">
        <f t="shared" si="13"/>
        <v>0</v>
      </c>
      <c r="H16" s="33"/>
      <c r="I16" s="33"/>
      <c r="J16" s="33"/>
      <c r="K16" s="33"/>
      <c r="L16" s="33"/>
      <c r="M16" s="32">
        <f t="shared" si="14"/>
        <v>0</v>
      </c>
      <c r="N16" s="33"/>
      <c r="O16" s="33"/>
      <c r="P16" s="33"/>
      <c r="Q16" s="33"/>
      <c r="R16" s="33"/>
      <c r="S16" s="33"/>
      <c r="T16" s="33"/>
      <c r="U16" s="35">
        <f t="shared" si="15"/>
        <v>0</v>
      </c>
      <c r="V16" s="33"/>
      <c r="W16" s="33"/>
      <c r="X16" s="33"/>
      <c r="Y16" s="33"/>
      <c r="Z16" s="33"/>
      <c r="AA16" s="33"/>
      <c r="AB16" s="33"/>
      <c r="AC16" s="33"/>
      <c r="AD16" s="32">
        <f t="shared" si="16"/>
        <v>0</v>
      </c>
      <c r="AE16" s="33"/>
      <c r="AF16" s="33"/>
      <c r="AG16" s="36"/>
      <c r="AH16" s="36"/>
      <c r="AI16" s="33"/>
      <c r="AJ16" s="29"/>
      <c r="AK16" s="33"/>
      <c r="AL16" s="29"/>
      <c r="AM16" s="29"/>
      <c r="AN16" s="29"/>
      <c r="AO16" s="38"/>
      <c r="AP16" s="29"/>
      <c r="AQ16" s="33"/>
      <c r="AR16" s="38"/>
      <c r="AS16" s="38"/>
      <c r="AT16" s="38"/>
      <c r="AU16" s="38"/>
      <c r="AV16" s="38"/>
      <c r="AW16" s="38"/>
      <c r="AX16" s="33"/>
      <c r="AY16" s="33"/>
      <c r="AZ16" s="33"/>
      <c r="BA16" s="38"/>
      <c r="BB16" s="38"/>
      <c r="BC16" s="38"/>
      <c r="BD16" s="33"/>
      <c r="BE16" s="38"/>
      <c r="BF16" s="38"/>
      <c r="BG16" s="32">
        <f t="shared" si="17"/>
        <v>0</v>
      </c>
      <c r="BH16" s="38"/>
      <c r="BI16" s="33"/>
      <c r="BJ16" s="33"/>
      <c r="BK16" s="38"/>
      <c r="BL16" s="27" t="s">
        <v>112</v>
      </c>
      <c r="BM16" s="38"/>
      <c r="BN16" s="27" t="s">
        <v>245</v>
      </c>
      <c r="BO16" s="38">
        <v>2025</v>
      </c>
      <c r="BP16" s="183"/>
      <c r="BQ16" s="38"/>
      <c r="BR16" s="38"/>
      <c r="BS16" s="38"/>
      <c r="BT16" s="38"/>
      <c r="BU16" s="46"/>
      <c r="BV16" s="29"/>
      <c r="BW16" s="36"/>
      <c r="BX16" s="36"/>
      <c r="BY16" s="191"/>
      <c r="CA16" s="39">
        <f>VLOOKUP(B16,'[1]KH2025 IN'!$B$4:$X$243,23,0)</f>
        <v>1</v>
      </c>
      <c r="CB16" s="39">
        <v>1</v>
      </c>
      <c r="CC16" s="39" t="e">
        <f>VLOOKUP(B16,'[2]10QH'!$B$15:$BZ$665,77,0)</f>
        <v>#N/A</v>
      </c>
      <c r="CJ16" s="39">
        <v>1</v>
      </c>
      <c r="CK16" s="39" t="e">
        <f>VLOOKUP(B16,'[3]KH2025 IN'!$B$8:$X$241,23,0)</f>
        <v>#N/A</v>
      </c>
    </row>
    <row r="17" spans="1:89" s="39" customFormat="1" x14ac:dyDescent="0.3">
      <c r="A17" s="29"/>
      <c r="B17" s="185" t="s">
        <v>1028</v>
      </c>
      <c r="C17" s="30">
        <f t="shared" si="10"/>
        <v>0.17</v>
      </c>
      <c r="D17" s="43"/>
      <c r="E17" s="32">
        <f t="shared" si="11"/>
        <v>0.17</v>
      </c>
      <c r="F17" s="32">
        <f t="shared" si="12"/>
        <v>0.17</v>
      </c>
      <c r="G17" s="32">
        <f t="shared" si="13"/>
        <v>0</v>
      </c>
      <c r="H17" s="33"/>
      <c r="I17" s="33"/>
      <c r="J17" s="33"/>
      <c r="K17" s="44">
        <v>0.17</v>
      </c>
      <c r="L17" s="33"/>
      <c r="M17" s="32">
        <f t="shared" si="14"/>
        <v>0</v>
      </c>
      <c r="N17" s="33"/>
      <c r="O17" s="33"/>
      <c r="P17" s="33"/>
      <c r="Q17" s="33"/>
      <c r="R17" s="33"/>
      <c r="S17" s="33"/>
      <c r="T17" s="33"/>
      <c r="U17" s="35">
        <f t="shared" si="15"/>
        <v>0</v>
      </c>
      <c r="V17" s="33"/>
      <c r="W17" s="33"/>
      <c r="X17" s="33"/>
      <c r="Y17" s="33"/>
      <c r="Z17" s="33"/>
      <c r="AA17" s="33"/>
      <c r="AB17" s="33"/>
      <c r="AC17" s="33"/>
      <c r="AD17" s="32">
        <f t="shared" si="16"/>
        <v>0</v>
      </c>
      <c r="AE17" s="33"/>
      <c r="AF17" s="33"/>
      <c r="AG17" s="36"/>
      <c r="AH17" s="36"/>
      <c r="AI17" s="33"/>
      <c r="AJ17" s="29"/>
      <c r="AK17" s="33"/>
      <c r="AL17" s="29"/>
      <c r="AM17" s="29"/>
      <c r="AN17" s="29"/>
      <c r="AO17" s="38"/>
      <c r="AP17" s="29"/>
      <c r="AQ17" s="33"/>
      <c r="AR17" s="38"/>
      <c r="AS17" s="38"/>
      <c r="AT17" s="38"/>
      <c r="AU17" s="38"/>
      <c r="AV17" s="38"/>
      <c r="AW17" s="38"/>
      <c r="AX17" s="33"/>
      <c r="AY17" s="33"/>
      <c r="AZ17" s="33"/>
      <c r="BA17" s="38"/>
      <c r="BB17" s="38"/>
      <c r="BC17" s="38"/>
      <c r="BD17" s="33"/>
      <c r="BE17" s="38"/>
      <c r="BF17" s="38"/>
      <c r="BG17" s="32">
        <f t="shared" si="17"/>
        <v>0</v>
      </c>
      <c r="BH17" s="38"/>
      <c r="BI17" s="33"/>
      <c r="BJ17" s="33"/>
      <c r="BK17" s="38"/>
      <c r="BL17" s="27" t="s">
        <v>142</v>
      </c>
      <c r="BM17" s="38"/>
      <c r="BN17" s="27" t="s">
        <v>241</v>
      </c>
      <c r="BO17" s="38">
        <v>2025</v>
      </c>
      <c r="BP17" s="182" t="s">
        <v>1161</v>
      </c>
      <c r="BQ17" s="38"/>
      <c r="BR17" s="38"/>
      <c r="BS17" s="38"/>
      <c r="BT17" s="38"/>
      <c r="BU17" s="46" t="s">
        <v>95</v>
      </c>
      <c r="BV17" s="29"/>
      <c r="BW17" s="36"/>
      <c r="BX17" s="36"/>
      <c r="BY17" s="191"/>
      <c r="CA17" s="39">
        <f>VLOOKUP(B17,'[1]KH2025 IN'!$B$4:$X$243,23,0)</f>
        <v>1</v>
      </c>
      <c r="CB17" s="39">
        <v>1</v>
      </c>
      <c r="CC17" s="39">
        <f>VLOOKUP(B17,'[2]10QH'!$B$15:$BZ$665,77,0)</f>
        <v>1</v>
      </c>
      <c r="CJ17" s="39">
        <v>1</v>
      </c>
      <c r="CK17" s="39">
        <f>VLOOKUP(B17,'[3]KH2025 IN'!$B$8:$X$241,23,0)</f>
        <v>1</v>
      </c>
    </row>
    <row r="18" spans="1:89" s="39" customFormat="1" x14ac:dyDescent="0.3">
      <c r="A18" s="29"/>
      <c r="B18" s="186"/>
      <c r="C18" s="30">
        <f t="shared" si="10"/>
        <v>1</v>
      </c>
      <c r="D18" s="43">
        <v>1</v>
      </c>
      <c r="E18" s="32">
        <f t="shared" si="11"/>
        <v>0</v>
      </c>
      <c r="F18" s="32">
        <f t="shared" si="12"/>
        <v>0</v>
      </c>
      <c r="G18" s="32">
        <f t="shared" si="13"/>
        <v>0</v>
      </c>
      <c r="H18" s="33"/>
      <c r="I18" s="33"/>
      <c r="J18" s="33"/>
      <c r="K18" s="33"/>
      <c r="L18" s="33"/>
      <c r="M18" s="32">
        <f t="shared" si="14"/>
        <v>0</v>
      </c>
      <c r="N18" s="33"/>
      <c r="O18" s="33"/>
      <c r="P18" s="33"/>
      <c r="Q18" s="33"/>
      <c r="R18" s="33"/>
      <c r="S18" s="33"/>
      <c r="T18" s="33"/>
      <c r="U18" s="35">
        <f t="shared" si="15"/>
        <v>0</v>
      </c>
      <c r="V18" s="33"/>
      <c r="W18" s="33"/>
      <c r="X18" s="33"/>
      <c r="Y18" s="33"/>
      <c r="Z18" s="33"/>
      <c r="AA18" s="33"/>
      <c r="AB18" s="33"/>
      <c r="AC18" s="33"/>
      <c r="AD18" s="32">
        <f t="shared" si="16"/>
        <v>0</v>
      </c>
      <c r="AE18" s="33"/>
      <c r="AF18" s="33"/>
      <c r="AG18" s="36"/>
      <c r="AH18" s="36"/>
      <c r="AI18" s="33"/>
      <c r="AJ18" s="29"/>
      <c r="AK18" s="33"/>
      <c r="AL18" s="29"/>
      <c r="AM18" s="29"/>
      <c r="AN18" s="29"/>
      <c r="AO18" s="38"/>
      <c r="AP18" s="29"/>
      <c r="AQ18" s="33"/>
      <c r="AR18" s="38"/>
      <c r="AS18" s="38"/>
      <c r="AT18" s="38"/>
      <c r="AU18" s="38"/>
      <c r="AV18" s="38"/>
      <c r="AW18" s="38"/>
      <c r="AX18" s="33"/>
      <c r="AY18" s="33"/>
      <c r="AZ18" s="33"/>
      <c r="BA18" s="38"/>
      <c r="BB18" s="38"/>
      <c r="BC18" s="38"/>
      <c r="BD18" s="33"/>
      <c r="BE18" s="38"/>
      <c r="BF18" s="38"/>
      <c r="BG18" s="32">
        <f t="shared" si="17"/>
        <v>0</v>
      </c>
      <c r="BH18" s="38"/>
      <c r="BI18" s="33"/>
      <c r="BJ18" s="33"/>
      <c r="BK18" s="38"/>
      <c r="BL18" s="27" t="s">
        <v>142</v>
      </c>
      <c r="BM18" s="38"/>
      <c r="BN18" s="27" t="s">
        <v>245</v>
      </c>
      <c r="BO18" s="38">
        <v>2025</v>
      </c>
      <c r="BP18" s="183"/>
      <c r="BQ18" s="38"/>
      <c r="BR18" s="38"/>
      <c r="BS18" s="38"/>
      <c r="BT18" s="38"/>
      <c r="BU18" s="46"/>
      <c r="BV18" s="29"/>
      <c r="BW18" s="36"/>
      <c r="BX18" s="36"/>
      <c r="BY18" s="191"/>
      <c r="CA18" s="39">
        <f>VLOOKUP(B18,'[1]KH2025 IN'!$B$4:$X$243,23,0)</f>
        <v>1</v>
      </c>
      <c r="CB18" s="39">
        <v>1</v>
      </c>
      <c r="CC18" s="39" t="e">
        <f>VLOOKUP(B18,'[2]10QH'!$B$15:$BZ$665,77,0)</f>
        <v>#N/A</v>
      </c>
      <c r="CJ18" s="39">
        <v>1</v>
      </c>
      <c r="CK18" s="39" t="e">
        <f>VLOOKUP(B18,'[3]KH2025 IN'!$B$8:$X$241,23,0)</f>
        <v>#N/A</v>
      </c>
    </row>
    <row r="19" spans="1:89" s="39" customFormat="1" ht="75" x14ac:dyDescent="0.25">
      <c r="A19" s="29"/>
      <c r="B19" s="21" t="s">
        <v>1029</v>
      </c>
      <c r="C19" s="30">
        <f t="shared" si="10"/>
        <v>2</v>
      </c>
      <c r="D19" s="23">
        <v>2</v>
      </c>
      <c r="E19" s="32">
        <f t="shared" si="11"/>
        <v>0</v>
      </c>
      <c r="F19" s="32">
        <f t="shared" si="12"/>
        <v>0</v>
      </c>
      <c r="G19" s="32">
        <f t="shared" si="13"/>
        <v>0</v>
      </c>
      <c r="H19" s="33"/>
      <c r="I19" s="33"/>
      <c r="J19" s="33"/>
      <c r="K19" s="33"/>
      <c r="L19" s="33"/>
      <c r="M19" s="32">
        <f t="shared" si="14"/>
        <v>0</v>
      </c>
      <c r="N19" s="33"/>
      <c r="O19" s="33"/>
      <c r="P19" s="33"/>
      <c r="Q19" s="33"/>
      <c r="R19" s="33"/>
      <c r="S19" s="33"/>
      <c r="T19" s="33"/>
      <c r="U19" s="35">
        <f t="shared" si="15"/>
        <v>0</v>
      </c>
      <c r="V19" s="33"/>
      <c r="W19" s="33"/>
      <c r="X19" s="33"/>
      <c r="Y19" s="33"/>
      <c r="Z19" s="33"/>
      <c r="AA19" s="33"/>
      <c r="AB19" s="33"/>
      <c r="AC19" s="33"/>
      <c r="AD19" s="32">
        <f t="shared" si="16"/>
        <v>0</v>
      </c>
      <c r="AE19" s="33"/>
      <c r="AF19" s="33"/>
      <c r="AG19" s="36"/>
      <c r="AH19" s="36"/>
      <c r="AI19" s="33"/>
      <c r="AJ19" s="29"/>
      <c r="AK19" s="33"/>
      <c r="AL19" s="29"/>
      <c r="AM19" s="29"/>
      <c r="AN19" s="29"/>
      <c r="AO19" s="38"/>
      <c r="AP19" s="29"/>
      <c r="AQ19" s="33"/>
      <c r="AR19" s="38"/>
      <c r="AS19" s="38"/>
      <c r="AT19" s="38"/>
      <c r="AU19" s="38"/>
      <c r="AV19" s="38"/>
      <c r="AW19" s="38"/>
      <c r="AX19" s="33"/>
      <c r="AY19" s="33"/>
      <c r="AZ19" s="33"/>
      <c r="BA19" s="38"/>
      <c r="BB19" s="38"/>
      <c r="BC19" s="38"/>
      <c r="BD19" s="33"/>
      <c r="BE19" s="38"/>
      <c r="BF19" s="38"/>
      <c r="BG19" s="32">
        <f t="shared" si="17"/>
        <v>0</v>
      </c>
      <c r="BH19" s="38"/>
      <c r="BI19" s="33"/>
      <c r="BJ19" s="33"/>
      <c r="BK19" s="38"/>
      <c r="BL19" s="20" t="s">
        <v>112</v>
      </c>
      <c r="BM19" s="38"/>
      <c r="BN19" s="27" t="s">
        <v>241</v>
      </c>
      <c r="BO19" s="38">
        <v>2025</v>
      </c>
      <c r="BP19" s="20" t="s">
        <v>273</v>
      </c>
      <c r="BQ19" s="38"/>
      <c r="BR19" s="38"/>
      <c r="BS19" s="38"/>
      <c r="BT19" s="38"/>
      <c r="BU19" s="20" t="s">
        <v>245</v>
      </c>
      <c r="BV19" s="29"/>
      <c r="BW19" s="36"/>
      <c r="BX19" s="36"/>
      <c r="BY19" s="192"/>
      <c r="CA19" s="39">
        <f>VLOOKUP(B19,'[1]KH2025 IN'!$B$4:$X$243,23,0)</f>
        <v>1</v>
      </c>
      <c r="CB19" s="39">
        <v>1</v>
      </c>
      <c r="CC19" s="39" t="e">
        <f>VLOOKUP(B19,'[2]10QH'!$B$15:$BZ$665,77,0)</f>
        <v>#N/A</v>
      </c>
      <c r="CJ19" s="39">
        <v>1</v>
      </c>
      <c r="CK19" s="39">
        <f>VLOOKUP(B19,'[3]KH2025 IN'!$B$8:$X$241,23,0)</f>
        <v>1</v>
      </c>
    </row>
    <row r="20" spans="1:89" s="39" customFormat="1" ht="75" x14ac:dyDescent="0.25">
      <c r="A20" s="29"/>
      <c r="B20" s="21" t="s">
        <v>1030</v>
      </c>
      <c r="C20" s="30">
        <f t="shared" si="10"/>
        <v>2.5</v>
      </c>
      <c r="D20" s="23">
        <v>2.5</v>
      </c>
      <c r="E20" s="32">
        <f t="shared" si="11"/>
        <v>0</v>
      </c>
      <c r="F20" s="32">
        <f t="shared" si="12"/>
        <v>0</v>
      </c>
      <c r="G20" s="32">
        <f t="shared" si="13"/>
        <v>0</v>
      </c>
      <c r="H20" s="33"/>
      <c r="I20" s="33"/>
      <c r="J20" s="33"/>
      <c r="K20" s="33"/>
      <c r="L20" s="33"/>
      <c r="M20" s="32">
        <f t="shared" si="14"/>
        <v>0</v>
      </c>
      <c r="N20" s="33"/>
      <c r="O20" s="33"/>
      <c r="P20" s="33"/>
      <c r="Q20" s="33"/>
      <c r="R20" s="33"/>
      <c r="S20" s="33"/>
      <c r="T20" s="33"/>
      <c r="U20" s="35">
        <f t="shared" si="15"/>
        <v>0</v>
      </c>
      <c r="V20" s="33"/>
      <c r="W20" s="33"/>
      <c r="X20" s="33"/>
      <c r="Y20" s="33"/>
      <c r="Z20" s="33"/>
      <c r="AA20" s="33"/>
      <c r="AB20" s="33"/>
      <c r="AC20" s="33"/>
      <c r="AD20" s="32">
        <f t="shared" si="16"/>
        <v>0</v>
      </c>
      <c r="AE20" s="33"/>
      <c r="AF20" s="33"/>
      <c r="AG20" s="36"/>
      <c r="AH20" s="36"/>
      <c r="AI20" s="33"/>
      <c r="AJ20" s="29"/>
      <c r="AK20" s="33"/>
      <c r="AL20" s="29"/>
      <c r="AM20" s="29"/>
      <c r="AN20" s="29"/>
      <c r="AO20" s="38"/>
      <c r="AP20" s="29"/>
      <c r="AQ20" s="33"/>
      <c r="AR20" s="38"/>
      <c r="AS20" s="38"/>
      <c r="AT20" s="38"/>
      <c r="AU20" s="38"/>
      <c r="AV20" s="38"/>
      <c r="AW20" s="38"/>
      <c r="AX20" s="33"/>
      <c r="AY20" s="33"/>
      <c r="AZ20" s="33"/>
      <c r="BA20" s="38"/>
      <c r="BB20" s="38"/>
      <c r="BC20" s="38"/>
      <c r="BD20" s="33"/>
      <c r="BE20" s="38"/>
      <c r="BF20" s="38"/>
      <c r="BG20" s="32">
        <f t="shared" si="17"/>
        <v>0</v>
      </c>
      <c r="BH20" s="38"/>
      <c r="BI20" s="33"/>
      <c r="BJ20" s="33"/>
      <c r="BK20" s="38"/>
      <c r="BL20" s="20" t="s">
        <v>318</v>
      </c>
      <c r="BM20" s="38"/>
      <c r="BN20" s="27" t="s">
        <v>241</v>
      </c>
      <c r="BO20" s="38">
        <v>2025</v>
      </c>
      <c r="BP20" s="20" t="s">
        <v>319</v>
      </c>
      <c r="BQ20" s="38"/>
      <c r="BR20" s="38"/>
      <c r="BS20" s="38"/>
      <c r="BT20" s="38"/>
      <c r="BU20" s="20" t="s">
        <v>241</v>
      </c>
      <c r="BV20" s="29"/>
      <c r="BW20" s="36"/>
      <c r="BX20" s="36"/>
      <c r="BY20" s="192"/>
      <c r="CA20" s="39">
        <f>VLOOKUP(B20,'[1]KH2025 IN'!$B$4:$X$243,23,0)</f>
        <v>1</v>
      </c>
      <c r="CB20" s="39">
        <v>1</v>
      </c>
      <c r="CC20" s="39">
        <f>VLOOKUP(B20,'[2]10QH'!$B$15:$BZ$665,77,0)</f>
        <v>1</v>
      </c>
      <c r="CJ20" s="39">
        <v>1</v>
      </c>
      <c r="CK20" s="39">
        <f>VLOOKUP(B20,'[3]KH2025 IN'!$B$8:$X$241,23,0)</f>
        <v>1</v>
      </c>
    </row>
    <row r="21" spans="1:89" s="39" customFormat="1" ht="56.25" x14ac:dyDescent="0.25">
      <c r="A21" s="29"/>
      <c r="B21" s="21" t="s">
        <v>1030</v>
      </c>
      <c r="C21" s="30">
        <f t="shared" si="10"/>
        <v>2</v>
      </c>
      <c r="D21" s="23">
        <v>2</v>
      </c>
      <c r="E21" s="32">
        <f t="shared" si="11"/>
        <v>0</v>
      </c>
      <c r="F21" s="32">
        <f t="shared" si="12"/>
        <v>0</v>
      </c>
      <c r="G21" s="32">
        <f t="shared" si="13"/>
        <v>0</v>
      </c>
      <c r="H21" s="33"/>
      <c r="I21" s="33"/>
      <c r="J21" s="33"/>
      <c r="K21" s="33"/>
      <c r="L21" s="33"/>
      <c r="M21" s="32">
        <f t="shared" si="14"/>
        <v>0</v>
      </c>
      <c r="N21" s="33"/>
      <c r="O21" s="33"/>
      <c r="P21" s="33"/>
      <c r="Q21" s="33"/>
      <c r="R21" s="33"/>
      <c r="S21" s="33"/>
      <c r="T21" s="33"/>
      <c r="U21" s="35">
        <f t="shared" si="15"/>
        <v>0</v>
      </c>
      <c r="V21" s="33"/>
      <c r="W21" s="33"/>
      <c r="X21" s="33"/>
      <c r="Y21" s="33"/>
      <c r="Z21" s="33"/>
      <c r="AA21" s="33"/>
      <c r="AB21" s="33"/>
      <c r="AC21" s="33"/>
      <c r="AD21" s="32">
        <f t="shared" si="16"/>
        <v>0</v>
      </c>
      <c r="AE21" s="33"/>
      <c r="AF21" s="33"/>
      <c r="AG21" s="36"/>
      <c r="AH21" s="36"/>
      <c r="AI21" s="33"/>
      <c r="AJ21" s="29"/>
      <c r="AK21" s="33"/>
      <c r="AL21" s="29"/>
      <c r="AM21" s="29"/>
      <c r="AN21" s="29"/>
      <c r="AO21" s="38"/>
      <c r="AP21" s="29"/>
      <c r="AQ21" s="33"/>
      <c r="AR21" s="38"/>
      <c r="AS21" s="38"/>
      <c r="AT21" s="38"/>
      <c r="AU21" s="38"/>
      <c r="AV21" s="38"/>
      <c r="AW21" s="38"/>
      <c r="AX21" s="33"/>
      <c r="AY21" s="33"/>
      <c r="AZ21" s="33"/>
      <c r="BA21" s="38"/>
      <c r="BB21" s="38"/>
      <c r="BC21" s="38"/>
      <c r="BD21" s="33"/>
      <c r="BE21" s="38"/>
      <c r="BF21" s="38"/>
      <c r="BG21" s="32">
        <f t="shared" si="17"/>
        <v>0</v>
      </c>
      <c r="BH21" s="38"/>
      <c r="BI21" s="33"/>
      <c r="BJ21" s="33"/>
      <c r="BK21" s="38"/>
      <c r="BL21" s="20" t="s">
        <v>318</v>
      </c>
      <c r="BM21" s="38"/>
      <c r="BN21" s="27" t="s">
        <v>241</v>
      </c>
      <c r="BO21" s="38">
        <v>2025</v>
      </c>
      <c r="BP21" s="20" t="s">
        <v>290</v>
      </c>
      <c r="BQ21" s="38"/>
      <c r="BR21" s="38"/>
      <c r="BS21" s="38"/>
      <c r="BT21" s="38"/>
      <c r="BU21" s="20" t="s">
        <v>241</v>
      </c>
      <c r="BV21" s="29"/>
      <c r="BW21" s="36"/>
      <c r="BX21" s="36"/>
      <c r="BY21" s="192"/>
      <c r="CA21" s="39">
        <f>VLOOKUP(B21,'[1]KH2025 IN'!$B$4:$X$243,23,0)</f>
        <v>1</v>
      </c>
      <c r="CB21" s="39">
        <v>1</v>
      </c>
      <c r="CC21" s="39">
        <f>VLOOKUP(B21,'[2]10QH'!$B$15:$BZ$665,77,0)</f>
        <v>1</v>
      </c>
      <c r="CJ21" s="39">
        <v>1</v>
      </c>
      <c r="CK21" s="39">
        <f>VLOOKUP(B21,'[3]KH2025 IN'!$B$8:$X$241,23,0)</f>
        <v>1</v>
      </c>
    </row>
    <row r="22" spans="1:89" s="39" customFormat="1" ht="56.25" x14ac:dyDescent="0.25">
      <c r="A22" s="29"/>
      <c r="B22" s="21" t="s">
        <v>1031</v>
      </c>
      <c r="C22" s="30">
        <f t="shared" si="10"/>
        <v>5</v>
      </c>
      <c r="D22" s="23">
        <v>5</v>
      </c>
      <c r="E22" s="32">
        <f t="shared" si="11"/>
        <v>0</v>
      </c>
      <c r="F22" s="32">
        <f t="shared" si="12"/>
        <v>0</v>
      </c>
      <c r="G22" s="32">
        <f t="shared" si="13"/>
        <v>0</v>
      </c>
      <c r="H22" s="33"/>
      <c r="I22" s="33"/>
      <c r="J22" s="33"/>
      <c r="K22" s="33"/>
      <c r="L22" s="33"/>
      <c r="M22" s="32">
        <f t="shared" si="14"/>
        <v>0</v>
      </c>
      <c r="N22" s="33"/>
      <c r="O22" s="33"/>
      <c r="P22" s="33"/>
      <c r="Q22" s="33"/>
      <c r="R22" s="33"/>
      <c r="S22" s="33"/>
      <c r="T22" s="33"/>
      <c r="U22" s="35">
        <f t="shared" si="15"/>
        <v>0</v>
      </c>
      <c r="V22" s="33"/>
      <c r="W22" s="33"/>
      <c r="X22" s="33"/>
      <c r="Y22" s="33"/>
      <c r="Z22" s="33"/>
      <c r="AA22" s="33"/>
      <c r="AB22" s="33"/>
      <c r="AC22" s="33"/>
      <c r="AD22" s="32">
        <f t="shared" si="16"/>
        <v>0</v>
      </c>
      <c r="AE22" s="33"/>
      <c r="AF22" s="33"/>
      <c r="AG22" s="36"/>
      <c r="AH22" s="36"/>
      <c r="AI22" s="33"/>
      <c r="AJ22" s="29"/>
      <c r="AK22" s="33"/>
      <c r="AL22" s="29"/>
      <c r="AM22" s="29"/>
      <c r="AN22" s="29"/>
      <c r="AO22" s="38"/>
      <c r="AP22" s="29"/>
      <c r="AQ22" s="33"/>
      <c r="AR22" s="38"/>
      <c r="AS22" s="38"/>
      <c r="AT22" s="38"/>
      <c r="AU22" s="38"/>
      <c r="AV22" s="38"/>
      <c r="AW22" s="38"/>
      <c r="AX22" s="33"/>
      <c r="AY22" s="33"/>
      <c r="AZ22" s="33"/>
      <c r="BA22" s="38"/>
      <c r="BB22" s="38"/>
      <c r="BC22" s="38"/>
      <c r="BD22" s="33"/>
      <c r="BE22" s="38"/>
      <c r="BF22" s="38"/>
      <c r="BG22" s="32">
        <f t="shared" si="17"/>
        <v>0</v>
      </c>
      <c r="BH22" s="38"/>
      <c r="BI22" s="33"/>
      <c r="BJ22" s="33"/>
      <c r="BK22" s="38"/>
      <c r="BL22" s="20" t="s">
        <v>105</v>
      </c>
      <c r="BM22" s="38"/>
      <c r="BN22" s="27" t="s">
        <v>241</v>
      </c>
      <c r="BO22" s="38">
        <v>2025</v>
      </c>
      <c r="BP22" s="20" t="s">
        <v>290</v>
      </c>
      <c r="BQ22" s="38"/>
      <c r="BR22" s="38"/>
      <c r="BS22" s="38"/>
      <c r="BT22" s="38"/>
      <c r="BU22" s="20" t="s">
        <v>241</v>
      </c>
      <c r="BV22" s="29"/>
      <c r="BW22" s="36"/>
      <c r="BX22" s="36"/>
      <c r="BY22" s="192"/>
      <c r="CA22" s="39">
        <f>VLOOKUP(B22,'[1]KH2025 IN'!$B$4:$X$243,23,0)</f>
        <v>1</v>
      </c>
      <c r="CB22" s="39">
        <v>1</v>
      </c>
      <c r="CC22" s="39">
        <f>VLOOKUP(B22,'[2]10QH'!$B$15:$BZ$665,77,0)</f>
        <v>1</v>
      </c>
      <c r="CJ22" s="39">
        <v>1</v>
      </c>
      <c r="CK22" s="39">
        <f>VLOOKUP(B22,'[3]KH2025 IN'!$B$8:$X$241,23,0)</f>
        <v>1</v>
      </c>
    </row>
    <row r="23" spans="1:89" s="203" customFormat="1" x14ac:dyDescent="0.3">
      <c r="A23" s="111"/>
      <c r="B23" s="198" t="s">
        <v>1032</v>
      </c>
      <c r="C23" s="113">
        <f t="shared" si="10"/>
        <v>1.2</v>
      </c>
      <c r="D23" s="199">
        <v>1.2</v>
      </c>
      <c r="E23" s="108">
        <f t="shared" si="11"/>
        <v>0</v>
      </c>
      <c r="F23" s="108">
        <f t="shared" si="12"/>
        <v>0</v>
      </c>
      <c r="G23" s="108">
        <f t="shared" si="13"/>
        <v>0</v>
      </c>
      <c r="H23" s="115"/>
      <c r="I23" s="115"/>
      <c r="J23" s="115"/>
      <c r="K23" s="115"/>
      <c r="L23" s="115"/>
      <c r="M23" s="108">
        <f t="shared" si="14"/>
        <v>0</v>
      </c>
      <c r="N23" s="115"/>
      <c r="O23" s="115"/>
      <c r="P23" s="115"/>
      <c r="Q23" s="115"/>
      <c r="R23" s="115"/>
      <c r="S23" s="115"/>
      <c r="T23" s="115"/>
      <c r="U23" s="109">
        <f t="shared" si="15"/>
        <v>0</v>
      </c>
      <c r="V23" s="115"/>
      <c r="W23" s="115"/>
      <c r="X23" s="115"/>
      <c r="Y23" s="115"/>
      <c r="Z23" s="115"/>
      <c r="AA23" s="115"/>
      <c r="AB23" s="115"/>
      <c r="AC23" s="115"/>
      <c r="AD23" s="108">
        <f t="shared" si="16"/>
        <v>0</v>
      </c>
      <c r="AE23" s="115"/>
      <c r="AF23" s="115"/>
      <c r="AG23" s="116"/>
      <c r="AH23" s="116"/>
      <c r="AI23" s="115"/>
      <c r="AJ23" s="111"/>
      <c r="AK23" s="115"/>
      <c r="AL23" s="111"/>
      <c r="AM23" s="111"/>
      <c r="AN23" s="111"/>
      <c r="AO23" s="117"/>
      <c r="AP23" s="111"/>
      <c r="AQ23" s="115"/>
      <c r="AR23" s="117"/>
      <c r="AS23" s="117"/>
      <c r="AT23" s="117"/>
      <c r="AU23" s="117"/>
      <c r="AV23" s="117"/>
      <c r="AW23" s="117"/>
      <c r="AX23" s="115"/>
      <c r="AY23" s="115"/>
      <c r="AZ23" s="115"/>
      <c r="BA23" s="117"/>
      <c r="BB23" s="117"/>
      <c r="BC23" s="117"/>
      <c r="BD23" s="115"/>
      <c r="BE23" s="117"/>
      <c r="BF23" s="117"/>
      <c r="BG23" s="108">
        <f t="shared" si="17"/>
        <v>0</v>
      </c>
      <c r="BH23" s="117"/>
      <c r="BI23" s="115"/>
      <c r="BJ23" s="115"/>
      <c r="BK23" s="117"/>
      <c r="BL23" s="200" t="s">
        <v>105</v>
      </c>
      <c r="BM23" s="117"/>
      <c r="BN23" s="200" t="s">
        <v>341</v>
      </c>
      <c r="BO23" s="117">
        <v>2025</v>
      </c>
      <c r="BP23" s="209" t="s">
        <v>1162</v>
      </c>
      <c r="BQ23" s="117"/>
      <c r="BR23" s="117"/>
      <c r="BS23" s="117"/>
      <c r="BT23" s="117"/>
      <c r="BU23" s="201"/>
      <c r="BV23" s="111"/>
      <c r="BW23" s="116"/>
      <c r="BX23" s="116"/>
      <c r="BY23" s="202"/>
      <c r="CA23" s="203">
        <f>VLOOKUP(B23,'[1]KH2025 IN'!$B$4:$X$243,23,0)</f>
        <v>1</v>
      </c>
      <c r="CB23" s="203">
        <v>1</v>
      </c>
      <c r="CC23" s="203" t="e">
        <f>VLOOKUP(B23,'[2]10QH'!$B$15:$BZ$665,77,0)</f>
        <v>#N/A</v>
      </c>
      <c r="CJ23" s="203">
        <v>1</v>
      </c>
      <c r="CK23" s="203">
        <f>VLOOKUP(B23,'[3]KH2025 IN'!$B$8:$X$241,23,0)</f>
        <v>1</v>
      </c>
    </row>
    <row r="24" spans="1:89" s="203" customFormat="1" x14ac:dyDescent="0.3">
      <c r="A24" s="111"/>
      <c r="B24" s="210" t="s">
        <v>1033</v>
      </c>
      <c r="C24" s="113">
        <f t="shared" ref="C24:C32" si="18">D24+E24</f>
        <v>0.05</v>
      </c>
      <c r="D24" s="199">
        <v>0.05</v>
      </c>
      <c r="E24" s="108">
        <f t="shared" ref="E24:E32" si="19">F24+U24+BG24</f>
        <v>0</v>
      </c>
      <c r="F24" s="108">
        <f t="shared" ref="F24:F32" si="20">G24+K24+L24+M24+R24+S24+T24</f>
        <v>0</v>
      </c>
      <c r="G24" s="108">
        <f t="shared" ref="G24:G32" si="21">H24+I24+J24</f>
        <v>0</v>
      </c>
      <c r="H24" s="115"/>
      <c r="I24" s="115"/>
      <c r="J24" s="115"/>
      <c r="K24" s="115"/>
      <c r="L24" s="115"/>
      <c r="M24" s="108">
        <f t="shared" ref="M24:M32" si="22">+N24+O24+P24</f>
        <v>0</v>
      </c>
      <c r="N24" s="115"/>
      <c r="O24" s="115"/>
      <c r="P24" s="115"/>
      <c r="Q24" s="115"/>
      <c r="R24" s="115"/>
      <c r="S24" s="115"/>
      <c r="T24" s="115"/>
      <c r="U24" s="109">
        <f t="shared" ref="U24:U32" si="23">V24+W24+X24+Y24+Z24+AA24+AB24+AC24+AD24+AU24+AV24+AW24+AX24+AY24+AZ24+BA24+BB24+BC24+BD24+BE24+BF24</f>
        <v>0</v>
      </c>
      <c r="V24" s="115"/>
      <c r="W24" s="115"/>
      <c r="X24" s="115"/>
      <c r="Y24" s="115"/>
      <c r="Z24" s="115"/>
      <c r="AA24" s="115"/>
      <c r="AB24" s="115"/>
      <c r="AC24" s="115"/>
      <c r="AD24" s="108">
        <f t="shared" ref="AD24:AD32" si="24">SUM(AE24:AT24)</f>
        <v>0</v>
      </c>
      <c r="AE24" s="115"/>
      <c r="AF24" s="115"/>
      <c r="AG24" s="116"/>
      <c r="AH24" s="116"/>
      <c r="AI24" s="115"/>
      <c r="AJ24" s="111"/>
      <c r="AK24" s="115"/>
      <c r="AL24" s="111"/>
      <c r="AM24" s="111"/>
      <c r="AN24" s="111"/>
      <c r="AO24" s="117"/>
      <c r="AP24" s="111"/>
      <c r="AQ24" s="115"/>
      <c r="AR24" s="117"/>
      <c r="AS24" s="117"/>
      <c r="AT24" s="117"/>
      <c r="AU24" s="117"/>
      <c r="AV24" s="117"/>
      <c r="AW24" s="117"/>
      <c r="AX24" s="115"/>
      <c r="AY24" s="115"/>
      <c r="AZ24" s="115"/>
      <c r="BA24" s="117"/>
      <c r="BB24" s="117"/>
      <c r="BC24" s="117"/>
      <c r="BD24" s="115"/>
      <c r="BE24" s="117"/>
      <c r="BF24" s="117"/>
      <c r="BG24" s="108">
        <f t="shared" ref="BG24:BG32" si="25">BH24+BI24+BJ24</f>
        <v>0</v>
      </c>
      <c r="BH24" s="117"/>
      <c r="BI24" s="115"/>
      <c r="BJ24" s="115"/>
      <c r="BK24" s="117"/>
      <c r="BL24" s="200" t="s">
        <v>99</v>
      </c>
      <c r="BM24" s="117"/>
      <c r="BN24" s="200" t="s">
        <v>245</v>
      </c>
      <c r="BO24" s="117">
        <v>2025</v>
      </c>
      <c r="BP24" s="211" t="s">
        <v>1163</v>
      </c>
      <c r="BQ24" s="117"/>
      <c r="BR24" s="117"/>
      <c r="BS24" s="117"/>
      <c r="BT24" s="117"/>
      <c r="BU24" s="201"/>
      <c r="BV24" s="111"/>
      <c r="BW24" s="116"/>
      <c r="BX24" s="116"/>
      <c r="BY24" s="206"/>
      <c r="CA24" s="203">
        <f>VLOOKUP(B24,'[1]KH2025 IN'!$B$4:$X$243,23,0)</f>
        <v>1</v>
      </c>
      <c r="CB24" s="203">
        <v>1</v>
      </c>
      <c r="CC24" s="203" t="e">
        <f>VLOOKUP(B24,'[2]10QH'!$B$15:$BZ$665,77,0)</f>
        <v>#N/A</v>
      </c>
      <c r="CJ24" s="203">
        <v>1</v>
      </c>
      <c r="CK24" s="203">
        <f>VLOOKUP(B24,'[3]KH2025 IN'!$B$8:$X$241,23,0)</f>
        <v>1</v>
      </c>
    </row>
    <row r="25" spans="1:89" s="203" customFormat="1" ht="31.5" x14ac:dyDescent="0.3">
      <c r="A25" s="111"/>
      <c r="B25" s="212"/>
      <c r="C25" s="107">
        <f t="shared" si="18"/>
        <v>18.385000000000002</v>
      </c>
      <c r="D25" s="199">
        <v>0.39500000000000002</v>
      </c>
      <c r="E25" s="109">
        <f t="shared" si="19"/>
        <v>17.990000000000002</v>
      </c>
      <c r="F25" s="109">
        <f>G25+K25+L25+M25+R25+S25+T25</f>
        <v>17.400000000000002</v>
      </c>
      <c r="G25" s="109">
        <f t="shared" si="21"/>
        <v>0</v>
      </c>
      <c r="H25" s="113"/>
      <c r="I25" s="113"/>
      <c r="J25" s="113"/>
      <c r="K25" s="113">
        <v>0.66</v>
      </c>
      <c r="L25" s="113">
        <v>1.85</v>
      </c>
      <c r="M25" s="109">
        <f t="shared" si="22"/>
        <v>14.89</v>
      </c>
      <c r="N25" s="113"/>
      <c r="O25" s="113"/>
      <c r="P25" s="113">
        <v>14.89</v>
      </c>
      <c r="Q25" s="113">
        <v>13.85</v>
      </c>
      <c r="R25" s="113"/>
      <c r="S25" s="113"/>
      <c r="T25" s="113"/>
      <c r="U25" s="109">
        <f t="shared" si="23"/>
        <v>0.05</v>
      </c>
      <c r="V25" s="113"/>
      <c r="W25" s="113"/>
      <c r="X25" s="113"/>
      <c r="Y25" s="113"/>
      <c r="Z25" s="113"/>
      <c r="AA25" s="113"/>
      <c r="AB25" s="113"/>
      <c r="AC25" s="113"/>
      <c r="AD25" s="109">
        <f>SUM(AE25:AT25)</f>
        <v>0</v>
      </c>
      <c r="AE25" s="113"/>
      <c r="AF25" s="113"/>
      <c r="AG25" s="113"/>
      <c r="AH25" s="113"/>
      <c r="AI25" s="113"/>
      <c r="AJ25" s="113"/>
      <c r="AK25" s="113"/>
      <c r="AL25" s="113"/>
      <c r="AM25" s="113"/>
      <c r="AN25" s="113"/>
      <c r="AO25" s="113"/>
      <c r="AP25" s="113"/>
      <c r="AQ25" s="113"/>
      <c r="AR25" s="113"/>
      <c r="AS25" s="113">
        <f>AT25+AU25</f>
        <v>0</v>
      </c>
      <c r="AT25" s="113"/>
      <c r="AU25" s="113"/>
      <c r="AV25" s="113"/>
      <c r="AW25" s="113"/>
      <c r="AX25" s="113"/>
      <c r="AY25" s="113"/>
      <c r="AZ25" s="113"/>
      <c r="BA25" s="113"/>
      <c r="BB25" s="113"/>
      <c r="BC25" s="113"/>
      <c r="BD25" s="113">
        <v>0.05</v>
      </c>
      <c r="BE25" s="113"/>
      <c r="BF25" s="113"/>
      <c r="BG25" s="109">
        <f t="shared" si="25"/>
        <v>0.54</v>
      </c>
      <c r="BH25" s="113"/>
      <c r="BI25" s="113">
        <v>0.54</v>
      </c>
      <c r="BJ25" s="113"/>
      <c r="BK25" s="117"/>
      <c r="BL25" s="200" t="s">
        <v>99</v>
      </c>
      <c r="BM25" s="117"/>
      <c r="BN25" s="200" t="s">
        <v>341</v>
      </c>
      <c r="BO25" s="117">
        <v>2025</v>
      </c>
      <c r="BP25" s="213"/>
      <c r="BQ25" s="117"/>
      <c r="BR25" s="117"/>
      <c r="BS25" s="117"/>
      <c r="BT25" s="117"/>
      <c r="BU25" s="201" t="s">
        <v>265</v>
      </c>
      <c r="BV25" s="111"/>
      <c r="BW25" s="116"/>
      <c r="BX25" s="116"/>
      <c r="BY25" s="206" t="s">
        <v>1170</v>
      </c>
      <c r="CA25" s="203">
        <f>VLOOKUP(B25,'[1]KH2025 IN'!$B$4:$X$243,23,0)</f>
        <v>1</v>
      </c>
      <c r="CB25" s="203">
        <v>1</v>
      </c>
      <c r="CC25" s="203" t="e">
        <f>VLOOKUP(B25,'[2]10QH'!$B$15:$BZ$665,77,0)</f>
        <v>#N/A</v>
      </c>
      <c r="CJ25" s="203">
        <v>1</v>
      </c>
      <c r="CK25" s="203" t="e">
        <f>VLOOKUP(B25,'[3]KH2025 IN'!$B$8:$X$241,23,0)</f>
        <v>#N/A</v>
      </c>
    </row>
    <row r="26" spans="1:89" s="39" customFormat="1" ht="47.25" x14ac:dyDescent="0.3">
      <c r="A26" s="29"/>
      <c r="B26" s="40" t="s">
        <v>1034</v>
      </c>
      <c r="C26" s="30">
        <f t="shared" si="18"/>
        <v>1.4</v>
      </c>
      <c r="D26" s="43"/>
      <c r="E26" s="32">
        <f t="shared" si="19"/>
        <v>1.4</v>
      </c>
      <c r="F26" s="32">
        <f t="shared" si="20"/>
        <v>1.4</v>
      </c>
      <c r="G26" s="32">
        <f t="shared" si="21"/>
        <v>0</v>
      </c>
      <c r="H26" s="33"/>
      <c r="I26" s="33"/>
      <c r="J26" s="33"/>
      <c r="K26" s="33"/>
      <c r="L26" s="33"/>
      <c r="M26" s="32">
        <f t="shared" si="22"/>
        <v>1.4</v>
      </c>
      <c r="N26" s="7">
        <v>1.4</v>
      </c>
      <c r="O26" s="33"/>
      <c r="P26" s="33"/>
      <c r="Q26" s="33"/>
      <c r="R26" s="33"/>
      <c r="S26" s="33"/>
      <c r="T26" s="33"/>
      <c r="U26" s="35">
        <f t="shared" si="23"/>
        <v>0</v>
      </c>
      <c r="V26" s="33"/>
      <c r="W26" s="33"/>
      <c r="X26" s="33"/>
      <c r="Y26" s="33"/>
      <c r="Z26" s="33"/>
      <c r="AA26" s="33"/>
      <c r="AB26" s="33"/>
      <c r="AC26" s="33"/>
      <c r="AD26" s="32">
        <f t="shared" si="24"/>
        <v>0</v>
      </c>
      <c r="AE26" s="33"/>
      <c r="AF26" s="33"/>
      <c r="AG26" s="36"/>
      <c r="AH26" s="36"/>
      <c r="AI26" s="33"/>
      <c r="AJ26" s="29"/>
      <c r="AK26" s="33"/>
      <c r="AL26" s="29"/>
      <c r="AM26" s="29"/>
      <c r="AN26" s="29"/>
      <c r="AO26" s="38"/>
      <c r="AP26" s="29"/>
      <c r="AQ26" s="33"/>
      <c r="AR26" s="38"/>
      <c r="AS26" s="38"/>
      <c r="AT26" s="38"/>
      <c r="AU26" s="38"/>
      <c r="AV26" s="38"/>
      <c r="AW26" s="38"/>
      <c r="AX26" s="33"/>
      <c r="AY26" s="33"/>
      <c r="AZ26" s="33"/>
      <c r="BA26" s="38"/>
      <c r="BB26" s="38"/>
      <c r="BC26" s="38"/>
      <c r="BD26" s="33"/>
      <c r="BE26" s="38"/>
      <c r="BF26" s="38"/>
      <c r="BG26" s="32">
        <f t="shared" si="25"/>
        <v>0</v>
      </c>
      <c r="BH26" s="38"/>
      <c r="BI26" s="33"/>
      <c r="BJ26" s="33"/>
      <c r="BK26" s="38"/>
      <c r="BL26" s="27" t="s">
        <v>87</v>
      </c>
      <c r="BM26" s="38"/>
      <c r="BN26" s="27" t="s">
        <v>638</v>
      </c>
      <c r="BO26" s="38">
        <v>2025</v>
      </c>
      <c r="BP26" s="48" t="s">
        <v>1164</v>
      </c>
      <c r="BQ26" s="38"/>
      <c r="BR26" s="38"/>
      <c r="BS26" s="38"/>
      <c r="BT26" s="38"/>
      <c r="BU26" s="46" t="s">
        <v>838</v>
      </c>
      <c r="BV26" s="29"/>
      <c r="BW26" s="36"/>
      <c r="BX26" s="36"/>
      <c r="BY26" s="191" t="s">
        <v>1171</v>
      </c>
      <c r="CA26" s="39">
        <f>VLOOKUP(B26,'[1]KH2025 IN'!$B$4:$X$243,23,0)</f>
        <v>1</v>
      </c>
      <c r="CB26" s="39">
        <v>1</v>
      </c>
      <c r="CC26" s="39" t="e">
        <f>VLOOKUP(B26,'[2]10QH'!$B$15:$BZ$665,77,0)</f>
        <v>#N/A</v>
      </c>
      <c r="CJ26" s="39">
        <v>1</v>
      </c>
      <c r="CK26" s="39">
        <f>VLOOKUP(B26,'[3]KH2025 IN'!$B$8:$X$241,23,0)</f>
        <v>1</v>
      </c>
    </row>
    <row r="27" spans="1:89" s="39" customFormat="1" ht="78.75" x14ac:dyDescent="0.3">
      <c r="A27" s="29"/>
      <c r="B27" s="184" t="s">
        <v>1035</v>
      </c>
      <c r="C27" s="16">
        <f>D27+E27</f>
        <v>10.48</v>
      </c>
      <c r="D27" s="43"/>
      <c r="E27" s="7">
        <f>F27+U27+BG27</f>
        <v>10.48</v>
      </c>
      <c r="F27" s="7">
        <f>G27+K27+L27+M27+R27+S27+T27</f>
        <v>9.5299999999999994</v>
      </c>
      <c r="G27" s="7">
        <f>H27+I27+J27</f>
        <v>0.27</v>
      </c>
      <c r="H27" s="7"/>
      <c r="I27" s="7">
        <v>0.27</v>
      </c>
      <c r="J27" s="7"/>
      <c r="K27" s="7">
        <v>6.76</v>
      </c>
      <c r="L27" s="7">
        <v>2.5</v>
      </c>
      <c r="M27" s="7">
        <f>+N27+O27+P27</f>
        <v>0</v>
      </c>
      <c r="N27" s="7"/>
      <c r="O27" s="7"/>
      <c r="P27" s="7"/>
      <c r="Q27" s="7"/>
      <c r="R27" s="7"/>
      <c r="S27" s="7"/>
      <c r="T27" s="7"/>
      <c r="U27" s="7">
        <f>V27+W27+X27+Y27+Z27+AA27+AB27+AC27+AD27+AU27+AV27+AW27+AX27+AY27+AZ27+BA27+BB27+BC27+BD27+BE27+BF27</f>
        <v>0.95000000000000018</v>
      </c>
      <c r="V27" s="7"/>
      <c r="W27" s="7"/>
      <c r="X27" s="7"/>
      <c r="Y27" s="7"/>
      <c r="Z27" s="7"/>
      <c r="AA27" s="7"/>
      <c r="AB27" s="7"/>
      <c r="AC27" s="7"/>
      <c r="AD27" s="7">
        <f>SUM(AE27:AT27)</f>
        <v>0.55000000000000004</v>
      </c>
      <c r="AE27" s="7">
        <v>0.55000000000000004</v>
      </c>
      <c r="AF27" s="7"/>
      <c r="AG27" s="7"/>
      <c r="AH27" s="7"/>
      <c r="AI27" s="7"/>
      <c r="AJ27" s="7"/>
      <c r="AK27" s="7"/>
      <c r="AL27" s="7"/>
      <c r="AM27" s="7"/>
      <c r="AN27" s="7"/>
      <c r="AO27" s="7"/>
      <c r="AP27" s="7"/>
      <c r="AQ27" s="7"/>
      <c r="AR27" s="7"/>
      <c r="AS27" s="7"/>
      <c r="AT27" s="7"/>
      <c r="AU27" s="7"/>
      <c r="AV27" s="7"/>
      <c r="AW27" s="7"/>
      <c r="AX27" s="7">
        <v>7.0000000000000007E-2</v>
      </c>
      <c r="AY27" s="7"/>
      <c r="AZ27" s="7"/>
      <c r="BA27" s="7"/>
      <c r="BB27" s="7"/>
      <c r="BC27" s="7"/>
      <c r="BD27" s="7">
        <v>0.33</v>
      </c>
      <c r="BE27" s="7"/>
      <c r="BF27" s="7"/>
      <c r="BG27" s="7">
        <f>BH27+BI27+BJ27</f>
        <v>0</v>
      </c>
      <c r="BH27" s="7"/>
      <c r="BI27" s="7"/>
      <c r="BJ27" s="7"/>
      <c r="BK27" s="28" t="s">
        <v>171</v>
      </c>
      <c r="BL27" s="20" t="s">
        <v>172</v>
      </c>
      <c r="BM27" s="38"/>
      <c r="BN27" s="27" t="s">
        <v>566</v>
      </c>
      <c r="BO27" s="38">
        <v>2025</v>
      </c>
      <c r="BP27" s="49" t="s">
        <v>1165</v>
      </c>
      <c r="BQ27" s="38"/>
      <c r="BR27" s="38"/>
      <c r="BS27" s="38"/>
      <c r="BT27" s="38"/>
      <c r="BU27" s="46" t="s">
        <v>503</v>
      </c>
      <c r="BV27" s="29"/>
      <c r="BW27" s="36"/>
      <c r="BX27" s="36"/>
      <c r="BY27" s="191" t="s">
        <v>1172</v>
      </c>
      <c r="CA27" s="39">
        <f>VLOOKUP(B26,'[1]KH2025 IN'!$B$4:$X$243,23,0)</f>
        <v>1</v>
      </c>
    </row>
    <row r="28" spans="1:89" s="39" customFormat="1" ht="78.75" x14ac:dyDescent="0.3">
      <c r="A28" s="29"/>
      <c r="B28" s="183"/>
      <c r="C28" s="16">
        <f>D28+E28</f>
        <v>2.0299999999999998</v>
      </c>
      <c r="D28" s="43">
        <v>0.02</v>
      </c>
      <c r="E28" s="7">
        <f>F28+U28+BG28</f>
        <v>2.0099999999999998</v>
      </c>
      <c r="F28" s="7">
        <f>G28+K28+L28+M28+R28+S28+T28</f>
        <v>1.98</v>
      </c>
      <c r="G28" s="7">
        <f>H28+I28+J28</f>
        <v>0</v>
      </c>
      <c r="H28" s="7"/>
      <c r="I28" s="7"/>
      <c r="J28" s="7"/>
      <c r="K28" s="7">
        <v>1.78</v>
      </c>
      <c r="L28" s="7">
        <v>0.2</v>
      </c>
      <c r="M28" s="7">
        <f>+N28+O28+P28</f>
        <v>0</v>
      </c>
      <c r="N28" s="7"/>
      <c r="O28" s="7"/>
      <c r="P28" s="7"/>
      <c r="Q28" s="7"/>
      <c r="R28" s="7"/>
      <c r="S28" s="7"/>
      <c r="T28" s="7"/>
      <c r="U28" s="7">
        <f>V28+W28+X28+Y28+Z28+AA28+AB28+AC28+AD28+AU28+AV28+AW28+AX28+AY28+AZ28+BA28+BB28+BC28+BD28+BE28+BF28</f>
        <v>0.03</v>
      </c>
      <c r="V28" s="7"/>
      <c r="W28" s="7"/>
      <c r="X28" s="7"/>
      <c r="Y28" s="7"/>
      <c r="Z28" s="7"/>
      <c r="AA28" s="7"/>
      <c r="AB28" s="7"/>
      <c r="AC28" s="7"/>
      <c r="AD28" s="7">
        <f>SUM(AE28:AT28)</f>
        <v>0</v>
      </c>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v>0.03</v>
      </c>
      <c r="BE28" s="7"/>
      <c r="BF28" s="7"/>
      <c r="BG28" s="7">
        <f>BH28+BI28+BJ28</f>
        <v>0</v>
      </c>
      <c r="BH28" s="7"/>
      <c r="BI28" s="7"/>
      <c r="BJ28" s="7"/>
      <c r="BK28" s="28" t="s">
        <v>171</v>
      </c>
      <c r="BL28" s="20" t="s">
        <v>779</v>
      </c>
      <c r="BM28" s="38"/>
      <c r="BN28" s="27" t="s">
        <v>566</v>
      </c>
      <c r="BO28" s="38">
        <v>2025</v>
      </c>
      <c r="BP28" s="49" t="s">
        <v>1165</v>
      </c>
      <c r="BQ28" s="38"/>
      <c r="BR28" s="38"/>
      <c r="BS28" s="38"/>
      <c r="BT28" s="38"/>
      <c r="BU28" s="46" t="s">
        <v>503</v>
      </c>
      <c r="BV28" s="29"/>
      <c r="BW28" s="36"/>
      <c r="BX28" s="36"/>
      <c r="BY28" s="191" t="s">
        <v>1172</v>
      </c>
      <c r="CA28" s="39">
        <f>VLOOKUP(B27,'[1]KH2025 IN'!$B$4:$X$243,23,0)</f>
        <v>1</v>
      </c>
      <c r="CB28" s="39">
        <v>1</v>
      </c>
      <c r="CC28" s="39" t="e">
        <f>VLOOKUP(B27,'[2]10QH'!$B$15:$BZ$665,77,0)</f>
        <v>#N/A</v>
      </c>
      <c r="CJ28" s="39">
        <v>1</v>
      </c>
      <c r="CK28" s="39">
        <f>VLOOKUP(B27,'[3]KH2025 IN'!$B$8:$X$241,23,0)</f>
        <v>1</v>
      </c>
    </row>
    <row r="29" spans="1:89" s="39" customFormat="1" ht="31.5" x14ac:dyDescent="0.3">
      <c r="A29" s="29"/>
      <c r="B29" s="40" t="s">
        <v>1036</v>
      </c>
      <c r="C29" s="30">
        <f t="shared" si="18"/>
        <v>7.0000000000000007E-2</v>
      </c>
      <c r="D29" s="43"/>
      <c r="E29" s="32">
        <f t="shared" si="19"/>
        <v>7.0000000000000007E-2</v>
      </c>
      <c r="F29" s="32">
        <f t="shared" si="20"/>
        <v>7.0000000000000007E-2</v>
      </c>
      <c r="G29" s="32">
        <f t="shared" si="21"/>
        <v>0</v>
      </c>
      <c r="H29" s="33"/>
      <c r="I29" s="33"/>
      <c r="J29" s="33"/>
      <c r="K29" s="33"/>
      <c r="L29" s="33"/>
      <c r="M29" s="32">
        <f t="shared" si="22"/>
        <v>7.0000000000000007E-2</v>
      </c>
      <c r="N29" s="33"/>
      <c r="O29" s="33"/>
      <c r="P29" s="7">
        <v>7.0000000000000007E-2</v>
      </c>
      <c r="Q29" s="33"/>
      <c r="R29" s="33"/>
      <c r="S29" s="33"/>
      <c r="T29" s="33"/>
      <c r="U29" s="35">
        <f t="shared" si="23"/>
        <v>0</v>
      </c>
      <c r="V29" s="33"/>
      <c r="W29" s="33"/>
      <c r="X29" s="33"/>
      <c r="Y29" s="33"/>
      <c r="Z29" s="33"/>
      <c r="AA29" s="33"/>
      <c r="AB29" s="33"/>
      <c r="AC29" s="33"/>
      <c r="AD29" s="32">
        <f t="shared" si="24"/>
        <v>0</v>
      </c>
      <c r="AE29" s="33"/>
      <c r="AF29" s="33"/>
      <c r="AG29" s="36"/>
      <c r="AH29" s="36"/>
      <c r="AI29" s="33"/>
      <c r="AJ29" s="29"/>
      <c r="AK29" s="33"/>
      <c r="AL29" s="29"/>
      <c r="AM29" s="29"/>
      <c r="AN29" s="29"/>
      <c r="AO29" s="38"/>
      <c r="AP29" s="29"/>
      <c r="AQ29" s="33"/>
      <c r="AR29" s="38"/>
      <c r="AS29" s="38"/>
      <c r="AT29" s="38"/>
      <c r="AU29" s="38"/>
      <c r="AV29" s="38"/>
      <c r="AW29" s="38"/>
      <c r="AX29" s="33"/>
      <c r="AY29" s="33"/>
      <c r="AZ29" s="33"/>
      <c r="BA29" s="38"/>
      <c r="BB29" s="38"/>
      <c r="BC29" s="38"/>
      <c r="BD29" s="33"/>
      <c r="BE29" s="38"/>
      <c r="BF29" s="38"/>
      <c r="BG29" s="32">
        <f t="shared" si="25"/>
        <v>0</v>
      </c>
      <c r="BH29" s="38"/>
      <c r="BI29" s="33"/>
      <c r="BJ29" s="33"/>
      <c r="BK29" s="38"/>
      <c r="BL29" s="27" t="s">
        <v>198</v>
      </c>
      <c r="BM29" s="38"/>
      <c r="BN29" s="27" t="s">
        <v>818</v>
      </c>
      <c r="BO29" s="38">
        <v>2025</v>
      </c>
      <c r="BP29" s="27" t="s">
        <v>1166</v>
      </c>
      <c r="BQ29" s="38"/>
      <c r="BR29" s="38"/>
      <c r="BS29" s="38"/>
      <c r="BT29" s="38"/>
      <c r="BU29" s="46" t="s">
        <v>201</v>
      </c>
      <c r="BV29" s="29"/>
      <c r="BW29" s="36"/>
      <c r="BX29" s="36"/>
      <c r="BY29" s="191" t="s">
        <v>1173</v>
      </c>
      <c r="CA29" s="39">
        <f>VLOOKUP(B29,'[1]KH2025 IN'!$B$4:$X$243,23,0)</f>
        <v>1</v>
      </c>
      <c r="CB29" s="39">
        <v>1</v>
      </c>
      <c r="CC29" s="39" t="e">
        <f>VLOOKUP(B29,'[2]10QH'!$B$15:$BZ$665,77,0)</f>
        <v>#N/A</v>
      </c>
      <c r="CJ29" s="39">
        <v>1</v>
      </c>
      <c r="CK29" s="39">
        <f>VLOOKUP(B29,'[3]KH2025 IN'!$B$8:$X$241,23,0)</f>
        <v>1</v>
      </c>
    </row>
    <row r="30" spans="1:89" s="39" customFormat="1" ht="31.5" x14ac:dyDescent="0.3">
      <c r="A30" s="29"/>
      <c r="B30" s="41" t="s">
        <v>1037</v>
      </c>
      <c r="C30" s="30">
        <f t="shared" si="18"/>
        <v>20</v>
      </c>
      <c r="D30" s="43">
        <v>20</v>
      </c>
      <c r="E30" s="32">
        <f t="shared" si="19"/>
        <v>0</v>
      </c>
      <c r="F30" s="32">
        <f t="shared" si="20"/>
        <v>0</v>
      </c>
      <c r="G30" s="32">
        <f t="shared" si="21"/>
        <v>0</v>
      </c>
      <c r="H30" s="33"/>
      <c r="I30" s="33"/>
      <c r="J30" s="33"/>
      <c r="K30" s="33"/>
      <c r="L30" s="33"/>
      <c r="M30" s="32">
        <f t="shared" si="22"/>
        <v>0</v>
      </c>
      <c r="N30" s="33"/>
      <c r="O30" s="33"/>
      <c r="P30" s="33"/>
      <c r="Q30" s="33"/>
      <c r="R30" s="33"/>
      <c r="S30" s="33"/>
      <c r="T30" s="33"/>
      <c r="U30" s="35">
        <f t="shared" si="23"/>
        <v>0</v>
      </c>
      <c r="V30" s="33"/>
      <c r="W30" s="33"/>
      <c r="X30" s="33"/>
      <c r="Y30" s="33"/>
      <c r="Z30" s="33"/>
      <c r="AA30" s="33"/>
      <c r="AB30" s="33"/>
      <c r="AC30" s="33"/>
      <c r="AD30" s="32">
        <f t="shared" si="24"/>
        <v>0</v>
      </c>
      <c r="AE30" s="33"/>
      <c r="AF30" s="33"/>
      <c r="AG30" s="36"/>
      <c r="AH30" s="36"/>
      <c r="AI30" s="33"/>
      <c r="AJ30" s="29"/>
      <c r="AK30" s="33"/>
      <c r="AL30" s="29"/>
      <c r="AM30" s="29"/>
      <c r="AN30" s="29"/>
      <c r="AO30" s="38"/>
      <c r="AP30" s="29"/>
      <c r="AQ30" s="33"/>
      <c r="AR30" s="38"/>
      <c r="AS30" s="38"/>
      <c r="AT30" s="38"/>
      <c r="AU30" s="38"/>
      <c r="AV30" s="38"/>
      <c r="AW30" s="38"/>
      <c r="AX30" s="33"/>
      <c r="AY30" s="33"/>
      <c r="AZ30" s="33"/>
      <c r="BA30" s="38"/>
      <c r="BB30" s="38"/>
      <c r="BC30" s="38"/>
      <c r="BD30" s="33"/>
      <c r="BE30" s="38"/>
      <c r="BF30" s="38"/>
      <c r="BG30" s="32">
        <f t="shared" si="25"/>
        <v>0</v>
      </c>
      <c r="BH30" s="38"/>
      <c r="BI30" s="33"/>
      <c r="BJ30" s="33"/>
      <c r="BK30" s="38"/>
      <c r="BL30" s="27" t="s">
        <v>87</v>
      </c>
      <c r="BM30" s="38"/>
      <c r="BN30" s="27" t="s">
        <v>201</v>
      </c>
      <c r="BO30" s="38">
        <v>2025</v>
      </c>
      <c r="BP30" s="27" t="s">
        <v>1167</v>
      </c>
      <c r="BQ30" s="38"/>
      <c r="BR30" s="38"/>
      <c r="BS30" s="38"/>
      <c r="BT30" s="38"/>
      <c r="BU30" s="46"/>
      <c r="BV30" s="29"/>
      <c r="BW30" s="36"/>
      <c r="BX30" s="36"/>
      <c r="BY30" s="190"/>
      <c r="CA30" s="39">
        <f>VLOOKUP(B30,'[1]KH2025 IN'!$B$4:$X$243,23,0)</f>
        <v>1</v>
      </c>
      <c r="CB30" s="39">
        <v>1</v>
      </c>
      <c r="CC30" s="39" t="e">
        <f>VLOOKUP(B30,'[2]10QH'!$B$15:$BZ$665,77,0)</f>
        <v>#N/A</v>
      </c>
      <c r="CJ30" s="39">
        <v>1</v>
      </c>
      <c r="CK30" s="39">
        <f>VLOOKUP(B30,'[3]KH2025 IN'!$B$8:$X$241,23,0)</f>
        <v>1</v>
      </c>
    </row>
    <row r="31" spans="1:89" s="39" customFormat="1" x14ac:dyDescent="0.3">
      <c r="A31" s="29"/>
      <c r="B31" s="41" t="s">
        <v>1038</v>
      </c>
      <c r="C31" s="30">
        <f t="shared" si="18"/>
        <v>28</v>
      </c>
      <c r="D31" s="43">
        <v>28</v>
      </c>
      <c r="E31" s="32">
        <f t="shared" si="19"/>
        <v>0</v>
      </c>
      <c r="F31" s="32">
        <f t="shared" si="20"/>
        <v>0</v>
      </c>
      <c r="G31" s="32">
        <f t="shared" si="21"/>
        <v>0</v>
      </c>
      <c r="H31" s="33"/>
      <c r="I31" s="33"/>
      <c r="J31" s="33"/>
      <c r="K31" s="33"/>
      <c r="L31" s="33"/>
      <c r="M31" s="32">
        <f t="shared" si="22"/>
        <v>0</v>
      </c>
      <c r="N31" s="33"/>
      <c r="O31" s="33"/>
      <c r="P31" s="33"/>
      <c r="Q31" s="33"/>
      <c r="R31" s="33"/>
      <c r="S31" s="33"/>
      <c r="T31" s="33"/>
      <c r="U31" s="35">
        <f t="shared" si="23"/>
        <v>0</v>
      </c>
      <c r="V31" s="33"/>
      <c r="W31" s="33"/>
      <c r="X31" s="33"/>
      <c r="Y31" s="33"/>
      <c r="Z31" s="33"/>
      <c r="AA31" s="33"/>
      <c r="AB31" s="33"/>
      <c r="AC31" s="33"/>
      <c r="AD31" s="32">
        <f t="shared" si="24"/>
        <v>0</v>
      </c>
      <c r="AE31" s="33"/>
      <c r="AF31" s="33"/>
      <c r="AG31" s="36"/>
      <c r="AH31" s="36"/>
      <c r="AI31" s="33"/>
      <c r="AJ31" s="29"/>
      <c r="AK31" s="33"/>
      <c r="AL31" s="29"/>
      <c r="AM31" s="29"/>
      <c r="AN31" s="29"/>
      <c r="AO31" s="38"/>
      <c r="AP31" s="29"/>
      <c r="AQ31" s="33"/>
      <c r="AR31" s="38"/>
      <c r="AS31" s="38"/>
      <c r="AT31" s="38"/>
      <c r="AU31" s="38"/>
      <c r="AV31" s="38"/>
      <c r="AW31" s="38"/>
      <c r="AX31" s="33"/>
      <c r="AY31" s="33"/>
      <c r="AZ31" s="33"/>
      <c r="BA31" s="38"/>
      <c r="BB31" s="38"/>
      <c r="BC31" s="38"/>
      <c r="BD31" s="33"/>
      <c r="BE31" s="38"/>
      <c r="BF31" s="38"/>
      <c r="BG31" s="32">
        <f t="shared" si="25"/>
        <v>0</v>
      </c>
      <c r="BH31" s="38"/>
      <c r="BI31" s="33"/>
      <c r="BJ31" s="33"/>
      <c r="BK31" s="38"/>
      <c r="BL31" s="27" t="s">
        <v>105</v>
      </c>
      <c r="BM31" s="38"/>
      <c r="BN31" s="27" t="s">
        <v>201</v>
      </c>
      <c r="BO31" s="38">
        <v>2025</v>
      </c>
      <c r="BP31" s="27" t="s">
        <v>1168</v>
      </c>
      <c r="BQ31" s="38"/>
      <c r="BR31" s="38"/>
      <c r="BS31" s="38"/>
      <c r="BT31" s="38"/>
      <c r="BU31" s="46"/>
      <c r="BV31" s="29"/>
      <c r="BW31" s="36"/>
      <c r="BX31" s="36"/>
      <c r="BY31" s="189"/>
      <c r="CA31" s="39">
        <f>VLOOKUP(B31,'[1]KH2025 IN'!$B$4:$X$243,23,0)</f>
        <v>1</v>
      </c>
      <c r="CB31" s="39">
        <v>1</v>
      </c>
      <c r="CC31" s="39" t="e">
        <f>VLOOKUP(B31,'[2]10QH'!$B$15:$BZ$665,77,0)</f>
        <v>#N/A</v>
      </c>
      <c r="CJ31" s="39">
        <v>1</v>
      </c>
      <c r="CK31" s="39">
        <f>VLOOKUP(B31,'[3]KH2025 IN'!$B$8:$X$241,23,0)</f>
        <v>1</v>
      </c>
    </row>
    <row r="32" spans="1:89" s="39" customFormat="1" x14ac:dyDescent="0.3">
      <c r="A32" s="29"/>
      <c r="B32" s="41" t="s">
        <v>1038</v>
      </c>
      <c r="C32" s="30">
        <f t="shared" si="18"/>
        <v>35</v>
      </c>
      <c r="D32" s="43">
        <v>35</v>
      </c>
      <c r="E32" s="32">
        <f t="shared" si="19"/>
        <v>0</v>
      </c>
      <c r="F32" s="32">
        <f t="shared" si="20"/>
        <v>0</v>
      </c>
      <c r="G32" s="32">
        <f t="shared" si="21"/>
        <v>0</v>
      </c>
      <c r="H32" s="33"/>
      <c r="I32" s="33"/>
      <c r="J32" s="33"/>
      <c r="K32" s="33"/>
      <c r="L32" s="33"/>
      <c r="M32" s="32">
        <f t="shared" si="22"/>
        <v>0</v>
      </c>
      <c r="N32" s="33"/>
      <c r="O32" s="33"/>
      <c r="P32" s="33"/>
      <c r="Q32" s="33"/>
      <c r="R32" s="33"/>
      <c r="S32" s="33"/>
      <c r="T32" s="33"/>
      <c r="U32" s="35">
        <f t="shared" si="23"/>
        <v>0</v>
      </c>
      <c r="V32" s="33"/>
      <c r="W32" s="33"/>
      <c r="X32" s="33"/>
      <c r="Y32" s="33"/>
      <c r="Z32" s="33"/>
      <c r="AA32" s="33"/>
      <c r="AB32" s="33"/>
      <c r="AC32" s="33"/>
      <c r="AD32" s="32">
        <f t="shared" si="24"/>
        <v>0</v>
      </c>
      <c r="AE32" s="33"/>
      <c r="AF32" s="33"/>
      <c r="AG32" s="36"/>
      <c r="AH32" s="36"/>
      <c r="AI32" s="33"/>
      <c r="AJ32" s="29"/>
      <c r="AK32" s="33"/>
      <c r="AL32" s="29"/>
      <c r="AM32" s="29"/>
      <c r="AN32" s="29"/>
      <c r="AO32" s="38"/>
      <c r="AP32" s="29"/>
      <c r="AQ32" s="33"/>
      <c r="AR32" s="38"/>
      <c r="AS32" s="38"/>
      <c r="AT32" s="38"/>
      <c r="AU32" s="38"/>
      <c r="AV32" s="38"/>
      <c r="AW32" s="38"/>
      <c r="AX32" s="33"/>
      <c r="AY32" s="33"/>
      <c r="AZ32" s="33"/>
      <c r="BA32" s="38"/>
      <c r="BB32" s="38"/>
      <c r="BC32" s="38"/>
      <c r="BD32" s="33"/>
      <c r="BE32" s="38"/>
      <c r="BF32" s="38"/>
      <c r="BG32" s="32">
        <f t="shared" si="25"/>
        <v>0</v>
      </c>
      <c r="BH32" s="38"/>
      <c r="BI32" s="33"/>
      <c r="BJ32" s="33"/>
      <c r="BK32" s="38"/>
      <c r="BL32" s="27" t="s">
        <v>123</v>
      </c>
      <c r="BM32" s="38"/>
      <c r="BN32" s="27" t="s">
        <v>201</v>
      </c>
      <c r="BO32" s="38">
        <v>2025</v>
      </c>
      <c r="BP32" s="27" t="s">
        <v>1168</v>
      </c>
      <c r="BQ32" s="38"/>
      <c r="BR32" s="38"/>
      <c r="BS32" s="38"/>
      <c r="BT32" s="38"/>
      <c r="BU32" s="46"/>
      <c r="BV32" s="29"/>
      <c r="BW32" s="36"/>
      <c r="BX32" s="36"/>
      <c r="BY32" s="189"/>
      <c r="CA32" s="39">
        <f>VLOOKUP(B32,'[1]KH2025 IN'!$B$4:$X$243,23,0)</f>
        <v>1</v>
      </c>
      <c r="CB32" s="39">
        <v>1</v>
      </c>
      <c r="CC32" s="39" t="e">
        <f>VLOOKUP(B32,'[2]10QH'!$B$15:$BZ$665,77,0)</f>
        <v>#N/A</v>
      </c>
      <c r="CJ32" s="39">
        <v>1</v>
      </c>
      <c r="CK32" s="39">
        <f>VLOOKUP(B32,'[3]KH2025 IN'!$B$8:$X$241,23,0)</f>
        <v>1</v>
      </c>
    </row>
    <row r="33" spans="1:92" s="19" customFormat="1" x14ac:dyDescent="0.3">
      <c r="A33" s="10" t="s">
        <v>152</v>
      </c>
      <c r="B33" s="193" t="s">
        <v>1039</v>
      </c>
      <c r="C33" s="16">
        <f t="shared" si="0"/>
        <v>0</v>
      </c>
      <c r="D33" s="10"/>
      <c r="E33" s="17">
        <f t="shared" si="4"/>
        <v>0</v>
      </c>
      <c r="F33" s="17">
        <f t="shared" si="5"/>
        <v>0</v>
      </c>
      <c r="G33" s="17">
        <f t="shared" si="6"/>
        <v>0</v>
      </c>
      <c r="H33" s="10"/>
      <c r="I33" s="10"/>
      <c r="J33" s="10"/>
      <c r="K33" s="10"/>
      <c r="L33" s="10"/>
      <c r="M33" s="17">
        <f t="shared" si="7"/>
        <v>0</v>
      </c>
      <c r="N33" s="10"/>
      <c r="O33" s="10"/>
      <c r="P33" s="10"/>
      <c r="Q33" s="10"/>
      <c r="R33" s="24"/>
      <c r="S33" s="10"/>
      <c r="T33" s="10"/>
      <c r="U33" s="7">
        <f t="shared" si="2"/>
        <v>0</v>
      </c>
      <c r="V33" s="10"/>
      <c r="W33" s="10"/>
      <c r="X33" s="10"/>
      <c r="Y33" s="10"/>
      <c r="Z33" s="10"/>
      <c r="AA33" s="10"/>
      <c r="AB33" s="10"/>
      <c r="AC33" s="10"/>
      <c r="AD33" s="17">
        <f t="shared" si="8"/>
        <v>0</v>
      </c>
      <c r="AE33" s="10"/>
      <c r="AF33" s="10"/>
      <c r="AG33" s="10"/>
      <c r="AH33" s="10"/>
      <c r="AI33" s="10"/>
      <c r="AJ33" s="10"/>
      <c r="AK33" s="10"/>
      <c r="AL33" s="10"/>
      <c r="AM33" s="10"/>
      <c r="AN33" s="10"/>
      <c r="AO33" s="3"/>
      <c r="AP33" s="10"/>
      <c r="AQ33" s="10"/>
      <c r="AR33" s="3"/>
      <c r="AS33" s="3"/>
      <c r="AT33" s="3"/>
      <c r="AU33" s="3"/>
      <c r="AV33" s="3"/>
      <c r="AW33" s="3"/>
      <c r="AX33" s="10"/>
      <c r="AY33" s="10"/>
      <c r="AZ33" s="10"/>
      <c r="BA33" s="3"/>
      <c r="BB33" s="3"/>
      <c r="BC33" s="3"/>
      <c r="BD33" s="10"/>
      <c r="BE33" s="3"/>
      <c r="BF33" s="3"/>
      <c r="BG33" s="17">
        <f t="shared" si="9"/>
        <v>0</v>
      </c>
      <c r="BH33" s="3"/>
      <c r="BI33" s="10"/>
      <c r="BJ33" s="10"/>
      <c r="BK33" s="18"/>
      <c r="BL33" s="188"/>
      <c r="BM33" s="18"/>
      <c r="BN33" s="194"/>
      <c r="BO33" s="3"/>
      <c r="BP33" s="188"/>
      <c r="BQ33" s="18"/>
      <c r="BR33" s="18"/>
      <c r="BS33" s="18"/>
      <c r="BT33" s="18"/>
      <c r="BU33" s="195"/>
      <c r="BV33" s="10"/>
      <c r="BW33" s="10"/>
      <c r="BX33" s="10"/>
      <c r="BY33" s="189"/>
      <c r="CA33" s="26"/>
      <c r="CB33" s="26"/>
      <c r="CC33" s="26"/>
      <c r="CD33" s="39"/>
      <c r="CE33" s="39"/>
      <c r="CF33" s="39"/>
      <c r="CG33" s="39"/>
      <c r="CH33" s="39"/>
      <c r="CI33" s="39"/>
      <c r="CJ33" s="39"/>
      <c r="CK33" s="39"/>
      <c r="CL33" s="39"/>
      <c r="CM33" s="39"/>
      <c r="CN33" s="39"/>
    </row>
    <row r="34" spans="1:92" s="39" customFormat="1" ht="31.5" x14ac:dyDescent="0.3">
      <c r="A34" s="29"/>
      <c r="B34" s="40" t="s">
        <v>1040</v>
      </c>
      <c r="C34" s="30">
        <f t="shared" ref="C34" si="26">D34+E34</f>
        <v>0.2</v>
      </c>
      <c r="D34" s="31"/>
      <c r="E34" s="32">
        <f t="shared" ref="E34" si="27">F34+U34+BG34</f>
        <v>0.2</v>
      </c>
      <c r="F34" s="32">
        <f t="shared" ref="F34" si="28">G34+K34+L34+M34+R34+S34+T34</f>
        <v>0.2</v>
      </c>
      <c r="G34" s="32">
        <f t="shared" ref="G34" si="29">H34+I34+J34</f>
        <v>0</v>
      </c>
      <c r="H34" s="33"/>
      <c r="I34" s="33"/>
      <c r="J34" s="33"/>
      <c r="K34" s="33">
        <v>0.2</v>
      </c>
      <c r="L34" s="33"/>
      <c r="M34" s="32">
        <f t="shared" ref="M34" si="30">+N34+O34+P34</f>
        <v>0</v>
      </c>
      <c r="N34" s="33"/>
      <c r="O34" s="33"/>
      <c r="P34" s="33"/>
      <c r="Q34" s="33"/>
      <c r="R34" s="33"/>
      <c r="S34" s="33"/>
      <c r="T34" s="33"/>
      <c r="U34" s="35">
        <f t="shared" ref="U34" si="31">V34+W34+X34+Y34+Z34+AA34+AB34+AC34+AD34+AU34+AV34+AW34+AX34+AY34+AZ34+BA34+BB34+BC34+BD34+BE34+BF34</f>
        <v>0</v>
      </c>
      <c r="V34" s="33"/>
      <c r="W34" s="33"/>
      <c r="X34" s="33"/>
      <c r="Y34" s="33"/>
      <c r="Z34" s="33"/>
      <c r="AA34" s="33"/>
      <c r="AB34" s="33"/>
      <c r="AC34" s="33"/>
      <c r="AD34" s="32">
        <f t="shared" ref="AD34" si="32">SUM(AE34:AT34)</f>
        <v>0</v>
      </c>
      <c r="AE34" s="33"/>
      <c r="AF34" s="33"/>
      <c r="AG34" s="36"/>
      <c r="AH34" s="36"/>
      <c r="AI34" s="33"/>
      <c r="AJ34" s="29"/>
      <c r="AK34" s="33"/>
      <c r="AL34" s="29"/>
      <c r="AM34" s="29"/>
      <c r="AN34" s="29"/>
      <c r="AO34" s="38"/>
      <c r="AP34" s="29"/>
      <c r="AQ34" s="33"/>
      <c r="AR34" s="38"/>
      <c r="AS34" s="38"/>
      <c r="AT34" s="38"/>
      <c r="AU34" s="38"/>
      <c r="AV34" s="38"/>
      <c r="AW34" s="38"/>
      <c r="AX34" s="33"/>
      <c r="AY34" s="33"/>
      <c r="AZ34" s="33"/>
      <c r="BA34" s="38"/>
      <c r="BB34" s="38"/>
      <c r="BC34" s="38"/>
      <c r="BD34" s="33"/>
      <c r="BE34" s="38"/>
      <c r="BF34" s="38"/>
      <c r="BG34" s="32">
        <f t="shared" ref="BG34" si="33">BH34+BI34+BJ34</f>
        <v>0</v>
      </c>
      <c r="BH34" s="38"/>
      <c r="BI34" s="33"/>
      <c r="BJ34" s="33"/>
      <c r="BK34" s="38"/>
      <c r="BL34" s="27" t="s">
        <v>198</v>
      </c>
      <c r="BM34" s="38"/>
      <c r="BN34" s="27" t="s">
        <v>621</v>
      </c>
      <c r="BO34" s="38">
        <v>2025</v>
      </c>
      <c r="BP34" s="27" t="s">
        <v>468</v>
      </c>
      <c r="BQ34" s="38"/>
      <c r="BR34" s="38"/>
      <c r="BS34" s="38"/>
      <c r="BT34" s="38"/>
      <c r="BU34" s="46"/>
      <c r="BV34" s="29"/>
      <c r="BW34" s="36"/>
      <c r="BX34" s="36"/>
      <c r="BY34" s="190"/>
    </row>
    <row r="35" spans="1:92" s="39" customFormat="1" x14ac:dyDescent="0.3">
      <c r="A35" s="29"/>
      <c r="B35" s="40" t="s">
        <v>1041</v>
      </c>
      <c r="C35" s="30">
        <f t="shared" ref="C35:C63" si="34">D35+E35</f>
        <v>1.21</v>
      </c>
      <c r="D35" s="31"/>
      <c r="E35" s="32">
        <f t="shared" ref="E35:E63" si="35">F35+U35+BG35</f>
        <v>1.21</v>
      </c>
      <c r="F35" s="32">
        <f t="shared" ref="F35:F63" si="36">G35+K35+L35+M35+R35+S35+T35</f>
        <v>1.21</v>
      </c>
      <c r="G35" s="32">
        <f t="shared" ref="G35:G63" si="37">H35+I35+J35</f>
        <v>0</v>
      </c>
      <c r="H35" s="33"/>
      <c r="I35" s="33"/>
      <c r="J35" s="33"/>
      <c r="K35" s="33">
        <v>0.5</v>
      </c>
      <c r="L35" s="33">
        <v>0.71</v>
      </c>
      <c r="M35" s="32">
        <f t="shared" ref="M35:M63" si="38">+N35+O35+P35</f>
        <v>0</v>
      </c>
      <c r="N35" s="33"/>
      <c r="O35" s="33"/>
      <c r="P35" s="33"/>
      <c r="Q35" s="33"/>
      <c r="R35" s="33"/>
      <c r="S35" s="33"/>
      <c r="T35" s="33"/>
      <c r="U35" s="35">
        <f t="shared" ref="U35:U63" si="39">V35+W35+X35+Y35+Z35+AA35+AB35+AC35+AD35+AU35+AV35+AW35+AX35+AY35+AZ35+BA35+BB35+BC35+BD35+BE35+BF35</f>
        <v>0</v>
      </c>
      <c r="V35" s="33"/>
      <c r="W35" s="33"/>
      <c r="X35" s="33"/>
      <c r="Y35" s="33"/>
      <c r="Z35" s="33"/>
      <c r="AA35" s="33"/>
      <c r="AB35" s="33"/>
      <c r="AC35" s="33"/>
      <c r="AD35" s="32">
        <f t="shared" ref="AD35:AD63" si="40">SUM(AE35:AT35)</f>
        <v>0</v>
      </c>
      <c r="AE35" s="33"/>
      <c r="AF35" s="33"/>
      <c r="AG35" s="36"/>
      <c r="AH35" s="36"/>
      <c r="AI35" s="33"/>
      <c r="AJ35" s="29"/>
      <c r="AK35" s="33"/>
      <c r="AL35" s="29"/>
      <c r="AM35" s="29"/>
      <c r="AN35" s="29"/>
      <c r="AO35" s="38"/>
      <c r="AP35" s="29"/>
      <c r="AQ35" s="33"/>
      <c r="AR35" s="38"/>
      <c r="AS35" s="38"/>
      <c r="AT35" s="38"/>
      <c r="AU35" s="38"/>
      <c r="AV35" s="38"/>
      <c r="AW35" s="38"/>
      <c r="AX35" s="33"/>
      <c r="AY35" s="33"/>
      <c r="AZ35" s="33"/>
      <c r="BA35" s="38"/>
      <c r="BB35" s="38"/>
      <c r="BC35" s="38"/>
      <c r="BD35" s="33"/>
      <c r="BE35" s="38"/>
      <c r="BF35" s="38"/>
      <c r="BG35" s="32">
        <f t="shared" ref="BG35:BG63" si="41">BH35+BI35+BJ35</f>
        <v>0</v>
      </c>
      <c r="BH35" s="38"/>
      <c r="BI35" s="33"/>
      <c r="BJ35" s="33"/>
      <c r="BK35" s="38"/>
      <c r="BL35" s="27" t="s">
        <v>99</v>
      </c>
      <c r="BM35" s="38"/>
      <c r="BN35" s="27" t="s">
        <v>341</v>
      </c>
      <c r="BO35" s="38">
        <v>2025</v>
      </c>
      <c r="BP35" s="182" t="s">
        <v>100</v>
      </c>
      <c r="BQ35" s="38"/>
      <c r="BR35" s="38"/>
      <c r="BS35" s="38"/>
      <c r="BT35" s="38"/>
      <c r="BU35" s="46" t="s">
        <v>1114</v>
      </c>
      <c r="BV35" s="29"/>
      <c r="BW35" s="36"/>
      <c r="BX35" s="36"/>
      <c r="BY35" s="191" t="s">
        <v>1174</v>
      </c>
    </row>
    <row r="36" spans="1:92" s="39" customFormat="1" x14ac:dyDescent="0.3">
      <c r="A36" s="29"/>
      <c r="B36" s="40" t="s">
        <v>1042</v>
      </c>
      <c r="C36" s="30">
        <f t="shared" si="34"/>
        <v>0.4</v>
      </c>
      <c r="D36" s="31"/>
      <c r="E36" s="32">
        <f t="shared" si="35"/>
        <v>0.4</v>
      </c>
      <c r="F36" s="32">
        <f t="shared" si="36"/>
        <v>0.4</v>
      </c>
      <c r="G36" s="32">
        <f t="shared" si="37"/>
        <v>0</v>
      </c>
      <c r="H36" s="33"/>
      <c r="I36" s="33"/>
      <c r="J36" s="33"/>
      <c r="K36" s="33">
        <v>0.2</v>
      </c>
      <c r="L36" s="33">
        <v>0.2</v>
      </c>
      <c r="M36" s="32">
        <f t="shared" si="38"/>
        <v>0</v>
      </c>
      <c r="N36" s="33"/>
      <c r="O36" s="33"/>
      <c r="P36" s="33"/>
      <c r="Q36" s="33"/>
      <c r="R36" s="33"/>
      <c r="S36" s="33"/>
      <c r="T36" s="33"/>
      <c r="U36" s="35">
        <f t="shared" si="39"/>
        <v>0</v>
      </c>
      <c r="V36" s="33"/>
      <c r="W36" s="33"/>
      <c r="X36" s="33"/>
      <c r="Y36" s="33"/>
      <c r="Z36" s="33"/>
      <c r="AA36" s="33"/>
      <c r="AB36" s="33"/>
      <c r="AC36" s="33"/>
      <c r="AD36" s="32">
        <f t="shared" si="40"/>
        <v>0</v>
      </c>
      <c r="AE36" s="33"/>
      <c r="AF36" s="33"/>
      <c r="AG36" s="36"/>
      <c r="AH36" s="36"/>
      <c r="AI36" s="33"/>
      <c r="AJ36" s="29"/>
      <c r="AK36" s="33"/>
      <c r="AL36" s="29"/>
      <c r="AM36" s="29"/>
      <c r="AN36" s="29"/>
      <c r="AO36" s="38"/>
      <c r="AP36" s="29"/>
      <c r="AQ36" s="33"/>
      <c r="AR36" s="38"/>
      <c r="AS36" s="38"/>
      <c r="AT36" s="38"/>
      <c r="AU36" s="38"/>
      <c r="AV36" s="38"/>
      <c r="AW36" s="38"/>
      <c r="AX36" s="33"/>
      <c r="AY36" s="33"/>
      <c r="AZ36" s="33"/>
      <c r="BA36" s="38"/>
      <c r="BB36" s="38"/>
      <c r="BC36" s="38"/>
      <c r="BD36" s="33"/>
      <c r="BE36" s="38"/>
      <c r="BF36" s="38"/>
      <c r="BG36" s="32">
        <f t="shared" si="41"/>
        <v>0</v>
      </c>
      <c r="BH36" s="38"/>
      <c r="BI36" s="33"/>
      <c r="BJ36" s="33"/>
      <c r="BK36" s="38"/>
      <c r="BL36" s="27" t="s">
        <v>99</v>
      </c>
      <c r="BM36" s="38"/>
      <c r="BN36" s="27" t="s">
        <v>341</v>
      </c>
      <c r="BO36" s="38">
        <v>2025</v>
      </c>
      <c r="BP36" s="183"/>
      <c r="BQ36" s="38"/>
      <c r="BR36" s="38"/>
      <c r="BS36" s="38"/>
      <c r="BT36" s="38"/>
      <c r="BU36" s="46"/>
      <c r="BV36" s="29"/>
      <c r="BW36" s="36"/>
      <c r="BX36" s="36"/>
      <c r="BY36" s="190"/>
    </row>
    <row r="37" spans="1:92" s="39" customFormat="1" ht="47.25" x14ac:dyDescent="0.3">
      <c r="A37" s="29"/>
      <c r="B37" s="40" t="s">
        <v>1043</v>
      </c>
      <c r="C37" s="30">
        <f t="shared" si="34"/>
        <v>0.05</v>
      </c>
      <c r="D37" s="31"/>
      <c r="E37" s="32">
        <f t="shared" si="35"/>
        <v>0.05</v>
      </c>
      <c r="F37" s="32">
        <f t="shared" si="36"/>
        <v>0.05</v>
      </c>
      <c r="G37" s="32">
        <f t="shared" si="37"/>
        <v>0</v>
      </c>
      <c r="H37" s="33"/>
      <c r="I37" s="33"/>
      <c r="J37" s="33"/>
      <c r="K37" s="33">
        <v>0.05</v>
      </c>
      <c r="L37" s="33"/>
      <c r="M37" s="32">
        <f t="shared" si="38"/>
        <v>0</v>
      </c>
      <c r="N37" s="33"/>
      <c r="O37" s="33"/>
      <c r="P37" s="33"/>
      <c r="Q37" s="33"/>
      <c r="R37" s="33"/>
      <c r="S37" s="33"/>
      <c r="T37" s="33"/>
      <c r="U37" s="35">
        <f t="shared" si="39"/>
        <v>0</v>
      </c>
      <c r="V37" s="33"/>
      <c r="W37" s="33"/>
      <c r="X37" s="33"/>
      <c r="Y37" s="33"/>
      <c r="Z37" s="33"/>
      <c r="AA37" s="33"/>
      <c r="AB37" s="33"/>
      <c r="AC37" s="33"/>
      <c r="AD37" s="32">
        <f t="shared" si="40"/>
        <v>0</v>
      </c>
      <c r="AE37" s="33"/>
      <c r="AF37" s="33"/>
      <c r="AG37" s="36"/>
      <c r="AH37" s="36"/>
      <c r="AI37" s="33"/>
      <c r="AJ37" s="29"/>
      <c r="AK37" s="33"/>
      <c r="AL37" s="29"/>
      <c r="AM37" s="29"/>
      <c r="AN37" s="29"/>
      <c r="AO37" s="38"/>
      <c r="AP37" s="29"/>
      <c r="AQ37" s="33"/>
      <c r="AR37" s="38"/>
      <c r="AS37" s="38"/>
      <c r="AT37" s="38"/>
      <c r="AU37" s="38"/>
      <c r="AV37" s="38"/>
      <c r="AW37" s="38"/>
      <c r="AX37" s="33"/>
      <c r="AY37" s="33"/>
      <c r="AZ37" s="33"/>
      <c r="BA37" s="38"/>
      <c r="BB37" s="38"/>
      <c r="BC37" s="38"/>
      <c r="BD37" s="33"/>
      <c r="BE37" s="38"/>
      <c r="BF37" s="38"/>
      <c r="BG37" s="32">
        <f t="shared" si="41"/>
        <v>0</v>
      </c>
      <c r="BH37" s="38"/>
      <c r="BI37" s="33"/>
      <c r="BJ37" s="33"/>
      <c r="BK37" s="38"/>
      <c r="BL37" s="27" t="s">
        <v>99</v>
      </c>
      <c r="BM37" s="38"/>
      <c r="BN37" s="27" t="s">
        <v>370</v>
      </c>
      <c r="BO37" s="38">
        <v>2025</v>
      </c>
      <c r="BP37" s="184" t="s">
        <v>100</v>
      </c>
      <c r="BQ37" s="38"/>
      <c r="BR37" s="38"/>
      <c r="BS37" s="38"/>
      <c r="BT37" s="38"/>
      <c r="BU37" s="46"/>
      <c r="BV37" s="29"/>
      <c r="BW37" s="36"/>
      <c r="BX37" s="36"/>
      <c r="BY37" s="190"/>
    </row>
    <row r="38" spans="1:92" s="39" customFormat="1" ht="31.5" x14ac:dyDescent="0.3">
      <c r="A38" s="29"/>
      <c r="B38" s="40" t="s">
        <v>1044</v>
      </c>
      <c r="C38" s="30">
        <f t="shared" si="34"/>
        <v>0.05</v>
      </c>
      <c r="D38" s="31"/>
      <c r="E38" s="32">
        <f t="shared" si="35"/>
        <v>0.05</v>
      </c>
      <c r="F38" s="32">
        <f t="shared" si="36"/>
        <v>0.05</v>
      </c>
      <c r="G38" s="32">
        <f t="shared" si="37"/>
        <v>0</v>
      </c>
      <c r="H38" s="33"/>
      <c r="I38" s="33"/>
      <c r="J38" s="33"/>
      <c r="K38" s="33"/>
      <c r="L38" s="33">
        <v>0.05</v>
      </c>
      <c r="M38" s="32">
        <f t="shared" si="38"/>
        <v>0</v>
      </c>
      <c r="N38" s="33"/>
      <c r="O38" s="33"/>
      <c r="P38" s="33"/>
      <c r="Q38" s="33"/>
      <c r="R38" s="33"/>
      <c r="S38" s="33"/>
      <c r="T38" s="33"/>
      <c r="U38" s="35">
        <f t="shared" si="39"/>
        <v>0</v>
      </c>
      <c r="V38" s="33"/>
      <c r="W38" s="33"/>
      <c r="X38" s="33"/>
      <c r="Y38" s="33"/>
      <c r="Z38" s="33"/>
      <c r="AA38" s="33"/>
      <c r="AB38" s="33"/>
      <c r="AC38" s="33"/>
      <c r="AD38" s="32">
        <f t="shared" si="40"/>
        <v>0</v>
      </c>
      <c r="AE38" s="33"/>
      <c r="AF38" s="33"/>
      <c r="AG38" s="36"/>
      <c r="AH38" s="36"/>
      <c r="AI38" s="33"/>
      <c r="AJ38" s="29"/>
      <c r="AK38" s="33"/>
      <c r="AL38" s="29"/>
      <c r="AM38" s="29"/>
      <c r="AN38" s="29"/>
      <c r="AO38" s="38"/>
      <c r="AP38" s="29"/>
      <c r="AQ38" s="33"/>
      <c r="AR38" s="38"/>
      <c r="AS38" s="38"/>
      <c r="AT38" s="38"/>
      <c r="AU38" s="38"/>
      <c r="AV38" s="38"/>
      <c r="AW38" s="38"/>
      <c r="AX38" s="33"/>
      <c r="AY38" s="33"/>
      <c r="AZ38" s="33"/>
      <c r="BA38" s="38"/>
      <c r="BB38" s="38"/>
      <c r="BC38" s="38"/>
      <c r="BD38" s="33"/>
      <c r="BE38" s="38"/>
      <c r="BF38" s="38"/>
      <c r="BG38" s="32">
        <f t="shared" si="41"/>
        <v>0</v>
      </c>
      <c r="BH38" s="38"/>
      <c r="BI38" s="33"/>
      <c r="BJ38" s="33"/>
      <c r="BK38" s="38"/>
      <c r="BL38" s="27" t="s">
        <v>99</v>
      </c>
      <c r="BM38" s="38"/>
      <c r="BN38" s="27" t="s">
        <v>370</v>
      </c>
      <c r="BO38" s="38">
        <v>2025</v>
      </c>
      <c r="BP38" s="182"/>
      <c r="BQ38" s="38"/>
      <c r="BR38" s="38"/>
      <c r="BS38" s="38"/>
      <c r="BT38" s="38"/>
      <c r="BU38" s="46"/>
      <c r="BV38" s="29"/>
      <c r="BW38" s="36"/>
      <c r="BX38" s="36"/>
      <c r="BY38" s="190"/>
    </row>
    <row r="39" spans="1:92" s="39" customFormat="1" ht="31.5" x14ac:dyDescent="0.3">
      <c r="A39" s="29"/>
      <c r="B39" s="40" t="s">
        <v>1045</v>
      </c>
      <c r="C39" s="30">
        <f t="shared" si="34"/>
        <v>0.05</v>
      </c>
      <c r="D39" s="31"/>
      <c r="E39" s="32">
        <f t="shared" si="35"/>
        <v>0.05</v>
      </c>
      <c r="F39" s="32">
        <f t="shared" si="36"/>
        <v>0.05</v>
      </c>
      <c r="G39" s="32">
        <f t="shared" si="37"/>
        <v>0</v>
      </c>
      <c r="H39" s="33"/>
      <c r="I39" s="33"/>
      <c r="J39" s="33"/>
      <c r="K39" s="33"/>
      <c r="L39" s="33">
        <v>0.05</v>
      </c>
      <c r="M39" s="32">
        <f t="shared" si="38"/>
        <v>0</v>
      </c>
      <c r="N39" s="33"/>
      <c r="O39" s="33"/>
      <c r="P39" s="33"/>
      <c r="Q39" s="33"/>
      <c r="R39" s="33"/>
      <c r="S39" s="33"/>
      <c r="T39" s="33"/>
      <c r="U39" s="35">
        <f t="shared" si="39"/>
        <v>0</v>
      </c>
      <c r="V39" s="33"/>
      <c r="W39" s="33"/>
      <c r="X39" s="33"/>
      <c r="Y39" s="33"/>
      <c r="Z39" s="33"/>
      <c r="AA39" s="33"/>
      <c r="AB39" s="33"/>
      <c r="AC39" s="33"/>
      <c r="AD39" s="32">
        <f t="shared" si="40"/>
        <v>0</v>
      </c>
      <c r="AE39" s="33"/>
      <c r="AF39" s="33"/>
      <c r="AG39" s="36"/>
      <c r="AH39" s="36"/>
      <c r="AI39" s="33"/>
      <c r="AJ39" s="29"/>
      <c r="AK39" s="33"/>
      <c r="AL39" s="29"/>
      <c r="AM39" s="29"/>
      <c r="AN39" s="29"/>
      <c r="AO39" s="38"/>
      <c r="AP39" s="29"/>
      <c r="AQ39" s="33"/>
      <c r="AR39" s="38"/>
      <c r="AS39" s="38"/>
      <c r="AT39" s="38"/>
      <c r="AU39" s="38"/>
      <c r="AV39" s="38"/>
      <c r="AW39" s="38"/>
      <c r="AX39" s="33"/>
      <c r="AY39" s="33"/>
      <c r="AZ39" s="33"/>
      <c r="BA39" s="38"/>
      <c r="BB39" s="38"/>
      <c r="BC39" s="38"/>
      <c r="BD39" s="33"/>
      <c r="BE39" s="38"/>
      <c r="BF39" s="38"/>
      <c r="BG39" s="32">
        <f t="shared" si="41"/>
        <v>0</v>
      </c>
      <c r="BH39" s="38"/>
      <c r="BI39" s="33"/>
      <c r="BJ39" s="33"/>
      <c r="BK39" s="38"/>
      <c r="BL39" s="27" t="s">
        <v>99</v>
      </c>
      <c r="BM39" s="38"/>
      <c r="BN39" s="27" t="s">
        <v>370</v>
      </c>
      <c r="BO39" s="38">
        <v>2025</v>
      </c>
      <c r="BP39" s="182"/>
      <c r="BQ39" s="38"/>
      <c r="BR39" s="38"/>
      <c r="BS39" s="38"/>
      <c r="BT39" s="38"/>
      <c r="BU39" s="46"/>
      <c r="BV39" s="29"/>
      <c r="BW39" s="36"/>
      <c r="BX39" s="36"/>
      <c r="BY39" s="190"/>
    </row>
    <row r="40" spans="1:92" s="39" customFormat="1" ht="31.5" x14ac:dyDescent="0.3">
      <c r="A40" s="29"/>
      <c r="B40" s="40" t="s">
        <v>1046</v>
      </c>
      <c r="C40" s="30">
        <f t="shared" si="34"/>
        <v>2</v>
      </c>
      <c r="D40" s="31"/>
      <c r="E40" s="32">
        <f t="shared" si="35"/>
        <v>2</v>
      </c>
      <c r="F40" s="32">
        <f t="shared" si="36"/>
        <v>2</v>
      </c>
      <c r="G40" s="32">
        <f t="shared" si="37"/>
        <v>0</v>
      </c>
      <c r="H40" s="33"/>
      <c r="I40" s="33"/>
      <c r="J40" s="33"/>
      <c r="K40" s="33">
        <v>2</v>
      </c>
      <c r="L40" s="33"/>
      <c r="M40" s="32">
        <f t="shared" si="38"/>
        <v>0</v>
      </c>
      <c r="N40" s="33"/>
      <c r="O40" s="33"/>
      <c r="P40" s="33"/>
      <c r="Q40" s="33"/>
      <c r="R40" s="33"/>
      <c r="S40" s="33"/>
      <c r="T40" s="33"/>
      <c r="U40" s="35">
        <f t="shared" si="39"/>
        <v>0</v>
      </c>
      <c r="V40" s="33"/>
      <c r="W40" s="33"/>
      <c r="X40" s="33"/>
      <c r="Y40" s="33"/>
      <c r="Z40" s="33"/>
      <c r="AA40" s="33"/>
      <c r="AB40" s="33"/>
      <c r="AC40" s="33"/>
      <c r="AD40" s="32">
        <f t="shared" si="40"/>
        <v>0</v>
      </c>
      <c r="AE40" s="33"/>
      <c r="AF40" s="33"/>
      <c r="AG40" s="36"/>
      <c r="AH40" s="36"/>
      <c r="AI40" s="33"/>
      <c r="AJ40" s="29"/>
      <c r="AK40" s="33"/>
      <c r="AL40" s="29"/>
      <c r="AM40" s="29"/>
      <c r="AN40" s="29"/>
      <c r="AO40" s="38"/>
      <c r="AP40" s="29"/>
      <c r="AQ40" s="33"/>
      <c r="AR40" s="38"/>
      <c r="AS40" s="38"/>
      <c r="AT40" s="38"/>
      <c r="AU40" s="38"/>
      <c r="AV40" s="38"/>
      <c r="AW40" s="38"/>
      <c r="AX40" s="33"/>
      <c r="AY40" s="33"/>
      <c r="AZ40" s="33"/>
      <c r="BA40" s="38"/>
      <c r="BB40" s="38"/>
      <c r="BC40" s="38"/>
      <c r="BD40" s="33"/>
      <c r="BE40" s="38"/>
      <c r="BF40" s="38"/>
      <c r="BG40" s="32">
        <f t="shared" si="41"/>
        <v>0</v>
      </c>
      <c r="BH40" s="38"/>
      <c r="BI40" s="33"/>
      <c r="BJ40" s="33"/>
      <c r="BK40" s="38"/>
      <c r="BL40" s="27" t="s">
        <v>105</v>
      </c>
      <c r="BM40" s="38"/>
      <c r="BN40" s="27" t="s">
        <v>638</v>
      </c>
      <c r="BO40" s="38">
        <v>2025</v>
      </c>
      <c r="BP40" s="27" t="s">
        <v>468</v>
      </c>
      <c r="BQ40" s="38"/>
      <c r="BR40" s="38"/>
      <c r="BS40" s="38"/>
      <c r="BT40" s="38"/>
      <c r="BU40" s="46"/>
      <c r="BV40" s="29"/>
      <c r="BW40" s="36"/>
      <c r="BX40" s="36"/>
      <c r="BY40" s="190"/>
    </row>
    <row r="41" spans="1:92" s="39" customFormat="1" ht="31.5" x14ac:dyDescent="0.3">
      <c r="A41" s="29"/>
      <c r="B41" s="40" t="s">
        <v>1047</v>
      </c>
      <c r="C41" s="30">
        <f t="shared" si="34"/>
        <v>0.2</v>
      </c>
      <c r="D41" s="31"/>
      <c r="E41" s="32">
        <f t="shared" si="35"/>
        <v>0.2</v>
      </c>
      <c r="F41" s="32">
        <f t="shared" si="36"/>
        <v>0.2</v>
      </c>
      <c r="G41" s="32">
        <f t="shared" si="37"/>
        <v>0</v>
      </c>
      <c r="H41" s="33"/>
      <c r="I41" s="33"/>
      <c r="J41" s="33"/>
      <c r="K41" s="33">
        <v>0.2</v>
      </c>
      <c r="L41" s="33"/>
      <c r="M41" s="32">
        <f t="shared" si="38"/>
        <v>0</v>
      </c>
      <c r="N41" s="33"/>
      <c r="O41" s="33"/>
      <c r="P41" s="33"/>
      <c r="Q41" s="33"/>
      <c r="R41" s="33"/>
      <c r="S41" s="33"/>
      <c r="T41" s="33"/>
      <c r="U41" s="35">
        <f t="shared" si="39"/>
        <v>0</v>
      </c>
      <c r="V41" s="33"/>
      <c r="W41" s="33"/>
      <c r="X41" s="33"/>
      <c r="Y41" s="33"/>
      <c r="Z41" s="33"/>
      <c r="AA41" s="33"/>
      <c r="AB41" s="33"/>
      <c r="AC41" s="33"/>
      <c r="AD41" s="32">
        <f t="shared" si="40"/>
        <v>0</v>
      </c>
      <c r="AE41" s="33"/>
      <c r="AF41" s="33"/>
      <c r="AG41" s="36"/>
      <c r="AH41" s="36"/>
      <c r="AI41" s="33"/>
      <c r="AJ41" s="29"/>
      <c r="AK41" s="33"/>
      <c r="AL41" s="29"/>
      <c r="AM41" s="29"/>
      <c r="AN41" s="29"/>
      <c r="AO41" s="38"/>
      <c r="AP41" s="29"/>
      <c r="AQ41" s="33"/>
      <c r="AR41" s="38"/>
      <c r="AS41" s="38"/>
      <c r="AT41" s="38"/>
      <c r="AU41" s="38"/>
      <c r="AV41" s="38"/>
      <c r="AW41" s="38"/>
      <c r="AX41" s="33"/>
      <c r="AY41" s="33"/>
      <c r="AZ41" s="33"/>
      <c r="BA41" s="38"/>
      <c r="BB41" s="38"/>
      <c r="BC41" s="38"/>
      <c r="BD41" s="33"/>
      <c r="BE41" s="38"/>
      <c r="BF41" s="38"/>
      <c r="BG41" s="32">
        <f t="shared" si="41"/>
        <v>0</v>
      </c>
      <c r="BH41" s="38"/>
      <c r="BI41" s="33"/>
      <c r="BJ41" s="33"/>
      <c r="BK41" s="38"/>
      <c r="BL41" s="27" t="s">
        <v>123</v>
      </c>
      <c r="BM41" s="38"/>
      <c r="BN41" s="27" t="s">
        <v>750</v>
      </c>
      <c r="BO41" s="38">
        <v>2025</v>
      </c>
      <c r="BP41" s="49" t="s">
        <v>468</v>
      </c>
      <c r="BQ41" s="38"/>
      <c r="BR41" s="38"/>
      <c r="BS41" s="38"/>
      <c r="BT41" s="38"/>
      <c r="BU41" s="46"/>
      <c r="BV41" s="29"/>
      <c r="BW41" s="36"/>
      <c r="BX41" s="36"/>
      <c r="BY41" s="190"/>
    </row>
    <row r="42" spans="1:92" s="39" customFormat="1" ht="31.5" x14ac:dyDescent="0.3">
      <c r="A42" s="29"/>
      <c r="B42" s="41" t="s">
        <v>1048</v>
      </c>
      <c r="C42" s="30">
        <f t="shared" si="34"/>
        <v>0.25</v>
      </c>
      <c r="D42" s="43">
        <v>0.25</v>
      </c>
      <c r="E42" s="32">
        <f t="shared" si="35"/>
        <v>0</v>
      </c>
      <c r="F42" s="32">
        <f t="shared" si="36"/>
        <v>0</v>
      </c>
      <c r="G42" s="32">
        <f t="shared" si="37"/>
        <v>0</v>
      </c>
      <c r="H42" s="33"/>
      <c r="I42" s="33"/>
      <c r="J42" s="33"/>
      <c r="K42" s="33"/>
      <c r="L42" s="33"/>
      <c r="M42" s="32">
        <f t="shared" si="38"/>
        <v>0</v>
      </c>
      <c r="N42" s="33"/>
      <c r="O42" s="33"/>
      <c r="P42" s="33"/>
      <c r="Q42" s="33"/>
      <c r="R42" s="33"/>
      <c r="S42" s="33"/>
      <c r="T42" s="33"/>
      <c r="U42" s="35">
        <f t="shared" si="39"/>
        <v>0</v>
      </c>
      <c r="V42" s="33"/>
      <c r="W42" s="33"/>
      <c r="X42" s="33"/>
      <c r="Y42" s="33"/>
      <c r="Z42" s="33"/>
      <c r="AA42" s="33"/>
      <c r="AB42" s="33"/>
      <c r="AC42" s="33"/>
      <c r="AD42" s="32">
        <f t="shared" si="40"/>
        <v>0</v>
      </c>
      <c r="AE42" s="33"/>
      <c r="AF42" s="33"/>
      <c r="AG42" s="36"/>
      <c r="AH42" s="36"/>
      <c r="AI42" s="33"/>
      <c r="AJ42" s="29"/>
      <c r="AK42" s="33"/>
      <c r="AL42" s="29"/>
      <c r="AM42" s="29"/>
      <c r="AN42" s="29"/>
      <c r="AO42" s="38"/>
      <c r="AP42" s="29"/>
      <c r="AQ42" s="33"/>
      <c r="AR42" s="38"/>
      <c r="AS42" s="38"/>
      <c r="AT42" s="38"/>
      <c r="AU42" s="38"/>
      <c r="AV42" s="38"/>
      <c r="AW42" s="38"/>
      <c r="AX42" s="33"/>
      <c r="AY42" s="33"/>
      <c r="AZ42" s="33"/>
      <c r="BA42" s="38"/>
      <c r="BB42" s="38"/>
      <c r="BC42" s="38"/>
      <c r="BD42" s="33"/>
      <c r="BE42" s="38"/>
      <c r="BF42" s="38"/>
      <c r="BG42" s="32">
        <f t="shared" si="41"/>
        <v>0</v>
      </c>
      <c r="BH42" s="38"/>
      <c r="BI42" s="33"/>
      <c r="BJ42" s="33"/>
      <c r="BK42" s="38"/>
      <c r="BL42" s="27" t="s">
        <v>99</v>
      </c>
      <c r="BM42" s="38"/>
      <c r="BN42" s="27" t="s">
        <v>750</v>
      </c>
      <c r="BO42" s="38">
        <v>2025</v>
      </c>
      <c r="BP42" s="27"/>
      <c r="BQ42" s="38"/>
      <c r="BR42" s="38"/>
      <c r="BS42" s="38"/>
      <c r="BT42" s="38"/>
      <c r="BU42" s="46"/>
      <c r="BV42" s="29"/>
      <c r="BW42" s="36"/>
      <c r="BX42" s="36"/>
      <c r="BY42" s="190"/>
    </row>
    <row r="43" spans="1:92" s="39" customFormat="1" ht="63" x14ac:dyDescent="0.3">
      <c r="A43" s="29"/>
      <c r="B43" s="41" t="s">
        <v>1049</v>
      </c>
      <c r="C43" s="30">
        <f t="shared" si="34"/>
        <v>0.36</v>
      </c>
      <c r="D43" s="43">
        <v>0.36</v>
      </c>
      <c r="E43" s="32">
        <f t="shared" si="35"/>
        <v>0</v>
      </c>
      <c r="F43" s="32">
        <f t="shared" si="36"/>
        <v>0</v>
      </c>
      <c r="G43" s="32">
        <f t="shared" si="37"/>
        <v>0</v>
      </c>
      <c r="H43" s="33"/>
      <c r="I43" s="33"/>
      <c r="J43" s="33"/>
      <c r="K43" s="33"/>
      <c r="L43" s="33"/>
      <c r="M43" s="32">
        <f t="shared" si="38"/>
        <v>0</v>
      </c>
      <c r="N43" s="33"/>
      <c r="O43" s="33"/>
      <c r="P43" s="33"/>
      <c r="Q43" s="33"/>
      <c r="R43" s="33"/>
      <c r="S43" s="33"/>
      <c r="T43" s="33"/>
      <c r="U43" s="35">
        <f t="shared" si="39"/>
        <v>0</v>
      </c>
      <c r="V43" s="33"/>
      <c r="W43" s="33"/>
      <c r="X43" s="33"/>
      <c r="Y43" s="33"/>
      <c r="Z43" s="33"/>
      <c r="AA43" s="33"/>
      <c r="AB43" s="33"/>
      <c r="AC43" s="33"/>
      <c r="AD43" s="32">
        <f t="shared" si="40"/>
        <v>0</v>
      </c>
      <c r="AE43" s="33"/>
      <c r="AF43" s="33"/>
      <c r="AG43" s="36"/>
      <c r="AH43" s="36"/>
      <c r="AI43" s="33"/>
      <c r="AJ43" s="29"/>
      <c r="AK43" s="33"/>
      <c r="AL43" s="29"/>
      <c r="AM43" s="29"/>
      <c r="AN43" s="29"/>
      <c r="AO43" s="38"/>
      <c r="AP43" s="29"/>
      <c r="AQ43" s="33"/>
      <c r="AR43" s="38"/>
      <c r="AS43" s="38"/>
      <c r="AT43" s="38"/>
      <c r="AU43" s="38"/>
      <c r="AV43" s="38"/>
      <c r="AW43" s="38"/>
      <c r="AX43" s="33"/>
      <c r="AY43" s="33"/>
      <c r="AZ43" s="33"/>
      <c r="BA43" s="38"/>
      <c r="BB43" s="38"/>
      <c r="BC43" s="38"/>
      <c r="BD43" s="33"/>
      <c r="BE43" s="38"/>
      <c r="BF43" s="38"/>
      <c r="BG43" s="32">
        <f t="shared" si="41"/>
        <v>0</v>
      </c>
      <c r="BH43" s="38"/>
      <c r="BI43" s="33"/>
      <c r="BJ43" s="33"/>
      <c r="BK43" s="38"/>
      <c r="BL43" s="27" t="s">
        <v>87</v>
      </c>
      <c r="BM43" s="38"/>
      <c r="BN43" s="27" t="s">
        <v>750</v>
      </c>
      <c r="BO43" s="38">
        <v>2025</v>
      </c>
      <c r="BP43" s="27"/>
      <c r="BQ43" s="38"/>
      <c r="BR43" s="38"/>
      <c r="BS43" s="38"/>
      <c r="BT43" s="38"/>
      <c r="BU43" s="46"/>
      <c r="BV43" s="29"/>
      <c r="BW43" s="36"/>
      <c r="BX43" s="36"/>
      <c r="BY43" s="190"/>
    </row>
    <row r="44" spans="1:92" s="39" customFormat="1" ht="31.5" x14ac:dyDescent="0.3">
      <c r="A44" s="29"/>
      <c r="B44" s="41" t="s">
        <v>1050</v>
      </c>
      <c r="C44" s="30">
        <f t="shared" si="34"/>
        <v>0.93</v>
      </c>
      <c r="D44" s="43">
        <v>0.93</v>
      </c>
      <c r="E44" s="32">
        <f t="shared" si="35"/>
        <v>0</v>
      </c>
      <c r="F44" s="32">
        <f t="shared" si="36"/>
        <v>0</v>
      </c>
      <c r="G44" s="32">
        <f t="shared" si="37"/>
        <v>0</v>
      </c>
      <c r="H44" s="33"/>
      <c r="I44" s="33"/>
      <c r="J44" s="33"/>
      <c r="K44" s="33"/>
      <c r="L44" s="33"/>
      <c r="M44" s="32">
        <f t="shared" si="38"/>
        <v>0</v>
      </c>
      <c r="N44" s="33"/>
      <c r="O44" s="33"/>
      <c r="P44" s="33"/>
      <c r="Q44" s="33"/>
      <c r="R44" s="33"/>
      <c r="S44" s="33"/>
      <c r="T44" s="33"/>
      <c r="U44" s="35">
        <f t="shared" si="39"/>
        <v>0</v>
      </c>
      <c r="V44" s="33"/>
      <c r="W44" s="33"/>
      <c r="X44" s="33"/>
      <c r="Y44" s="33"/>
      <c r="Z44" s="33"/>
      <c r="AA44" s="33"/>
      <c r="AB44" s="33"/>
      <c r="AC44" s="33"/>
      <c r="AD44" s="32">
        <f t="shared" si="40"/>
        <v>0</v>
      </c>
      <c r="AE44" s="33"/>
      <c r="AF44" s="33"/>
      <c r="AG44" s="36"/>
      <c r="AH44" s="36"/>
      <c r="AI44" s="33"/>
      <c r="AJ44" s="29"/>
      <c r="AK44" s="33"/>
      <c r="AL44" s="29"/>
      <c r="AM44" s="29"/>
      <c r="AN44" s="29"/>
      <c r="AO44" s="38"/>
      <c r="AP44" s="29"/>
      <c r="AQ44" s="33"/>
      <c r="AR44" s="38"/>
      <c r="AS44" s="38"/>
      <c r="AT44" s="38"/>
      <c r="AU44" s="38"/>
      <c r="AV44" s="38"/>
      <c r="AW44" s="38"/>
      <c r="AX44" s="33"/>
      <c r="AY44" s="33"/>
      <c r="AZ44" s="33"/>
      <c r="BA44" s="38"/>
      <c r="BB44" s="38"/>
      <c r="BC44" s="38"/>
      <c r="BD44" s="33"/>
      <c r="BE44" s="38"/>
      <c r="BF44" s="38"/>
      <c r="BG44" s="32">
        <f t="shared" si="41"/>
        <v>0</v>
      </c>
      <c r="BH44" s="38"/>
      <c r="BI44" s="33"/>
      <c r="BJ44" s="33"/>
      <c r="BK44" s="38"/>
      <c r="BL44" s="27" t="s">
        <v>105</v>
      </c>
      <c r="BM44" s="38"/>
      <c r="BN44" s="27" t="s">
        <v>750</v>
      </c>
      <c r="BO44" s="38">
        <v>2025</v>
      </c>
      <c r="BP44" s="27"/>
      <c r="BQ44" s="38"/>
      <c r="BR44" s="38"/>
      <c r="BS44" s="38"/>
      <c r="BT44" s="38"/>
      <c r="BU44" s="46"/>
      <c r="BV44" s="29"/>
      <c r="BW44" s="36"/>
      <c r="BX44" s="36"/>
      <c r="BY44" s="190"/>
    </row>
    <row r="45" spans="1:92" s="39" customFormat="1" ht="31.5" x14ac:dyDescent="0.3">
      <c r="A45" s="29"/>
      <c r="B45" s="41" t="s">
        <v>1051</v>
      </c>
      <c r="C45" s="30">
        <f t="shared" si="34"/>
        <v>0.68</v>
      </c>
      <c r="D45" s="43">
        <v>0.68</v>
      </c>
      <c r="E45" s="32">
        <f t="shared" si="35"/>
        <v>0</v>
      </c>
      <c r="F45" s="32">
        <f t="shared" si="36"/>
        <v>0</v>
      </c>
      <c r="G45" s="32">
        <f t="shared" si="37"/>
        <v>0</v>
      </c>
      <c r="H45" s="33"/>
      <c r="I45" s="33"/>
      <c r="J45" s="33"/>
      <c r="K45" s="33"/>
      <c r="L45" s="33"/>
      <c r="M45" s="32">
        <f t="shared" si="38"/>
        <v>0</v>
      </c>
      <c r="N45" s="33"/>
      <c r="O45" s="33"/>
      <c r="P45" s="33"/>
      <c r="Q45" s="33"/>
      <c r="R45" s="33"/>
      <c r="S45" s="33"/>
      <c r="T45" s="33"/>
      <c r="U45" s="35">
        <f t="shared" si="39"/>
        <v>0</v>
      </c>
      <c r="V45" s="33"/>
      <c r="W45" s="33"/>
      <c r="X45" s="33"/>
      <c r="Y45" s="33"/>
      <c r="Z45" s="33"/>
      <c r="AA45" s="33"/>
      <c r="AB45" s="33"/>
      <c r="AC45" s="33"/>
      <c r="AD45" s="32">
        <f t="shared" si="40"/>
        <v>0</v>
      </c>
      <c r="AE45" s="33"/>
      <c r="AF45" s="33"/>
      <c r="AG45" s="36"/>
      <c r="AH45" s="36"/>
      <c r="AI45" s="33"/>
      <c r="AJ45" s="29"/>
      <c r="AK45" s="33"/>
      <c r="AL45" s="29"/>
      <c r="AM45" s="29"/>
      <c r="AN45" s="29"/>
      <c r="AO45" s="38"/>
      <c r="AP45" s="29"/>
      <c r="AQ45" s="33"/>
      <c r="AR45" s="38"/>
      <c r="AS45" s="38"/>
      <c r="AT45" s="38"/>
      <c r="AU45" s="38"/>
      <c r="AV45" s="38"/>
      <c r="AW45" s="38"/>
      <c r="AX45" s="33"/>
      <c r="AY45" s="33"/>
      <c r="AZ45" s="33"/>
      <c r="BA45" s="38"/>
      <c r="BB45" s="38"/>
      <c r="BC45" s="38"/>
      <c r="BD45" s="33"/>
      <c r="BE45" s="38"/>
      <c r="BF45" s="38"/>
      <c r="BG45" s="32">
        <f t="shared" si="41"/>
        <v>0</v>
      </c>
      <c r="BH45" s="38"/>
      <c r="BI45" s="33"/>
      <c r="BJ45" s="33"/>
      <c r="BK45" s="38"/>
      <c r="BL45" s="27" t="s">
        <v>112</v>
      </c>
      <c r="BM45" s="38"/>
      <c r="BN45" s="27" t="s">
        <v>750</v>
      </c>
      <c r="BO45" s="38">
        <v>2025</v>
      </c>
      <c r="BP45" s="27"/>
      <c r="BQ45" s="38"/>
      <c r="BR45" s="38"/>
      <c r="BS45" s="38"/>
      <c r="BT45" s="38"/>
      <c r="BU45" s="46"/>
      <c r="BV45" s="29"/>
      <c r="BW45" s="36"/>
      <c r="BX45" s="36"/>
      <c r="BY45" s="190"/>
    </row>
    <row r="46" spans="1:92" s="39" customFormat="1" ht="63" x14ac:dyDescent="0.3">
      <c r="A46" s="29"/>
      <c r="B46" s="41" t="s">
        <v>1052</v>
      </c>
      <c r="C46" s="30">
        <f t="shared" si="34"/>
        <v>1.42</v>
      </c>
      <c r="D46" s="43">
        <v>1.42</v>
      </c>
      <c r="E46" s="32">
        <f t="shared" si="35"/>
        <v>0</v>
      </c>
      <c r="F46" s="32">
        <f t="shared" si="36"/>
        <v>0</v>
      </c>
      <c r="G46" s="32">
        <f t="shared" si="37"/>
        <v>0</v>
      </c>
      <c r="H46" s="33"/>
      <c r="I46" s="33"/>
      <c r="J46" s="33"/>
      <c r="K46" s="33"/>
      <c r="L46" s="33"/>
      <c r="M46" s="32">
        <f t="shared" si="38"/>
        <v>0</v>
      </c>
      <c r="N46" s="33"/>
      <c r="O46" s="33"/>
      <c r="P46" s="33"/>
      <c r="Q46" s="33"/>
      <c r="R46" s="33"/>
      <c r="S46" s="33"/>
      <c r="T46" s="33"/>
      <c r="U46" s="35">
        <f t="shared" si="39"/>
        <v>0</v>
      </c>
      <c r="V46" s="33"/>
      <c r="W46" s="33"/>
      <c r="X46" s="33"/>
      <c r="Y46" s="33"/>
      <c r="Z46" s="33"/>
      <c r="AA46" s="33"/>
      <c r="AB46" s="33"/>
      <c r="AC46" s="33"/>
      <c r="AD46" s="32">
        <f t="shared" si="40"/>
        <v>0</v>
      </c>
      <c r="AE46" s="33"/>
      <c r="AF46" s="33"/>
      <c r="AG46" s="36"/>
      <c r="AH46" s="36"/>
      <c r="AI46" s="33"/>
      <c r="AJ46" s="29"/>
      <c r="AK46" s="33"/>
      <c r="AL46" s="29"/>
      <c r="AM46" s="29"/>
      <c r="AN46" s="29"/>
      <c r="AO46" s="38"/>
      <c r="AP46" s="29"/>
      <c r="AQ46" s="33"/>
      <c r="AR46" s="38"/>
      <c r="AS46" s="38"/>
      <c r="AT46" s="38"/>
      <c r="AU46" s="38"/>
      <c r="AV46" s="38"/>
      <c r="AW46" s="38"/>
      <c r="AX46" s="33"/>
      <c r="AY46" s="33"/>
      <c r="AZ46" s="33"/>
      <c r="BA46" s="38"/>
      <c r="BB46" s="38"/>
      <c r="BC46" s="38"/>
      <c r="BD46" s="33"/>
      <c r="BE46" s="38"/>
      <c r="BF46" s="38"/>
      <c r="BG46" s="32">
        <f t="shared" si="41"/>
        <v>0</v>
      </c>
      <c r="BH46" s="38"/>
      <c r="BI46" s="33"/>
      <c r="BJ46" s="33"/>
      <c r="BK46" s="38"/>
      <c r="BL46" s="27" t="s">
        <v>123</v>
      </c>
      <c r="BM46" s="38"/>
      <c r="BN46" s="27" t="s">
        <v>750</v>
      </c>
      <c r="BO46" s="38">
        <v>2025</v>
      </c>
      <c r="BP46" s="27"/>
      <c r="BQ46" s="38"/>
      <c r="BR46" s="38"/>
      <c r="BS46" s="38"/>
      <c r="BT46" s="38"/>
      <c r="BU46" s="46"/>
      <c r="BV46" s="29"/>
      <c r="BW46" s="36"/>
      <c r="BX46" s="36"/>
      <c r="BY46" s="190"/>
    </row>
    <row r="47" spans="1:92" s="39" customFormat="1" x14ac:dyDescent="0.25">
      <c r="A47" s="29"/>
      <c r="B47" s="42" t="s">
        <v>1053</v>
      </c>
      <c r="C47" s="30">
        <f t="shared" si="34"/>
        <v>1.0135000000000001</v>
      </c>
      <c r="D47" s="196">
        <v>1.0135000000000001</v>
      </c>
      <c r="E47" s="32">
        <f t="shared" si="35"/>
        <v>0</v>
      </c>
      <c r="F47" s="32">
        <f t="shared" si="36"/>
        <v>0</v>
      </c>
      <c r="G47" s="32">
        <f t="shared" si="37"/>
        <v>0</v>
      </c>
      <c r="H47" s="33"/>
      <c r="I47" s="33"/>
      <c r="J47" s="33"/>
      <c r="K47" s="33"/>
      <c r="L47" s="33"/>
      <c r="M47" s="32">
        <f t="shared" si="38"/>
        <v>0</v>
      </c>
      <c r="N47" s="33"/>
      <c r="O47" s="33"/>
      <c r="P47" s="33"/>
      <c r="Q47" s="33"/>
      <c r="R47" s="33"/>
      <c r="S47" s="33"/>
      <c r="T47" s="33"/>
      <c r="U47" s="35">
        <f t="shared" si="39"/>
        <v>0</v>
      </c>
      <c r="V47" s="33"/>
      <c r="W47" s="33"/>
      <c r="X47" s="33"/>
      <c r="Y47" s="33"/>
      <c r="Z47" s="33"/>
      <c r="AA47" s="33"/>
      <c r="AB47" s="33"/>
      <c r="AC47" s="33"/>
      <c r="AD47" s="32">
        <f t="shared" si="40"/>
        <v>0</v>
      </c>
      <c r="AE47" s="33"/>
      <c r="AF47" s="33"/>
      <c r="AG47" s="36"/>
      <c r="AH47" s="36"/>
      <c r="AI47" s="33"/>
      <c r="AJ47" s="29"/>
      <c r="AK47" s="33"/>
      <c r="AL47" s="29"/>
      <c r="AM47" s="29"/>
      <c r="AN47" s="29"/>
      <c r="AO47" s="38"/>
      <c r="AP47" s="29"/>
      <c r="AQ47" s="33"/>
      <c r="AR47" s="38"/>
      <c r="AS47" s="38"/>
      <c r="AT47" s="38"/>
      <c r="AU47" s="38"/>
      <c r="AV47" s="38"/>
      <c r="AW47" s="38"/>
      <c r="AX47" s="33"/>
      <c r="AY47" s="33"/>
      <c r="AZ47" s="33"/>
      <c r="BA47" s="38"/>
      <c r="BB47" s="38"/>
      <c r="BC47" s="38"/>
      <c r="BD47" s="33"/>
      <c r="BE47" s="38"/>
      <c r="BF47" s="38"/>
      <c r="BG47" s="32">
        <f t="shared" si="41"/>
        <v>0</v>
      </c>
      <c r="BH47" s="38"/>
      <c r="BI47" s="33"/>
      <c r="BJ47" s="33"/>
      <c r="BK47" s="38"/>
      <c r="BL47" s="40" t="s">
        <v>1115</v>
      </c>
      <c r="BM47" s="38"/>
      <c r="BN47" s="45" t="s">
        <v>570</v>
      </c>
      <c r="BO47" s="38">
        <v>2025</v>
      </c>
      <c r="BP47" s="184" t="s">
        <v>1169</v>
      </c>
      <c r="BQ47" s="38"/>
      <c r="BR47" s="38"/>
      <c r="BS47" s="38"/>
      <c r="BT47" s="38"/>
      <c r="BU47" s="47" t="s">
        <v>570</v>
      </c>
      <c r="BV47" s="29"/>
      <c r="BW47" s="36"/>
      <c r="BX47" s="36"/>
      <c r="BY47" s="197"/>
    </row>
    <row r="48" spans="1:92" s="39" customFormat="1" ht="31.5" x14ac:dyDescent="0.25">
      <c r="A48" s="29"/>
      <c r="B48" s="42" t="s">
        <v>1054</v>
      </c>
      <c r="C48" s="30">
        <f t="shared" si="34"/>
        <v>0.32921999999999996</v>
      </c>
      <c r="D48" s="196">
        <v>0.32921999999999996</v>
      </c>
      <c r="E48" s="32">
        <f t="shared" si="35"/>
        <v>0</v>
      </c>
      <c r="F48" s="32">
        <f t="shared" si="36"/>
        <v>0</v>
      </c>
      <c r="G48" s="32">
        <f t="shared" si="37"/>
        <v>0</v>
      </c>
      <c r="H48" s="33"/>
      <c r="I48" s="33"/>
      <c r="J48" s="33"/>
      <c r="K48" s="33"/>
      <c r="L48" s="33"/>
      <c r="M48" s="32">
        <f t="shared" si="38"/>
        <v>0</v>
      </c>
      <c r="N48" s="33"/>
      <c r="O48" s="33"/>
      <c r="P48" s="33"/>
      <c r="Q48" s="33"/>
      <c r="R48" s="33"/>
      <c r="S48" s="33"/>
      <c r="T48" s="33"/>
      <c r="U48" s="35">
        <f t="shared" si="39"/>
        <v>0</v>
      </c>
      <c r="V48" s="33"/>
      <c r="W48" s="33"/>
      <c r="X48" s="33"/>
      <c r="Y48" s="33"/>
      <c r="Z48" s="33"/>
      <c r="AA48" s="33"/>
      <c r="AB48" s="33"/>
      <c r="AC48" s="33"/>
      <c r="AD48" s="32">
        <f t="shared" si="40"/>
        <v>0</v>
      </c>
      <c r="AE48" s="33"/>
      <c r="AF48" s="33"/>
      <c r="AG48" s="36"/>
      <c r="AH48" s="36"/>
      <c r="AI48" s="33"/>
      <c r="AJ48" s="29"/>
      <c r="AK48" s="33"/>
      <c r="AL48" s="29"/>
      <c r="AM48" s="29"/>
      <c r="AN48" s="29"/>
      <c r="AO48" s="38"/>
      <c r="AP48" s="29"/>
      <c r="AQ48" s="33"/>
      <c r="AR48" s="38"/>
      <c r="AS48" s="38"/>
      <c r="AT48" s="38"/>
      <c r="AU48" s="38"/>
      <c r="AV48" s="38"/>
      <c r="AW48" s="38"/>
      <c r="AX48" s="33"/>
      <c r="AY48" s="33"/>
      <c r="AZ48" s="33"/>
      <c r="BA48" s="38"/>
      <c r="BB48" s="38"/>
      <c r="BC48" s="38"/>
      <c r="BD48" s="33"/>
      <c r="BE48" s="38"/>
      <c r="BF48" s="38"/>
      <c r="BG48" s="32">
        <f t="shared" si="41"/>
        <v>0</v>
      </c>
      <c r="BH48" s="38"/>
      <c r="BI48" s="33"/>
      <c r="BJ48" s="33"/>
      <c r="BK48" s="38"/>
      <c r="BL48" s="40" t="s">
        <v>1116</v>
      </c>
      <c r="BM48" s="38"/>
      <c r="BN48" s="45" t="s">
        <v>570</v>
      </c>
      <c r="BO48" s="38">
        <v>2025</v>
      </c>
      <c r="BP48" s="182"/>
      <c r="BQ48" s="38"/>
      <c r="BR48" s="38"/>
      <c r="BS48" s="38"/>
      <c r="BT48" s="38"/>
      <c r="BU48" s="47" t="s">
        <v>570</v>
      </c>
      <c r="BV48" s="29"/>
      <c r="BW48" s="36"/>
      <c r="BX48" s="36"/>
      <c r="BY48" s="197"/>
    </row>
    <row r="49" spans="1:77" s="39" customFormat="1" ht="31.5" x14ac:dyDescent="0.25">
      <c r="A49" s="29"/>
      <c r="B49" s="42" t="s">
        <v>1055</v>
      </c>
      <c r="C49" s="30">
        <f t="shared" si="34"/>
        <v>0.4088</v>
      </c>
      <c r="D49" s="196">
        <v>0.4088</v>
      </c>
      <c r="E49" s="32">
        <f t="shared" si="35"/>
        <v>0</v>
      </c>
      <c r="F49" s="32">
        <f t="shared" si="36"/>
        <v>0</v>
      </c>
      <c r="G49" s="32">
        <f t="shared" si="37"/>
        <v>0</v>
      </c>
      <c r="H49" s="33"/>
      <c r="I49" s="33"/>
      <c r="J49" s="33"/>
      <c r="K49" s="33"/>
      <c r="L49" s="33"/>
      <c r="M49" s="32">
        <f t="shared" si="38"/>
        <v>0</v>
      </c>
      <c r="N49" s="33"/>
      <c r="O49" s="33"/>
      <c r="P49" s="33"/>
      <c r="Q49" s="33"/>
      <c r="R49" s="33"/>
      <c r="S49" s="33"/>
      <c r="T49" s="33"/>
      <c r="U49" s="35">
        <f t="shared" si="39"/>
        <v>0</v>
      </c>
      <c r="V49" s="33"/>
      <c r="W49" s="33"/>
      <c r="X49" s="33"/>
      <c r="Y49" s="33"/>
      <c r="Z49" s="33"/>
      <c r="AA49" s="33"/>
      <c r="AB49" s="33"/>
      <c r="AC49" s="33"/>
      <c r="AD49" s="32">
        <f t="shared" si="40"/>
        <v>0</v>
      </c>
      <c r="AE49" s="33"/>
      <c r="AF49" s="33"/>
      <c r="AG49" s="36"/>
      <c r="AH49" s="36"/>
      <c r="AI49" s="33"/>
      <c r="AJ49" s="29"/>
      <c r="AK49" s="33"/>
      <c r="AL49" s="29"/>
      <c r="AM49" s="29"/>
      <c r="AN49" s="29"/>
      <c r="AO49" s="38"/>
      <c r="AP49" s="29"/>
      <c r="AQ49" s="33"/>
      <c r="AR49" s="38"/>
      <c r="AS49" s="38"/>
      <c r="AT49" s="38"/>
      <c r="AU49" s="38"/>
      <c r="AV49" s="38"/>
      <c r="AW49" s="38"/>
      <c r="AX49" s="33"/>
      <c r="AY49" s="33"/>
      <c r="AZ49" s="33"/>
      <c r="BA49" s="38"/>
      <c r="BB49" s="38"/>
      <c r="BC49" s="38"/>
      <c r="BD49" s="33"/>
      <c r="BE49" s="38"/>
      <c r="BF49" s="38"/>
      <c r="BG49" s="32">
        <f t="shared" si="41"/>
        <v>0</v>
      </c>
      <c r="BH49" s="38"/>
      <c r="BI49" s="33"/>
      <c r="BJ49" s="33"/>
      <c r="BK49" s="38"/>
      <c r="BL49" s="40" t="s">
        <v>1117</v>
      </c>
      <c r="BM49" s="38"/>
      <c r="BN49" s="45" t="s">
        <v>733</v>
      </c>
      <c r="BO49" s="38">
        <v>2025</v>
      </c>
      <c r="BP49" s="182"/>
      <c r="BQ49" s="38"/>
      <c r="BR49" s="38"/>
      <c r="BS49" s="38"/>
      <c r="BT49" s="38"/>
      <c r="BU49" s="47" t="s">
        <v>733</v>
      </c>
      <c r="BV49" s="29"/>
      <c r="BW49" s="36"/>
      <c r="BX49" s="36"/>
      <c r="BY49" s="197"/>
    </row>
    <row r="50" spans="1:77" s="39" customFormat="1" x14ac:dyDescent="0.25">
      <c r="A50" s="29"/>
      <c r="B50" s="42" t="s">
        <v>1056</v>
      </c>
      <c r="C50" s="30">
        <f t="shared" si="34"/>
        <v>0.373</v>
      </c>
      <c r="D50" s="196">
        <v>0.373</v>
      </c>
      <c r="E50" s="32">
        <f t="shared" si="35"/>
        <v>0</v>
      </c>
      <c r="F50" s="32">
        <f t="shared" si="36"/>
        <v>0</v>
      </c>
      <c r="G50" s="32">
        <f t="shared" si="37"/>
        <v>0</v>
      </c>
      <c r="H50" s="33"/>
      <c r="I50" s="33"/>
      <c r="J50" s="33"/>
      <c r="K50" s="33"/>
      <c r="L50" s="33"/>
      <c r="M50" s="32">
        <f t="shared" si="38"/>
        <v>0</v>
      </c>
      <c r="N50" s="33"/>
      <c r="O50" s="33"/>
      <c r="P50" s="33"/>
      <c r="Q50" s="33"/>
      <c r="R50" s="33"/>
      <c r="S50" s="33"/>
      <c r="T50" s="33"/>
      <c r="U50" s="35">
        <f t="shared" si="39"/>
        <v>0</v>
      </c>
      <c r="V50" s="33"/>
      <c r="W50" s="33"/>
      <c r="X50" s="33"/>
      <c r="Y50" s="33"/>
      <c r="Z50" s="33"/>
      <c r="AA50" s="33"/>
      <c r="AB50" s="33"/>
      <c r="AC50" s="33"/>
      <c r="AD50" s="32">
        <f t="shared" si="40"/>
        <v>0</v>
      </c>
      <c r="AE50" s="33"/>
      <c r="AF50" s="33"/>
      <c r="AG50" s="36"/>
      <c r="AH50" s="36"/>
      <c r="AI50" s="33"/>
      <c r="AJ50" s="29"/>
      <c r="AK50" s="33"/>
      <c r="AL50" s="29"/>
      <c r="AM50" s="29"/>
      <c r="AN50" s="29"/>
      <c r="AO50" s="38"/>
      <c r="AP50" s="29"/>
      <c r="AQ50" s="33"/>
      <c r="AR50" s="38"/>
      <c r="AS50" s="38"/>
      <c r="AT50" s="38"/>
      <c r="AU50" s="38"/>
      <c r="AV50" s="38"/>
      <c r="AW50" s="38"/>
      <c r="AX50" s="33"/>
      <c r="AY50" s="33"/>
      <c r="AZ50" s="33"/>
      <c r="BA50" s="38"/>
      <c r="BB50" s="38"/>
      <c r="BC50" s="38"/>
      <c r="BD50" s="33"/>
      <c r="BE50" s="38"/>
      <c r="BF50" s="38"/>
      <c r="BG50" s="32">
        <f t="shared" si="41"/>
        <v>0</v>
      </c>
      <c r="BH50" s="38"/>
      <c r="BI50" s="33"/>
      <c r="BJ50" s="33"/>
      <c r="BK50" s="38"/>
      <c r="BL50" s="40" t="s">
        <v>1118</v>
      </c>
      <c r="BM50" s="38"/>
      <c r="BN50" s="45" t="s">
        <v>570</v>
      </c>
      <c r="BO50" s="38">
        <v>2025</v>
      </c>
      <c r="BP50" s="182"/>
      <c r="BQ50" s="38"/>
      <c r="BR50" s="38"/>
      <c r="BS50" s="38"/>
      <c r="BT50" s="38"/>
      <c r="BU50" s="47" t="s">
        <v>570</v>
      </c>
      <c r="BV50" s="29"/>
      <c r="BW50" s="36"/>
      <c r="BX50" s="36"/>
      <c r="BY50" s="197"/>
    </row>
    <row r="51" spans="1:77" s="39" customFormat="1" x14ac:dyDescent="0.25">
      <c r="A51" s="29"/>
      <c r="B51" s="42" t="s">
        <v>1057</v>
      </c>
      <c r="C51" s="30">
        <f t="shared" si="34"/>
        <v>0.31259999999999999</v>
      </c>
      <c r="D51" s="196">
        <v>0.31259999999999999</v>
      </c>
      <c r="E51" s="32">
        <f t="shared" si="35"/>
        <v>0</v>
      </c>
      <c r="F51" s="32">
        <f t="shared" si="36"/>
        <v>0</v>
      </c>
      <c r="G51" s="32">
        <f t="shared" si="37"/>
        <v>0</v>
      </c>
      <c r="H51" s="33"/>
      <c r="I51" s="33"/>
      <c r="J51" s="33"/>
      <c r="K51" s="33"/>
      <c r="L51" s="33"/>
      <c r="M51" s="32">
        <f t="shared" si="38"/>
        <v>0</v>
      </c>
      <c r="N51" s="33"/>
      <c r="O51" s="33"/>
      <c r="P51" s="33"/>
      <c r="Q51" s="33"/>
      <c r="R51" s="33"/>
      <c r="S51" s="33"/>
      <c r="T51" s="33"/>
      <c r="U51" s="35">
        <f t="shared" si="39"/>
        <v>0</v>
      </c>
      <c r="V51" s="33"/>
      <c r="W51" s="33"/>
      <c r="X51" s="33"/>
      <c r="Y51" s="33"/>
      <c r="Z51" s="33"/>
      <c r="AA51" s="33"/>
      <c r="AB51" s="33"/>
      <c r="AC51" s="33"/>
      <c r="AD51" s="32">
        <f t="shared" si="40"/>
        <v>0</v>
      </c>
      <c r="AE51" s="33"/>
      <c r="AF51" s="33"/>
      <c r="AG51" s="36"/>
      <c r="AH51" s="36"/>
      <c r="AI51" s="33"/>
      <c r="AJ51" s="29"/>
      <c r="AK51" s="33"/>
      <c r="AL51" s="29"/>
      <c r="AM51" s="29"/>
      <c r="AN51" s="29"/>
      <c r="AO51" s="38"/>
      <c r="AP51" s="29"/>
      <c r="AQ51" s="33"/>
      <c r="AR51" s="38"/>
      <c r="AS51" s="38"/>
      <c r="AT51" s="38"/>
      <c r="AU51" s="38"/>
      <c r="AV51" s="38"/>
      <c r="AW51" s="38"/>
      <c r="AX51" s="33"/>
      <c r="AY51" s="33"/>
      <c r="AZ51" s="33"/>
      <c r="BA51" s="38"/>
      <c r="BB51" s="38"/>
      <c r="BC51" s="38"/>
      <c r="BD51" s="33"/>
      <c r="BE51" s="38"/>
      <c r="BF51" s="38"/>
      <c r="BG51" s="32">
        <f t="shared" si="41"/>
        <v>0</v>
      </c>
      <c r="BH51" s="38"/>
      <c r="BI51" s="33"/>
      <c r="BJ51" s="33"/>
      <c r="BK51" s="38"/>
      <c r="BL51" s="40" t="s">
        <v>1118</v>
      </c>
      <c r="BM51" s="38"/>
      <c r="BN51" s="45" t="s">
        <v>570</v>
      </c>
      <c r="BO51" s="38">
        <v>2025</v>
      </c>
      <c r="BP51" s="182"/>
      <c r="BQ51" s="38"/>
      <c r="BR51" s="38"/>
      <c r="BS51" s="38"/>
      <c r="BT51" s="38"/>
      <c r="BU51" s="47" t="s">
        <v>570</v>
      </c>
      <c r="BV51" s="29"/>
      <c r="BW51" s="36"/>
      <c r="BX51" s="36"/>
      <c r="BY51" s="197"/>
    </row>
    <row r="52" spans="1:77" s="39" customFormat="1" x14ac:dyDescent="0.25">
      <c r="A52" s="29"/>
      <c r="B52" s="42" t="s">
        <v>1058</v>
      </c>
      <c r="C52" s="30">
        <f t="shared" si="34"/>
        <v>3.3000000000000002E-2</v>
      </c>
      <c r="D52" s="196">
        <v>3.3000000000000002E-2</v>
      </c>
      <c r="E52" s="32">
        <f t="shared" si="35"/>
        <v>0</v>
      </c>
      <c r="F52" s="32">
        <f t="shared" si="36"/>
        <v>0</v>
      </c>
      <c r="G52" s="32">
        <f t="shared" si="37"/>
        <v>0</v>
      </c>
      <c r="H52" s="33"/>
      <c r="I52" s="33"/>
      <c r="J52" s="33"/>
      <c r="K52" s="33"/>
      <c r="L52" s="33"/>
      <c r="M52" s="32">
        <f t="shared" si="38"/>
        <v>0</v>
      </c>
      <c r="N52" s="33"/>
      <c r="O52" s="33"/>
      <c r="P52" s="33"/>
      <c r="Q52" s="33"/>
      <c r="R52" s="33"/>
      <c r="S52" s="33"/>
      <c r="T52" s="33"/>
      <c r="U52" s="35">
        <f t="shared" si="39"/>
        <v>0</v>
      </c>
      <c r="V52" s="33"/>
      <c r="W52" s="33"/>
      <c r="X52" s="33"/>
      <c r="Y52" s="33"/>
      <c r="Z52" s="33"/>
      <c r="AA52" s="33"/>
      <c r="AB52" s="33"/>
      <c r="AC52" s="33"/>
      <c r="AD52" s="32">
        <f t="shared" si="40"/>
        <v>0</v>
      </c>
      <c r="AE52" s="33"/>
      <c r="AF52" s="33"/>
      <c r="AG52" s="36"/>
      <c r="AH52" s="36"/>
      <c r="AI52" s="33"/>
      <c r="AJ52" s="29"/>
      <c r="AK52" s="33"/>
      <c r="AL52" s="29"/>
      <c r="AM52" s="29"/>
      <c r="AN52" s="29"/>
      <c r="AO52" s="38"/>
      <c r="AP52" s="29"/>
      <c r="AQ52" s="33"/>
      <c r="AR52" s="38"/>
      <c r="AS52" s="38"/>
      <c r="AT52" s="38"/>
      <c r="AU52" s="38"/>
      <c r="AV52" s="38"/>
      <c r="AW52" s="38"/>
      <c r="AX52" s="33"/>
      <c r="AY52" s="33"/>
      <c r="AZ52" s="33"/>
      <c r="BA52" s="38"/>
      <c r="BB52" s="38"/>
      <c r="BC52" s="38"/>
      <c r="BD52" s="33"/>
      <c r="BE52" s="38"/>
      <c r="BF52" s="38"/>
      <c r="BG52" s="32">
        <f t="shared" si="41"/>
        <v>0</v>
      </c>
      <c r="BH52" s="38"/>
      <c r="BI52" s="33"/>
      <c r="BJ52" s="33"/>
      <c r="BK52" s="38"/>
      <c r="BL52" s="40" t="s">
        <v>1118</v>
      </c>
      <c r="BM52" s="38"/>
      <c r="BN52" s="45" t="s">
        <v>570</v>
      </c>
      <c r="BO52" s="38">
        <v>2025</v>
      </c>
      <c r="BP52" s="182"/>
      <c r="BQ52" s="38"/>
      <c r="BR52" s="38"/>
      <c r="BS52" s="38"/>
      <c r="BT52" s="38"/>
      <c r="BU52" s="47" t="s">
        <v>570</v>
      </c>
      <c r="BV52" s="29"/>
      <c r="BW52" s="36"/>
      <c r="BX52" s="36"/>
      <c r="BY52" s="197"/>
    </row>
    <row r="53" spans="1:77" s="39" customFormat="1" x14ac:dyDescent="0.25">
      <c r="A53" s="29"/>
      <c r="B53" s="42" t="s">
        <v>1059</v>
      </c>
      <c r="C53" s="30">
        <f t="shared" si="34"/>
        <v>0.1038</v>
      </c>
      <c r="D53" s="196">
        <v>0.1038</v>
      </c>
      <c r="E53" s="32">
        <f t="shared" si="35"/>
        <v>0</v>
      </c>
      <c r="F53" s="32">
        <f t="shared" si="36"/>
        <v>0</v>
      </c>
      <c r="G53" s="32">
        <f t="shared" si="37"/>
        <v>0</v>
      </c>
      <c r="H53" s="33"/>
      <c r="I53" s="33"/>
      <c r="J53" s="33"/>
      <c r="K53" s="33"/>
      <c r="L53" s="33"/>
      <c r="M53" s="32">
        <f t="shared" si="38"/>
        <v>0</v>
      </c>
      <c r="N53" s="33"/>
      <c r="O53" s="33"/>
      <c r="P53" s="33"/>
      <c r="Q53" s="33"/>
      <c r="R53" s="33"/>
      <c r="S53" s="33"/>
      <c r="T53" s="33"/>
      <c r="U53" s="35">
        <f t="shared" si="39"/>
        <v>0</v>
      </c>
      <c r="V53" s="33"/>
      <c r="W53" s="33"/>
      <c r="X53" s="33"/>
      <c r="Y53" s="33"/>
      <c r="Z53" s="33"/>
      <c r="AA53" s="33"/>
      <c r="AB53" s="33"/>
      <c r="AC53" s="33"/>
      <c r="AD53" s="32">
        <f t="shared" si="40"/>
        <v>0</v>
      </c>
      <c r="AE53" s="33"/>
      <c r="AF53" s="33"/>
      <c r="AG53" s="36"/>
      <c r="AH53" s="36"/>
      <c r="AI53" s="33"/>
      <c r="AJ53" s="29"/>
      <c r="AK53" s="33"/>
      <c r="AL53" s="29"/>
      <c r="AM53" s="29"/>
      <c r="AN53" s="29"/>
      <c r="AO53" s="38"/>
      <c r="AP53" s="29"/>
      <c r="AQ53" s="33"/>
      <c r="AR53" s="38"/>
      <c r="AS53" s="38"/>
      <c r="AT53" s="38"/>
      <c r="AU53" s="38"/>
      <c r="AV53" s="38"/>
      <c r="AW53" s="38"/>
      <c r="AX53" s="33"/>
      <c r="AY53" s="33"/>
      <c r="AZ53" s="33"/>
      <c r="BA53" s="38"/>
      <c r="BB53" s="38"/>
      <c r="BC53" s="38"/>
      <c r="BD53" s="33"/>
      <c r="BE53" s="38"/>
      <c r="BF53" s="38"/>
      <c r="BG53" s="32">
        <f t="shared" si="41"/>
        <v>0</v>
      </c>
      <c r="BH53" s="38"/>
      <c r="BI53" s="33"/>
      <c r="BJ53" s="33"/>
      <c r="BK53" s="38"/>
      <c r="BL53" s="40" t="s">
        <v>978</v>
      </c>
      <c r="BM53" s="38"/>
      <c r="BN53" s="45" t="s">
        <v>570</v>
      </c>
      <c r="BO53" s="38">
        <v>2025</v>
      </c>
      <c r="BP53" s="182"/>
      <c r="BQ53" s="38"/>
      <c r="BR53" s="38"/>
      <c r="BS53" s="38"/>
      <c r="BT53" s="38"/>
      <c r="BU53" s="47" t="s">
        <v>570</v>
      </c>
      <c r="BV53" s="29"/>
      <c r="BW53" s="36"/>
      <c r="BX53" s="36"/>
      <c r="BY53" s="197"/>
    </row>
    <row r="54" spans="1:77" s="39" customFormat="1" x14ac:dyDescent="0.25">
      <c r="A54" s="29"/>
      <c r="B54" s="42" t="s">
        <v>1060</v>
      </c>
      <c r="C54" s="30">
        <f t="shared" si="34"/>
        <v>0.1469</v>
      </c>
      <c r="D54" s="196">
        <v>0.1469</v>
      </c>
      <c r="E54" s="32">
        <f t="shared" si="35"/>
        <v>0</v>
      </c>
      <c r="F54" s="32">
        <f t="shared" si="36"/>
        <v>0</v>
      </c>
      <c r="G54" s="32">
        <f t="shared" si="37"/>
        <v>0</v>
      </c>
      <c r="H54" s="33"/>
      <c r="I54" s="33"/>
      <c r="J54" s="33"/>
      <c r="K54" s="33"/>
      <c r="L54" s="33"/>
      <c r="M54" s="32">
        <f t="shared" si="38"/>
        <v>0</v>
      </c>
      <c r="N54" s="33"/>
      <c r="O54" s="33"/>
      <c r="P54" s="33"/>
      <c r="Q54" s="33"/>
      <c r="R54" s="33"/>
      <c r="S54" s="33"/>
      <c r="T54" s="33"/>
      <c r="U54" s="35">
        <f t="shared" si="39"/>
        <v>0</v>
      </c>
      <c r="V54" s="33"/>
      <c r="W54" s="33"/>
      <c r="X54" s="33"/>
      <c r="Y54" s="33"/>
      <c r="Z54" s="33"/>
      <c r="AA54" s="33"/>
      <c r="AB54" s="33"/>
      <c r="AC54" s="33"/>
      <c r="AD54" s="32">
        <f t="shared" si="40"/>
        <v>0</v>
      </c>
      <c r="AE54" s="33"/>
      <c r="AF54" s="33"/>
      <c r="AG54" s="36"/>
      <c r="AH54" s="36"/>
      <c r="AI54" s="33"/>
      <c r="AJ54" s="29"/>
      <c r="AK54" s="33"/>
      <c r="AL54" s="29"/>
      <c r="AM54" s="29"/>
      <c r="AN54" s="29"/>
      <c r="AO54" s="38"/>
      <c r="AP54" s="29"/>
      <c r="AQ54" s="33"/>
      <c r="AR54" s="38"/>
      <c r="AS54" s="38"/>
      <c r="AT54" s="38"/>
      <c r="AU54" s="38"/>
      <c r="AV54" s="38"/>
      <c r="AW54" s="38"/>
      <c r="AX54" s="33"/>
      <c r="AY54" s="33"/>
      <c r="AZ54" s="33"/>
      <c r="BA54" s="38"/>
      <c r="BB54" s="38"/>
      <c r="BC54" s="38"/>
      <c r="BD54" s="33"/>
      <c r="BE54" s="38"/>
      <c r="BF54" s="38"/>
      <c r="BG54" s="32">
        <f t="shared" si="41"/>
        <v>0</v>
      </c>
      <c r="BH54" s="38"/>
      <c r="BI54" s="33"/>
      <c r="BJ54" s="33"/>
      <c r="BK54" s="38"/>
      <c r="BL54" s="40" t="s">
        <v>1119</v>
      </c>
      <c r="BM54" s="38"/>
      <c r="BN54" s="45" t="s">
        <v>570</v>
      </c>
      <c r="BO54" s="38">
        <v>2025</v>
      </c>
      <c r="BP54" s="182"/>
      <c r="BQ54" s="38"/>
      <c r="BR54" s="38"/>
      <c r="BS54" s="38"/>
      <c r="BT54" s="38"/>
      <c r="BU54" s="47" t="s">
        <v>570</v>
      </c>
      <c r="BV54" s="29"/>
      <c r="BW54" s="36"/>
      <c r="BX54" s="36"/>
      <c r="BY54" s="197"/>
    </row>
    <row r="55" spans="1:77" s="39" customFormat="1" x14ac:dyDescent="0.25">
      <c r="A55" s="29"/>
      <c r="B55" s="42" t="s">
        <v>1061</v>
      </c>
      <c r="C55" s="30">
        <f t="shared" si="34"/>
        <v>4.4999999999999999E-4</v>
      </c>
      <c r="D55" s="196">
        <v>4.4999999999999999E-4</v>
      </c>
      <c r="E55" s="32">
        <f t="shared" si="35"/>
        <v>0</v>
      </c>
      <c r="F55" s="32">
        <f t="shared" si="36"/>
        <v>0</v>
      </c>
      <c r="G55" s="32">
        <f t="shared" si="37"/>
        <v>0</v>
      </c>
      <c r="H55" s="33"/>
      <c r="I55" s="33"/>
      <c r="J55" s="33"/>
      <c r="K55" s="33"/>
      <c r="L55" s="33"/>
      <c r="M55" s="32">
        <f t="shared" si="38"/>
        <v>0</v>
      </c>
      <c r="N55" s="33"/>
      <c r="O55" s="33"/>
      <c r="P55" s="33"/>
      <c r="Q55" s="33"/>
      <c r="R55" s="33"/>
      <c r="S55" s="33"/>
      <c r="T55" s="33"/>
      <c r="U55" s="35">
        <f t="shared" si="39"/>
        <v>0</v>
      </c>
      <c r="V55" s="33"/>
      <c r="W55" s="33"/>
      <c r="X55" s="33"/>
      <c r="Y55" s="33"/>
      <c r="Z55" s="33"/>
      <c r="AA55" s="33"/>
      <c r="AB55" s="33"/>
      <c r="AC55" s="33"/>
      <c r="AD55" s="32">
        <f t="shared" si="40"/>
        <v>0</v>
      </c>
      <c r="AE55" s="33"/>
      <c r="AF55" s="33"/>
      <c r="AG55" s="36"/>
      <c r="AH55" s="36"/>
      <c r="AI55" s="33"/>
      <c r="AJ55" s="29"/>
      <c r="AK55" s="33"/>
      <c r="AL55" s="29"/>
      <c r="AM55" s="29"/>
      <c r="AN55" s="29"/>
      <c r="AO55" s="38"/>
      <c r="AP55" s="29"/>
      <c r="AQ55" s="33"/>
      <c r="AR55" s="38"/>
      <c r="AS55" s="38"/>
      <c r="AT55" s="38"/>
      <c r="AU55" s="38"/>
      <c r="AV55" s="38"/>
      <c r="AW55" s="38"/>
      <c r="AX55" s="33"/>
      <c r="AY55" s="33"/>
      <c r="AZ55" s="33"/>
      <c r="BA55" s="38"/>
      <c r="BB55" s="38"/>
      <c r="BC55" s="38"/>
      <c r="BD55" s="33"/>
      <c r="BE55" s="38"/>
      <c r="BF55" s="38"/>
      <c r="BG55" s="32">
        <f t="shared" si="41"/>
        <v>0</v>
      </c>
      <c r="BH55" s="38"/>
      <c r="BI55" s="33"/>
      <c r="BJ55" s="33"/>
      <c r="BK55" s="38"/>
      <c r="BL55" s="40" t="s">
        <v>1120</v>
      </c>
      <c r="BM55" s="38"/>
      <c r="BN55" s="45" t="s">
        <v>747</v>
      </c>
      <c r="BO55" s="38">
        <v>2025</v>
      </c>
      <c r="BP55" s="182"/>
      <c r="BQ55" s="38"/>
      <c r="BR55" s="38"/>
      <c r="BS55" s="38"/>
      <c r="BT55" s="38"/>
      <c r="BU55" s="47" t="s">
        <v>747</v>
      </c>
      <c r="BV55" s="29"/>
      <c r="BW55" s="36"/>
      <c r="BX55" s="36"/>
      <c r="BY55" s="197"/>
    </row>
    <row r="56" spans="1:77" s="39" customFormat="1" x14ac:dyDescent="0.25">
      <c r="A56" s="29"/>
      <c r="B56" s="42" t="s">
        <v>1062</v>
      </c>
      <c r="C56" s="30">
        <f t="shared" si="34"/>
        <v>0.2324</v>
      </c>
      <c r="D56" s="196">
        <v>0.2324</v>
      </c>
      <c r="E56" s="32">
        <f t="shared" si="35"/>
        <v>0</v>
      </c>
      <c r="F56" s="32">
        <f t="shared" si="36"/>
        <v>0</v>
      </c>
      <c r="G56" s="32">
        <f t="shared" si="37"/>
        <v>0</v>
      </c>
      <c r="H56" s="33"/>
      <c r="I56" s="33"/>
      <c r="J56" s="33"/>
      <c r="K56" s="33"/>
      <c r="L56" s="33"/>
      <c r="M56" s="32">
        <f t="shared" si="38"/>
        <v>0</v>
      </c>
      <c r="N56" s="33"/>
      <c r="O56" s="33"/>
      <c r="P56" s="33"/>
      <c r="Q56" s="33"/>
      <c r="R56" s="33"/>
      <c r="S56" s="33"/>
      <c r="T56" s="33"/>
      <c r="U56" s="35">
        <f t="shared" si="39"/>
        <v>0</v>
      </c>
      <c r="V56" s="33"/>
      <c r="W56" s="33"/>
      <c r="X56" s="33"/>
      <c r="Y56" s="33"/>
      <c r="Z56" s="33"/>
      <c r="AA56" s="33"/>
      <c r="AB56" s="33"/>
      <c r="AC56" s="33"/>
      <c r="AD56" s="32">
        <f t="shared" si="40"/>
        <v>0</v>
      </c>
      <c r="AE56" s="33"/>
      <c r="AF56" s="33"/>
      <c r="AG56" s="36"/>
      <c r="AH56" s="36"/>
      <c r="AI56" s="33"/>
      <c r="AJ56" s="29"/>
      <c r="AK56" s="33"/>
      <c r="AL56" s="29"/>
      <c r="AM56" s="29"/>
      <c r="AN56" s="29"/>
      <c r="AO56" s="38"/>
      <c r="AP56" s="29"/>
      <c r="AQ56" s="33"/>
      <c r="AR56" s="38"/>
      <c r="AS56" s="38"/>
      <c r="AT56" s="38"/>
      <c r="AU56" s="38"/>
      <c r="AV56" s="38"/>
      <c r="AW56" s="38"/>
      <c r="AX56" s="33"/>
      <c r="AY56" s="33"/>
      <c r="AZ56" s="33"/>
      <c r="BA56" s="38"/>
      <c r="BB56" s="38"/>
      <c r="BC56" s="38"/>
      <c r="BD56" s="33"/>
      <c r="BE56" s="38"/>
      <c r="BF56" s="38"/>
      <c r="BG56" s="32">
        <f t="shared" si="41"/>
        <v>0</v>
      </c>
      <c r="BH56" s="38"/>
      <c r="BI56" s="33"/>
      <c r="BJ56" s="33"/>
      <c r="BK56" s="38"/>
      <c r="BL56" s="40" t="s">
        <v>1121</v>
      </c>
      <c r="BM56" s="38"/>
      <c r="BN56" s="45" t="s">
        <v>747</v>
      </c>
      <c r="BO56" s="38">
        <v>2025</v>
      </c>
      <c r="BP56" s="182"/>
      <c r="BQ56" s="38"/>
      <c r="BR56" s="38"/>
      <c r="BS56" s="38"/>
      <c r="BT56" s="38"/>
      <c r="BU56" s="47" t="s">
        <v>747</v>
      </c>
      <c r="BV56" s="29"/>
      <c r="BW56" s="36"/>
      <c r="BX56" s="36"/>
      <c r="BY56" s="197"/>
    </row>
    <row r="57" spans="1:77" s="39" customFormat="1" x14ac:dyDescent="0.25">
      <c r="A57" s="29"/>
      <c r="B57" s="42" t="s">
        <v>1063</v>
      </c>
      <c r="C57" s="30">
        <f t="shared" si="34"/>
        <v>2.3E-2</v>
      </c>
      <c r="D57" s="196">
        <v>2.3E-2</v>
      </c>
      <c r="E57" s="32">
        <f t="shared" si="35"/>
        <v>0</v>
      </c>
      <c r="F57" s="32">
        <f t="shared" si="36"/>
        <v>0</v>
      </c>
      <c r="G57" s="32">
        <f t="shared" si="37"/>
        <v>0</v>
      </c>
      <c r="H57" s="33"/>
      <c r="I57" s="33"/>
      <c r="J57" s="33"/>
      <c r="K57" s="33"/>
      <c r="L57" s="33"/>
      <c r="M57" s="32">
        <f t="shared" si="38"/>
        <v>0</v>
      </c>
      <c r="N57" s="33"/>
      <c r="O57" s="33"/>
      <c r="P57" s="33"/>
      <c r="Q57" s="33"/>
      <c r="R57" s="33"/>
      <c r="S57" s="33"/>
      <c r="T57" s="33"/>
      <c r="U57" s="35">
        <f t="shared" si="39"/>
        <v>0</v>
      </c>
      <c r="V57" s="33"/>
      <c r="W57" s="33"/>
      <c r="X57" s="33"/>
      <c r="Y57" s="33"/>
      <c r="Z57" s="33"/>
      <c r="AA57" s="33"/>
      <c r="AB57" s="33"/>
      <c r="AC57" s="33"/>
      <c r="AD57" s="32">
        <f t="shared" si="40"/>
        <v>0</v>
      </c>
      <c r="AE57" s="33"/>
      <c r="AF57" s="33"/>
      <c r="AG57" s="36"/>
      <c r="AH57" s="36"/>
      <c r="AI57" s="33"/>
      <c r="AJ57" s="29"/>
      <c r="AK57" s="33"/>
      <c r="AL57" s="29"/>
      <c r="AM57" s="29"/>
      <c r="AN57" s="29"/>
      <c r="AO57" s="38"/>
      <c r="AP57" s="29"/>
      <c r="AQ57" s="33"/>
      <c r="AR57" s="38"/>
      <c r="AS57" s="38"/>
      <c r="AT57" s="38"/>
      <c r="AU57" s="38"/>
      <c r="AV57" s="38"/>
      <c r="AW57" s="38"/>
      <c r="AX57" s="33"/>
      <c r="AY57" s="33"/>
      <c r="AZ57" s="33"/>
      <c r="BA57" s="38"/>
      <c r="BB57" s="38"/>
      <c r="BC57" s="38"/>
      <c r="BD57" s="33"/>
      <c r="BE57" s="38"/>
      <c r="BF57" s="38"/>
      <c r="BG57" s="32">
        <f t="shared" si="41"/>
        <v>0</v>
      </c>
      <c r="BH57" s="38"/>
      <c r="BI57" s="33"/>
      <c r="BJ57" s="33"/>
      <c r="BK57" s="38"/>
      <c r="BL57" s="40" t="s">
        <v>1122</v>
      </c>
      <c r="BM57" s="38"/>
      <c r="BN57" s="45" t="s">
        <v>570</v>
      </c>
      <c r="BO57" s="38">
        <v>2025</v>
      </c>
      <c r="BP57" s="182"/>
      <c r="BQ57" s="38"/>
      <c r="BR57" s="38"/>
      <c r="BS57" s="38"/>
      <c r="BT57" s="38"/>
      <c r="BU57" s="47" t="s">
        <v>570</v>
      </c>
      <c r="BV57" s="29"/>
      <c r="BW57" s="36"/>
      <c r="BX57" s="36"/>
      <c r="BY57" s="197"/>
    </row>
    <row r="58" spans="1:77" s="39" customFormat="1" x14ac:dyDescent="0.25">
      <c r="A58" s="29"/>
      <c r="B58" s="42" t="s">
        <v>1064</v>
      </c>
      <c r="C58" s="30">
        <f t="shared" si="34"/>
        <v>1.2463500000000001</v>
      </c>
      <c r="D58" s="196">
        <v>1.2463500000000001</v>
      </c>
      <c r="E58" s="32">
        <f t="shared" si="35"/>
        <v>0</v>
      </c>
      <c r="F58" s="32">
        <f t="shared" si="36"/>
        <v>0</v>
      </c>
      <c r="G58" s="32">
        <f t="shared" si="37"/>
        <v>0</v>
      </c>
      <c r="H58" s="33"/>
      <c r="I58" s="33"/>
      <c r="J58" s="33"/>
      <c r="K58" s="33"/>
      <c r="L58" s="33"/>
      <c r="M58" s="32">
        <f t="shared" si="38"/>
        <v>0</v>
      </c>
      <c r="N58" s="33"/>
      <c r="O58" s="33"/>
      <c r="P58" s="33"/>
      <c r="Q58" s="33"/>
      <c r="R58" s="33"/>
      <c r="S58" s="33"/>
      <c r="T58" s="33"/>
      <c r="U58" s="35">
        <f t="shared" si="39"/>
        <v>0</v>
      </c>
      <c r="V58" s="33"/>
      <c r="W58" s="33"/>
      <c r="X58" s="33"/>
      <c r="Y58" s="33"/>
      <c r="Z58" s="33"/>
      <c r="AA58" s="33"/>
      <c r="AB58" s="33"/>
      <c r="AC58" s="33"/>
      <c r="AD58" s="32">
        <f t="shared" si="40"/>
        <v>0</v>
      </c>
      <c r="AE58" s="33"/>
      <c r="AF58" s="33"/>
      <c r="AG58" s="36"/>
      <c r="AH58" s="36"/>
      <c r="AI58" s="33"/>
      <c r="AJ58" s="29"/>
      <c r="AK58" s="33"/>
      <c r="AL58" s="29"/>
      <c r="AM58" s="29"/>
      <c r="AN58" s="29"/>
      <c r="AO58" s="38"/>
      <c r="AP58" s="29"/>
      <c r="AQ58" s="33"/>
      <c r="AR58" s="38"/>
      <c r="AS58" s="38"/>
      <c r="AT58" s="38"/>
      <c r="AU58" s="38"/>
      <c r="AV58" s="38"/>
      <c r="AW58" s="38"/>
      <c r="AX58" s="33"/>
      <c r="AY58" s="33"/>
      <c r="AZ58" s="33"/>
      <c r="BA58" s="38"/>
      <c r="BB58" s="38"/>
      <c r="BC58" s="38"/>
      <c r="BD58" s="33"/>
      <c r="BE58" s="38"/>
      <c r="BF58" s="38"/>
      <c r="BG58" s="32">
        <f t="shared" si="41"/>
        <v>0</v>
      </c>
      <c r="BH58" s="38"/>
      <c r="BI58" s="33"/>
      <c r="BJ58" s="33"/>
      <c r="BK58" s="38"/>
      <c r="BL58" s="40" t="s">
        <v>1123</v>
      </c>
      <c r="BM58" s="38"/>
      <c r="BN58" s="45" t="s">
        <v>570</v>
      </c>
      <c r="BO58" s="38">
        <v>2025</v>
      </c>
      <c r="BP58" s="182"/>
      <c r="BQ58" s="38"/>
      <c r="BR58" s="38"/>
      <c r="BS58" s="38"/>
      <c r="BT58" s="38"/>
      <c r="BU58" s="47" t="s">
        <v>570</v>
      </c>
      <c r="BV58" s="29"/>
      <c r="BW58" s="36"/>
      <c r="BX58" s="36"/>
      <c r="BY58" s="197"/>
    </row>
    <row r="59" spans="1:77" s="39" customFormat="1" x14ac:dyDescent="0.25">
      <c r="A59" s="29"/>
      <c r="B59" s="42" t="s">
        <v>1065</v>
      </c>
      <c r="C59" s="30">
        <f t="shared" si="34"/>
        <v>1.7275499999999999</v>
      </c>
      <c r="D59" s="196">
        <v>1.7275499999999999</v>
      </c>
      <c r="E59" s="32">
        <f t="shared" si="35"/>
        <v>0</v>
      </c>
      <c r="F59" s="32">
        <f t="shared" si="36"/>
        <v>0</v>
      </c>
      <c r="G59" s="32">
        <f t="shared" si="37"/>
        <v>0</v>
      </c>
      <c r="H59" s="33"/>
      <c r="I59" s="33"/>
      <c r="J59" s="33"/>
      <c r="K59" s="33"/>
      <c r="L59" s="33"/>
      <c r="M59" s="32">
        <f t="shared" si="38"/>
        <v>0</v>
      </c>
      <c r="N59" s="33"/>
      <c r="O59" s="33"/>
      <c r="P59" s="33"/>
      <c r="Q59" s="33"/>
      <c r="R59" s="33"/>
      <c r="S59" s="33"/>
      <c r="T59" s="33"/>
      <c r="U59" s="35">
        <f t="shared" si="39"/>
        <v>0</v>
      </c>
      <c r="V59" s="33"/>
      <c r="W59" s="33"/>
      <c r="X59" s="33"/>
      <c r="Y59" s="33"/>
      <c r="Z59" s="33"/>
      <c r="AA59" s="33"/>
      <c r="AB59" s="33"/>
      <c r="AC59" s="33"/>
      <c r="AD59" s="32">
        <f t="shared" si="40"/>
        <v>0</v>
      </c>
      <c r="AE59" s="33"/>
      <c r="AF59" s="33"/>
      <c r="AG59" s="36"/>
      <c r="AH59" s="36"/>
      <c r="AI59" s="33"/>
      <c r="AJ59" s="29"/>
      <c r="AK59" s="33"/>
      <c r="AL59" s="29"/>
      <c r="AM59" s="29"/>
      <c r="AN59" s="29"/>
      <c r="AO59" s="38"/>
      <c r="AP59" s="29"/>
      <c r="AQ59" s="33"/>
      <c r="AR59" s="38"/>
      <c r="AS59" s="38"/>
      <c r="AT59" s="38"/>
      <c r="AU59" s="38"/>
      <c r="AV59" s="38"/>
      <c r="AW59" s="38"/>
      <c r="AX59" s="33"/>
      <c r="AY59" s="33"/>
      <c r="AZ59" s="33"/>
      <c r="BA59" s="38"/>
      <c r="BB59" s="38"/>
      <c r="BC59" s="38"/>
      <c r="BD59" s="33"/>
      <c r="BE59" s="38"/>
      <c r="BF59" s="38"/>
      <c r="BG59" s="32">
        <f t="shared" si="41"/>
        <v>0</v>
      </c>
      <c r="BH59" s="38"/>
      <c r="BI59" s="33"/>
      <c r="BJ59" s="33"/>
      <c r="BK59" s="38"/>
      <c r="BL59" s="40" t="s">
        <v>1124</v>
      </c>
      <c r="BM59" s="38"/>
      <c r="BN59" s="45" t="s">
        <v>570</v>
      </c>
      <c r="BO59" s="38">
        <v>2025</v>
      </c>
      <c r="BP59" s="182"/>
      <c r="BQ59" s="38"/>
      <c r="BR59" s="38"/>
      <c r="BS59" s="38"/>
      <c r="BT59" s="38"/>
      <c r="BU59" s="47" t="s">
        <v>570</v>
      </c>
      <c r="BV59" s="29"/>
      <c r="BW59" s="36"/>
      <c r="BX59" s="36"/>
      <c r="BY59" s="197"/>
    </row>
    <row r="60" spans="1:77" s="39" customFormat="1" x14ac:dyDescent="0.25">
      <c r="A60" s="29"/>
      <c r="B60" s="42" t="s">
        <v>1066</v>
      </c>
      <c r="C60" s="30">
        <f t="shared" si="34"/>
        <v>0.84443999999999997</v>
      </c>
      <c r="D60" s="196">
        <v>0.84443999999999997</v>
      </c>
      <c r="E60" s="32">
        <f t="shared" si="35"/>
        <v>0</v>
      </c>
      <c r="F60" s="32">
        <f t="shared" si="36"/>
        <v>0</v>
      </c>
      <c r="G60" s="32">
        <f t="shared" si="37"/>
        <v>0</v>
      </c>
      <c r="H60" s="33"/>
      <c r="I60" s="33"/>
      <c r="J60" s="33"/>
      <c r="K60" s="33"/>
      <c r="L60" s="33"/>
      <c r="M60" s="32">
        <f t="shared" si="38"/>
        <v>0</v>
      </c>
      <c r="N60" s="33"/>
      <c r="O60" s="33"/>
      <c r="P60" s="33"/>
      <c r="Q60" s="33"/>
      <c r="R60" s="33"/>
      <c r="S60" s="33"/>
      <c r="T60" s="33"/>
      <c r="U60" s="35">
        <f t="shared" si="39"/>
        <v>0</v>
      </c>
      <c r="V60" s="33"/>
      <c r="W60" s="33"/>
      <c r="X60" s="33"/>
      <c r="Y60" s="33"/>
      <c r="Z60" s="33"/>
      <c r="AA60" s="33"/>
      <c r="AB60" s="33"/>
      <c r="AC60" s="33"/>
      <c r="AD60" s="32">
        <f t="shared" si="40"/>
        <v>0</v>
      </c>
      <c r="AE60" s="33"/>
      <c r="AF60" s="33"/>
      <c r="AG60" s="36"/>
      <c r="AH60" s="36"/>
      <c r="AI60" s="33"/>
      <c r="AJ60" s="29"/>
      <c r="AK60" s="33"/>
      <c r="AL60" s="29"/>
      <c r="AM60" s="29"/>
      <c r="AN60" s="29"/>
      <c r="AO60" s="38"/>
      <c r="AP60" s="29"/>
      <c r="AQ60" s="33"/>
      <c r="AR60" s="38"/>
      <c r="AS60" s="38"/>
      <c r="AT60" s="38"/>
      <c r="AU60" s="38"/>
      <c r="AV60" s="38"/>
      <c r="AW60" s="38"/>
      <c r="AX60" s="33"/>
      <c r="AY60" s="33"/>
      <c r="AZ60" s="33"/>
      <c r="BA60" s="38"/>
      <c r="BB60" s="38"/>
      <c r="BC60" s="38"/>
      <c r="BD60" s="33"/>
      <c r="BE60" s="38"/>
      <c r="BF60" s="38"/>
      <c r="BG60" s="32">
        <f t="shared" si="41"/>
        <v>0</v>
      </c>
      <c r="BH60" s="38"/>
      <c r="BI60" s="33"/>
      <c r="BJ60" s="33"/>
      <c r="BK60" s="38"/>
      <c r="BL60" s="40" t="s">
        <v>1125</v>
      </c>
      <c r="BM60" s="38"/>
      <c r="BN60" s="45" t="s">
        <v>570</v>
      </c>
      <c r="BO60" s="38">
        <v>2025</v>
      </c>
      <c r="BP60" s="182"/>
      <c r="BQ60" s="38"/>
      <c r="BR60" s="38"/>
      <c r="BS60" s="38"/>
      <c r="BT60" s="38"/>
      <c r="BU60" s="47" t="s">
        <v>570</v>
      </c>
      <c r="BV60" s="29"/>
      <c r="BW60" s="36"/>
      <c r="BX60" s="36"/>
      <c r="BY60" s="197"/>
    </row>
    <row r="61" spans="1:77" s="39" customFormat="1" x14ac:dyDescent="0.25">
      <c r="A61" s="29"/>
      <c r="B61" s="42" t="s">
        <v>1061</v>
      </c>
      <c r="C61" s="30">
        <f t="shared" si="34"/>
        <v>0.51183000000000001</v>
      </c>
      <c r="D61" s="196">
        <v>0.51183000000000001</v>
      </c>
      <c r="E61" s="32">
        <f t="shared" si="35"/>
        <v>0</v>
      </c>
      <c r="F61" s="32">
        <f t="shared" si="36"/>
        <v>0</v>
      </c>
      <c r="G61" s="32">
        <f t="shared" si="37"/>
        <v>0</v>
      </c>
      <c r="H61" s="33"/>
      <c r="I61" s="33"/>
      <c r="J61" s="33"/>
      <c r="K61" s="33"/>
      <c r="L61" s="33"/>
      <c r="M61" s="32">
        <f t="shared" si="38"/>
        <v>0</v>
      </c>
      <c r="N61" s="33"/>
      <c r="O61" s="33"/>
      <c r="P61" s="33"/>
      <c r="Q61" s="33"/>
      <c r="R61" s="33"/>
      <c r="S61" s="33"/>
      <c r="T61" s="33"/>
      <c r="U61" s="35">
        <f t="shared" si="39"/>
        <v>0</v>
      </c>
      <c r="V61" s="33"/>
      <c r="W61" s="33"/>
      <c r="X61" s="33"/>
      <c r="Y61" s="33"/>
      <c r="Z61" s="33"/>
      <c r="AA61" s="33"/>
      <c r="AB61" s="33"/>
      <c r="AC61" s="33"/>
      <c r="AD61" s="32">
        <f t="shared" si="40"/>
        <v>0</v>
      </c>
      <c r="AE61" s="33"/>
      <c r="AF61" s="33"/>
      <c r="AG61" s="36"/>
      <c r="AH61" s="36"/>
      <c r="AI61" s="33"/>
      <c r="AJ61" s="29"/>
      <c r="AK61" s="33"/>
      <c r="AL61" s="29"/>
      <c r="AM61" s="29"/>
      <c r="AN61" s="29"/>
      <c r="AO61" s="38"/>
      <c r="AP61" s="29"/>
      <c r="AQ61" s="33"/>
      <c r="AR61" s="38"/>
      <c r="AS61" s="38"/>
      <c r="AT61" s="38"/>
      <c r="AU61" s="38"/>
      <c r="AV61" s="38"/>
      <c r="AW61" s="38"/>
      <c r="AX61" s="33"/>
      <c r="AY61" s="33"/>
      <c r="AZ61" s="33"/>
      <c r="BA61" s="38"/>
      <c r="BB61" s="38"/>
      <c r="BC61" s="38"/>
      <c r="BD61" s="33"/>
      <c r="BE61" s="38"/>
      <c r="BF61" s="38"/>
      <c r="BG61" s="32">
        <f t="shared" si="41"/>
        <v>0</v>
      </c>
      <c r="BH61" s="38"/>
      <c r="BI61" s="33"/>
      <c r="BJ61" s="33"/>
      <c r="BK61" s="38"/>
      <c r="BL61" s="40" t="s">
        <v>1126</v>
      </c>
      <c r="BM61" s="38"/>
      <c r="BN61" s="45" t="s">
        <v>570</v>
      </c>
      <c r="BO61" s="38">
        <v>2025</v>
      </c>
      <c r="BP61" s="182"/>
      <c r="BQ61" s="38"/>
      <c r="BR61" s="38"/>
      <c r="BS61" s="38"/>
      <c r="BT61" s="38"/>
      <c r="BU61" s="47" t="s">
        <v>570</v>
      </c>
      <c r="BV61" s="29"/>
      <c r="BW61" s="36"/>
      <c r="BX61" s="36"/>
      <c r="BY61" s="197"/>
    </row>
    <row r="62" spans="1:77" s="39" customFormat="1" ht="31.5" x14ac:dyDescent="0.25">
      <c r="A62" s="29"/>
      <c r="B62" s="40" t="s">
        <v>1067</v>
      </c>
      <c r="C62" s="30">
        <f t="shared" si="34"/>
        <v>0.23499</v>
      </c>
      <c r="D62" s="196">
        <v>0.23499</v>
      </c>
      <c r="E62" s="32">
        <f t="shared" si="35"/>
        <v>0</v>
      </c>
      <c r="F62" s="32">
        <f t="shared" si="36"/>
        <v>0</v>
      </c>
      <c r="G62" s="32">
        <f t="shared" si="37"/>
        <v>0</v>
      </c>
      <c r="H62" s="33"/>
      <c r="I62" s="33"/>
      <c r="J62" s="33"/>
      <c r="K62" s="33"/>
      <c r="L62" s="33"/>
      <c r="M62" s="32">
        <f t="shared" si="38"/>
        <v>0</v>
      </c>
      <c r="N62" s="33"/>
      <c r="O62" s="33"/>
      <c r="P62" s="33"/>
      <c r="Q62" s="33"/>
      <c r="R62" s="33"/>
      <c r="S62" s="33"/>
      <c r="T62" s="33"/>
      <c r="U62" s="35">
        <f t="shared" si="39"/>
        <v>0</v>
      </c>
      <c r="V62" s="33"/>
      <c r="W62" s="33"/>
      <c r="X62" s="33"/>
      <c r="Y62" s="33"/>
      <c r="Z62" s="33"/>
      <c r="AA62" s="33"/>
      <c r="AB62" s="33"/>
      <c r="AC62" s="33"/>
      <c r="AD62" s="32">
        <f t="shared" si="40"/>
        <v>0</v>
      </c>
      <c r="AE62" s="33"/>
      <c r="AF62" s="33"/>
      <c r="AG62" s="36"/>
      <c r="AH62" s="36"/>
      <c r="AI62" s="33"/>
      <c r="AJ62" s="29"/>
      <c r="AK62" s="33"/>
      <c r="AL62" s="29"/>
      <c r="AM62" s="29"/>
      <c r="AN62" s="29"/>
      <c r="AO62" s="38"/>
      <c r="AP62" s="29"/>
      <c r="AQ62" s="33"/>
      <c r="AR62" s="38"/>
      <c r="AS62" s="38"/>
      <c r="AT62" s="38"/>
      <c r="AU62" s="38"/>
      <c r="AV62" s="38"/>
      <c r="AW62" s="38"/>
      <c r="AX62" s="33"/>
      <c r="AY62" s="33"/>
      <c r="AZ62" s="33"/>
      <c r="BA62" s="38"/>
      <c r="BB62" s="38"/>
      <c r="BC62" s="38"/>
      <c r="BD62" s="33"/>
      <c r="BE62" s="38"/>
      <c r="BF62" s="38"/>
      <c r="BG62" s="32">
        <f t="shared" si="41"/>
        <v>0</v>
      </c>
      <c r="BH62" s="38"/>
      <c r="BI62" s="33"/>
      <c r="BJ62" s="33"/>
      <c r="BK62" s="38"/>
      <c r="BL62" s="40" t="s">
        <v>1127</v>
      </c>
      <c r="BM62" s="38"/>
      <c r="BN62" s="45" t="s">
        <v>747</v>
      </c>
      <c r="BO62" s="38">
        <v>2025</v>
      </c>
      <c r="BP62" s="182"/>
      <c r="BQ62" s="38"/>
      <c r="BR62" s="38"/>
      <c r="BS62" s="38"/>
      <c r="BT62" s="38"/>
      <c r="BU62" s="47" t="s">
        <v>747</v>
      </c>
      <c r="BV62" s="29"/>
      <c r="BW62" s="36"/>
      <c r="BX62" s="36"/>
      <c r="BY62" s="197"/>
    </row>
    <row r="63" spans="1:77" s="39" customFormat="1" ht="31.5" x14ac:dyDescent="0.25">
      <c r="A63" s="29"/>
      <c r="B63" s="40" t="s">
        <v>1068</v>
      </c>
      <c r="C63" s="30">
        <f t="shared" si="34"/>
        <v>3.5360000000000003E-2</v>
      </c>
      <c r="D63" s="196">
        <v>3.5360000000000003E-2</v>
      </c>
      <c r="E63" s="32">
        <f t="shared" si="35"/>
        <v>0</v>
      </c>
      <c r="F63" s="32">
        <f t="shared" si="36"/>
        <v>0</v>
      </c>
      <c r="G63" s="32">
        <f t="shared" si="37"/>
        <v>0</v>
      </c>
      <c r="H63" s="33"/>
      <c r="I63" s="33"/>
      <c r="J63" s="33"/>
      <c r="K63" s="33"/>
      <c r="L63" s="33"/>
      <c r="M63" s="32">
        <f t="shared" si="38"/>
        <v>0</v>
      </c>
      <c r="N63" s="33"/>
      <c r="O63" s="33"/>
      <c r="P63" s="33"/>
      <c r="Q63" s="33"/>
      <c r="R63" s="33"/>
      <c r="S63" s="33"/>
      <c r="T63" s="33"/>
      <c r="U63" s="35">
        <f t="shared" si="39"/>
        <v>0</v>
      </c>
      <c r="V63" s="33"/>
      <c r="W63" s="33"/>
      <c r="X63" s="33"/>
      <c r="Y63" s="33"/>
      <c r="Z63" s="33"/>
      <c r="AA63" s="33"/>
      <c r="AB63" s="33"/>
      <c r="AC63" s="33"/>
      <c r="AD63" s="32">
        <f t="shared" si="40"/>
        <v>0</v>
      </c>
      <c r="AE63" s="33"/>
      <c r="AF63" s="33"/>
      <c r="AG63" s="36"/>
      <c r="AH63" s="36"/>
      <c r="AI63" s="33"/>
      <c r="AJ63" s="29"/>
      <c r="AK63" s="33"/>
      <c r="AL63" s="29"/>
      <c r="AM63" s="29"/>
      <c r="AN63" s="29"/>
      <c r="AO63" s="38"/>
      <c r="AP63" s="29"/>
      <c r="AQ63" s="33"/>
      <c r="AR63" s="38"/>
      <c r="AS63" s="38"/>
      <c r="AT63" s="38"/>
      <c r="AU63" s="38"/>
      <c r="AV63" s="38"/>
      <c r="AW63" s="38"/>
      <c r="AX63" s="33"/>
      <c r="AY63" s="33"/>
      <c r="AZ63" s="33"/>
      <c r="BA63" s="38"/>
      <c r="BB63" s="38"/>
      <c r="BC63" s="38"/>
      <c r="BD63" s="33"/>
      <c r="BE63" s="38"/>
      <c r="BF63" s="38"/>
      <c r="BG63" s="32">
        <f t="shared" si="41"/>
        <v>0</v>
      </c>
      <c r="BH63" s="38"/>
      <c r="BI63" s="33"/>
      <c r="BJ63" s="33"/>
      <c r="BK63" s="38"/>
      <c r="BL63" s="40" t="s">
        <v>1128</v>
      </c>
      <c r="BM63" s="38"/>
      <c r="BN63" s="45" t="s">
        <v>747</v>
      </c>
      <c r="BO63" s="38">
        <v>2025</v>
      </c>
      <c r="BP63" s="182"/>
      <c r="BQ63" s="38"/>
      <c r="BR63" s="38"/>
      <c r="BS63" s="38"/>
      <c r="BT63" s="38"/>
      <c r="BU63" s="47" t="s">
        <v>747</v>
      </c>
      <c r="BV63" s="29"/>
      <c r="BW63" s="36"/>
      <c r="BX63" s="36"/>
      <c r="BY63" s="197"/>
    </row>
    <row r="64" spans="1:77" s="39" customFormat="1" ht="31.5" x14ac:dyDescent="0.25">
      <c r="A64" s="29"/>
      <c r="B64" s="40" t="s">
        <v>1069</v>
      </c>
      <c r="C64" s="30">
        <f t="shared" ref="C64:C115" si="42">D64+E64</f>
        <v>0.21234</v>
      </c>
      <c r="D64" s="196">
        <v>0.21234</v>
      </c>
      <c r="E64" s="32">
        <f t="shared" ref="E64:E115" si="43">F64+U64+BG64</f>
        <v>0</v>
      </c>
      <c r="F64" s="32">
        <f t="shared" ref="F64:F115" si="44">G64+K64+L64+M64+R64+S64+T64</f>
        <v>0</v>
      </c>
      <c r="G64" s="32">
        <f t="shared" ref="G64:G115" si="45">H64+I64+J64</f>
        <v>0</v>
      </c>
      <c r="H64" s="33"/>
      <c r="I64" s="33"/>
      <c r="J64" s="33"/>
      <c r="K64" s="33"/>
      <c r="L64" s="33"/>
      <c r="M64" s="32">
        <f t="shared" ref="M64:M115" si="46">+N64+O64+P64</f>
        <v>0</v>
      </c>
      <c r="N64" s="33"/>
      <c r="O64" s="33"/>
      <c r="P64" s="33"/>
      <c r="Q64" s="33"/>
      <c r="R64" s="33"/>
      <c r="S64" s="33"/>
      <c r="T64" s="33"/>
      <c r="U64" s="35">
        <f t="shared" ref="U64:U115" si="47">V64+W64+X64+Y64+Z64+AA64+AB64+AC64+AD64+AU64+AV64+AW64+AX64+AY64+AZ64+BA64+BB64+BC64+BD64+BE64+BF64</f>
        <v>0</v>
      </c>
      <c r="V64" s="33"/>
      <c r="W64" s="33"/>
      <c r="X64" s="33"/>
      <c r="Y64" s="33"/>
      <c r="Z64" s="33"/>
      <c r="AA64" s="33"/>
      <c r="AB64" s="33"/>
      <c r="AC64" s="33"/>
      <c r="AD64" s="32">
        <f t="shared" ref="AD64:AD115" si="48">SUM(AE64:AT64)</f>
        <v>0</v>
      </c>
      <c r="AE64" s="33"/>
      <c r="AF64" s="33"/>
      <c r="AG64" s="36"/>
      <c r="AH64" s="36"/>
      <c r="AI64" s="33"/>
      <c r="AJ64" s="29"/>
      <c r="AK64" s="33"/>
      <c r="AL64" s="29"/>
      <c r="AM64" s="29"/>
      <c r="AN64" s="29"/>
      <c r="AO64" s="38"/>
      <c r="AP64" s="29"/>
      <c r="AQ64" s="33"/>
      <c r="AR64" s="38"/>
      <c r="AS64" s="38"/>
      <c r="AT64" s="38"/>
      <c r="AU64" s="38"/>
      <c r="AV64" s="38"/>
      <c r="AW64" s="38"/>
      <c r="AX64" s="33"/>
      <c r="AY64" s="33"/>
      <c r="AZ64" s="33"/>
      <c r="BA64" s="38"/>
      <c r="BB64" s="38"/>
      <c r="BC64" s="38"/>
      <c r="BD64" s="33"/>
      <c r="BE64" s="38"/>
      <c r="BF64" s="38"/>
      <c r="BG64" s="32">
        <f t="shared" ref="BG64:BG115" si="49">BH64+BI64+BJ64</f>
        <v>0</v>
      </c>
      <c r="BH64" s="38"/>
      <c r="BI64" s="33"/>
      <c r="BJ64" s="33"/>
      <c r="BK64" s="38"/>
      <c r="BL64" s="40" t="s">
        <v>1129</v>
      </c>
      <c r="BM64" s="38"/>
      <c r="BN64" s="45" t="s">
        <v>747</v>
      </c>
      <c r="BO64" s="38">
        <v>2025</v>
      </c>
      <c r="BP64" s="182"/>
      <c r="BQ64" s="38"/>
      <c r="BR64" s="38"/>
      <c r="BS64" s="38"/>
      <c r="BT64" s="38"/>
      <c r="BU64" s="47" t="s">
        <v>747</v>
      </c>
      <c r="BV64" s="29"/>
      <c r="BW64" s="36"/>
      <c r="BX64" s="36"/>
      <c r="BY64" s="197"/>
    </row>
    <row r="65" spans="1:77" s="39" customFormat="1" ht="31.5" x14ac:dyDescent="0.25">
      <c r="A65" s="29"/>
      <c r="B65" s="40" t="s">
        <v>1070</v>
      </c>
      <c r="C65" s="30">
        <f t="shared" si="42"/>
        <v>4.58E-2</v>
      </c>
      <c r="D65" s="196">
        <v>4.58E-2</v>
      </c>
      <c r="E65" s="32">
        <f t="shared" si="43"/>
        <v>0</v>
      </c>
      <c r="F65" s="32">
        <f t="shared" si="44"/>
        <v>0</v>
      </c>
      <c r="G65" s="32">
        <f t="shared" si="45"/>
        <v>0</v>
      </c>
      <c r="H65" s="33"/>
      <c r="I65" s="33"/>
      <c r="J65" s="33"/>
      <c r="K65" s="33"/>
      <c r="L65" s="33"/>
      <c r="M65" s="32">
        <f t="shared" si="46"/>
        <v>0</v>
      </c>
      <c r="N65" s="33"/>
      <c r="O65" s="33"/>
      <c r="P65" s="33"/>
      <c r="Q65" s="33"/>
      <c r="R65" s="33"/>
      <c r="S65" s="33"/>
      <c r="T65" s="33"/>
      <c r="U65" s="35">
        <f t="shared" si="47"/>
        <v>0</v>
      </c>
      <c r="V65" s="33"/>
      <c r="W65" s="33"/>
      <c r="X65" s="33"/>
      <c r="Y65" s="33"/>
      <c r="Z65" s="33"/>
      <c r="AA65" s="33"/>
      <c r="AB65" s="33"/>
      <c r="AC65" s="33"/>
      <c r="AD65" s="32">
        <f t="shared" si="48"/>
        <v>0</v>
      </c>
      <c r="AE65" s="33"/>
      <c r="AF65" s="33"/>
      <c r="AG65" s="36"/>
      <c r="AH65" s="36"/>
      <c r="AI65" s="33"/>
      <c r="AJ65" s="29"/>
      <c r="AK65" s="33"/>
      <c r="AL65" s="29"/>
      <c r="AM65" s="29"/>
      <c r="AN65" s="29"/>
      <c r="AO65" s="38"/>
      <c r="AP65" s="29"/>
      <c r="AQ65" s="33"/>
      <c r="AR65" s="38"/>
      <c r="AS65" s="38"/>
      <c r="AT65" s="38"/>
      <c r="AU65" s="38"/>
      <c r="AV65" s="38"/>
      <c r="AW65" s="38"/>
      <c r="AX65" s="33"/>
      <c r="AY65" s="33"/>
      <c r="AZ65" s="33"/>
      <c r="BA65" s="38"/>
      <c r="BB65" s="38"/>
      <c r="BC65" s="38"/>
      <c r="BD65" s="33"/>
      <c r="BE65" s="38"/>
      <c r="BF65" s="38"/>
      <c r="BG65" s="32">
        <f t="shared" si="49"/>
        <v>0</v>
      </c>
      <c r="BH65" s="38"/>
      <c r="BI65" s="33"/>
      <c r="BJ65" s="33"/>
      <c r="BK65" s="38"/>
      <c r="BL65" s="40" t="s">
        <v>1129</v>
      </c>
      <c r="BM65" s="38"/>
      <c r="BN65" s="45" t="s">
        <v>570</v>
      </c>
      <c r="BO65" s="38">
        <v>2025</v>
      </c>
      <c r="BP65" s="182"/>
      <c r="BQ65" s="38"/>
      <c r="BR65" s="38"/>
      <c r="BS65" s="38"/>
      <c r="BT65" s="38"/>
      <c r="BU65" s="47" t="s">
        <v>570</v>
      </c>
      <c r="BV65" s="29"/>
      <c r="BW65" s="36"/>
      <c r="BX65" s="36"/>
      <c r="BY65" s="197"/>
    </row>
    <row r="66" spans="1:77" s="39" customFormat="1" ht="31.5" x14ac:dyDescent="0.25">
      <c r="A66" s="29"/>
      <c r="B66" s="40" t="s">
        <v>1071</v>
      </c>
      <c r="C66" s="30">
        <f t="shared" si="42"/>
        <v>0.13297</v>
      </c>
      <c r="D66" s="196">
        <v>0.13297</v>
      </c>
      <c r="E66" s="32">
        <f t="shared" si="43"/>
        <v>0</v>
      </c>
      <c r="F66" s="32">
        <f t="shared" si="44"/>
        <v>0</v>
      </c>
      <c r="G66" s="32">
        <f t="shared" si="45"/>
        <v>0</v>
      </c>
      <c r="H66" s="33"/>
      <c r="I66" s="33"/>
      <c r="J66" s="33"/>
      <c r="K66" s="33"/>
      <c r="L66" s="33"/>
      <c r="M66" s="32">
        <f t="shared" si="46"/>
        <v>0</v>
      </c>
      <c r="N66" s="33"/>
      <c r="O66" s="33"/>
      <c r="P66" s="33"/>
      <c r="Q66" s="33"/>
      <c r="R66" s="33"/>
      <c r="S66" s="33"/>
      <c r="T66" s="33"/>
      <c r="U66" s="35">
        <f t="shared" si="47"/>
        <v>0</v>
      </c>
      <c r="V66" s="33"/>
      <c r="W66" s="33"/>
      <c r="X66" s="33"/>
      <c r="Y66" s="33"/>
      <c r="Z66" s="33"/>
      <c r="AA66" s="33"/>
      <c r="AB66" s="33"/>
      <c r="AC66" s="33"/>
      <c r="AD66" s="32">
        <f t="shared" si="48"/>
        <v>0</v>
      </c>
      <c r="AE66" s="33"/>
      <c r="AF66" s="33"/>
      <c r="AG66" s="36"/>
      <c r="AH66" s="36"/>
      <c r="AI66" s="33"/>
      <c r="AJ66" s="29"/>
      <c r="AK66" s="33"/>
      <c r="AL66" s="29"/>
      <c r="AM66" s="29"/>
      <c r="AN66" s="29"/>
      <c r="AO66" s="38"/>
      <c r="AP66" s="29"/>
      <c r="AQ66" s="33"/>
      <c r="AR66" s="38"/>
      <c r="AS66" s="38"/>
      <c r="AT66" s="38"/>
      <c r="AU66" s="38"/>
      <c r="AV66" s="38"/>
      <c r="AW66" s="38"/>
      <c r="AX66" s="33"/>
      <c r="AY66" s="33"/>
      <c r="AZ66" s="33"/>
      <c r="BA66" s="38"/>
      <c r="BB66" s="38"/>
      <c r="BC66" s="38"/>
      <c r="BD66" s="33"/>
      <c r="BE66" s="38"/>
      <c r="BF66" s="38"/>
      <c r="BG66" s="32">
        <f t="shared" si="49"/>
        <v>0</v>
      </c>
      <c r="BH66" s="38"/>
      <c r="BI66" s="33"/>
      <c r="BJ66" s="33"/>
      <c r="BK66" s="38"/>
      <c r="BL66" s="40" t="s">
        <v>981</v>
      </c>
      <c r="BM66" s="38"/>
      <c r="BN66" s="45" t="s">
        <v>747</v>
      </c>
      <c r="BO66" s="38">
        <v>2025</v>
      </c>
      <c r="BP66" s="182"/>
      <c r="BQ66" s="38"/>
      <c r="BR66" s="38"/>
      <c r="BS66" s="38"/>
      <c r="BT66" s="38"/>
      <c r="BU66" s="47" t="s">
        <v>747</v>
      </c>
      <c r="BV66" s="29"/>
      <c r="BW66" s="36"/>
      <c r="BX66" s="36"/>
      <c r="BY66" s="197"/>
    </row>
    <row r="67" spans="1:77" s="39" customFormat="1" ht="31.5" x14ac:dyDescent="0.25">
      <c r="A67" s="29"/>
      <c r="B67" s="40" t="s">
        <v>1071</v>
      </c>
      <c r="C67" s="30">
        <f t="shared" si="42"/>
        <v>5.5270000000000007E-2</v>
      </c>
      <c r="D67" s="196">
        <v>5.5270000000000007E-2</v>
      </c>
      <c r="E67" s="32">
        <f t="shared" si="43"/>
        <v>0</v>
      </c>
      <c r="F67" s="32">
        <f t="shared" si="44"/>
        <v>0</v>
      </c>
      <c r="G67" s="32">
        <f t="shared" si="45"/>
        <v>0</v>
      </c>
      <c r="H67" s="33"/>
      <c r="I67" s="33"/>
      <c r="J67" s="33"/>
      <c r="K67" s="33"/>
      <c r="L67" s="33"/>
      <c r="M67" s="32">
        <f t="shared" si="46"/>
        <v>0</v>
      </c>
      <c r="N67" s="33"/>
      <c r="O67" s="33"/>
      <c r="P67" s="33"/>
      <c r="Q67" s="33"/>
      <c r="R67" s="33"/>
      <c r="S67" s="33"/>
      <c r="T67" s="33"/>
      <c r="U67" s="35">
        <f t="shared" si="47"/>
        <v>0</v>
      </c>
      <c r="V67" s="33"/>
      <c r="W67" s="33"/>
      <c r="X67" s="33"/>
      <c r="Y67" s="33"/>
      <c r="Z67" s="33"/>
      <c r="AA67" s="33"/>
      <c r="AB67" s="33"/>
      <c r="AC67" s="33"/>
      <c r="AD67" s="32">
        <f t="shared" si="48"/>
        <v>0</v>
      </c>
      <c r="AE67" s="33"/>
      <c r="AF67" s="33"/>
      <c r="AG67" s="36"/>
      <c r="AH67" s="36"/>
      <c r="AI67" s="33"/>
      <c r="AJ67" s="29"/>
      <c r="AK67" s="33"/>
      <c r="AL67" s="29"/>
      <c r="AM67" s="29"/>
      <c r="AN67" s="29"/>
      <c r="AO67" s="38"/>
      <c r="AP67" s="29"/>
      <c r="AQ67" s="33"/>
      <c r="AR67" s="38"/>
      <c r="AS67" s="38"/>
      <c r="AT67" s="38"/>
      <c r="AU67" s="38"/>
      <c r="AV67" s="38"/>
      <c r="AW67" s="38"/>
      <c r="AX67" s="33"/>
      <c r="AY67" s="33"/>
      <c r="AZ67" s="33"/>
      <c r="BA67" s="38"/>
      <c r="BB67" s="38"/>
      <c r="BC67" s="38"/>
      <c r="BD67" s="33"/>
      <c r="BE67" s="38"/>
      <c r="BF67" s="38"/>
      <c r="BG67" s="32">
        <f t="shared" si="49"/>
        <v>0</v>
      </c>
      <c r="BH67" s="38"/>
      <c r="BI67" s="33"/>
      <c r="BJ67" s="33"/>
      <c r="BK67" s="38"/>
      <c r="BL67" s="40" t="s">
        <v>981</v>
      </c>
      <c r="BM67" s="38"/>
      <c r="BN67" s="45" t="s">
        <v>747</v>
      </c>
      <c r="BO67" s="38">
        <v>2025</v>
      </c>
      <c r="BP67" s="182"/>
      <c r="BQ67" s="38"/>
      <c r="BR67" s="38"/>
      <c r="BS67" s="38"/>
      <c r="BT67" s="38"/>
      <c r="BU67" s="47" t="s">
        <v>747</v>
      </c>
      <c r="BV67" s="29"/>
      <c r="BW67" s="36"/>
      <c r="BX67" s="36"/>
      <c r="BY67" s="197"/>
    </row>
    <row r="68" spans="1:77" s="39" customFormat="1" ht="31.5" x14ac:dyDescent="0.25">
      <c r="A68" s="29"/>
      <c r="B68" s="40" t="s">
        <v>1072</v>
      </c>
      <c r="C68" s="30">
        <f t="shared" si="42"/>
        <v>0.28131</v>
      </c>
      <c r="D68" s="196">
        <v>0.28131</v>
      </c>
      <c r="E68" s="32">
        <f t="shared" si="43"/>
        <v>0</v>
      </c>
      <c r="F68" s="32">
        <f t="shared" si="44"/>
        <v>0</v>
      </c>
      <c r="G68" s="32">
        <f t="shared" si="45"/>
        <v>0</v>
      </c>
      <c r="H68" s="33"/>
      <c r="I68" s="33"/>
      <c r="J68" s="33"/>
      <c r="K68" s="33"/>
      <c r="L68" s="33"/>
      <c r="M68" s="32">
        <f t="shared" si="46"/>
        <v>0</v>
      </c>
      <c r="N68" s="33"/>
      <c r="O68" s="33"/>
      <c r="P68" s="33"/>
      <c r="Q68" s="33"/>
      <c r="R68" s="33"/>
      <c r="S68" s="33"/>
      <c r="T68" s="33"/>
      <c r="U68" s="35">
        <f t="shared" si="47"/>
        <v>0</v>
      </c>
      <c r="V68" s="33"/>
      <c r="W68" s="33"/>
      <c r="X68" s="33"/>
      <c r="Y68" s="33"/>
      <c r="Z68" s="33"/>
      <c r="AA68" s="33"/>
      <c r="AB68" s="33"/>
      <c r="AC68" s="33"/>
      <c r="AD68" s="32">
        <f t="shared" si="48"/>
        <v>0</v>
      </c>
      <c r="AE68" s="33"/>
      <c r="AF68" s="33"/>
      <c r="AG68" s="36"/>
      <c r="AH68" s="36"/>
      <c r="AI68" s="33"/>
      <c r="AJ68" s="29"/>
      <c r="AK68" s="33"/>
      <c r="AL68" s="29"/>
      <c r="AM68" s="29"/>
      <c r="AN68" s="29"/>
      <c r="AO68" s="38"/>
      <c r="AP68" s="29"/>
      <c r="AQ68" s="33"/>
      <c r="AR68" s="38"/>
      <c r="AS68" s="38"/>
      <c r="AT68" s="38"/>
      <c r="AU68" s="38"/>
      <c r="AV68" s="38"/>
      <c r="AW68" s="38"/>
      <c r="AX68" s="33"/>
      <c r="AY68" s="33"/>
      <c r="AZ68" s="33"/>
      <c r="BA68" s="38"/>
      <c r="BB68" s="38"/>
      <c r="BC68" s="38"/>
      <c r="BD68" s="33"/>
      <c r="BE68" s="38"/>
      <c r="BF68" s="38"/>
      <c r="BG68" s="32">
        <f t="shared" si="49"/>
        <v>0</v>
      </c>
      <c r="BH68" s="38"/>
      <c r="BI68" s="33"/>
      <c r="BJ68" s="33"/>
      <c r="BK68" s="38"/>
      <c r="BL68" s="40" t="s">
        <v>1130</v>
      </c>
      <c r="BM68" s="38"/>
      <c r="BN68" s="45" t="s">
        <v>747</v>
      </c>
      <c r="BO68" s="38">
        <v>2025</v>
      </c>
      <c r="BP68" s="182"/>
      <c r="BQ68" s="38"/>
      <c r="BR68" s="38"/>
      <c r="BS68" s="38"/>
      <c r="BT68" s="38"/>
      <c r="BU68" s="47" t="s">
        <v>747</v>
      </c>
      <c r="BV68" s="29"/>
      <c r="BW68" s="36"/>
      <c r="BX68" s="36"/>
      <c r="BY68" s="197"/>
    </row>
    <row r="69" spans="1:77" s="39" customFormat="1" ht="31.5" x14ac:dyDescent="0.25">
      <c r="A69" s="29"/>
      <c r="B69" s="40" t="s">
        <v>1073</v>
      </c>
      <c r="C69" s="30">
        <f t="shared" si="42"/>
        <v>0.22430999999999998</v>
      </c>
      <c r="D69" s="196">
        <v>0.22430999999999998</v>
      </c>
      <c r="E69" s="32">
        <f t="shared" si="43"/>
        <v>0</v>
      </c>
      <c r="F69" s="32">
        <f t="shared" si="44"/>
        <v>0</v>
      </c>
      <c r="G69" s="32">
        <f t="shared" si="45"/>
        <v>0</v>
      </c>
      <c r="H69" s="33"/>
      <c r="I69" s="33"/>
      <c r="J69" s="33"/>
      <c r="K69" s="33"/>
      <c r="L69" s="33"/>
      <c r="M69" s="32">
        <f t="shared" si="46"/>
        <v>0</v>
      </c>
      <c r="N69" s="33"/>
      <c r="O69" s="33"/>
      <c r="P69" s="33"/>
      <c r="Q69" s="33"/>
      <c r="R69" s="33"/>
      <c r="S69" s="33"/>
      <c r="T69" s="33"/>
      <c r="U69" s="35">
        <f t="shared" si="47"/>
        <v>0</v>
      </c>
      <c r="V69" s="33"/>
      <c r="W69" s="33"/>
      <c r="X69" s="33"/>
      <c r="Y69" s="33"/>
      <c r="Z69" s="33"/>
      <c r="AA69" s="33"/>
      <c r="AB69" s="33"/>
      <c r="AC69" s="33"/>
      <c r="AD69" s="32">
        <f t="shared" si="48"/>
        <v>0</v>
      </c>
      <c r="AE69" s="33"/>
      <c r="AF69" s="33"/>
      <c r="AG69" s="36"/>
      <c r="AH69" s="36"/>
      <c r="AI69" s="33"/>
      <c r="AJ69" s="29"/>
      <c r="AK69" s="33"/>
      <c r="AL69" s="29"/>
      <c r="AM69" s="29"/>
      <c r="AN69" s="29"/>
      <c r="AO69" s="38"/>
      <c r="AP69" s="29"/>
      <c r="AQ69" s="33"/>
      <c r="AR69" s="38"/>
      <c r="AS69" s="38"/>
      <c r="AT69" s="38"/>
      <c r="AU69" s="38"/>
      <c r="AV69" s="38"/>
      <c r="AW69" s="38"/>
      <c r="AX69" s="33"/>
      <c r="AY69" s="33"/>
      <c r="AZ69" s="33"/>
      <c r="BA69" s="38"/>
      <c r="BB69" s="38"/>
      <c r="BC69" s="38"/>
      <c r="BD69" s="33"/>
      <c r="BE69" s="38"/>
      <c r="BF69" s="38"/>
      <c r="BG69" s="32">
        <f t="shared" si="49"/>
        <v>0</v>
      </c>
      <c r="BH69" s="38"/>
      <c r="BI69" s="33"/>
      <c r="BJ69" s="33"/>
      <c r="BK69" s="38"/>
      <c r="BL69" s="40" t="s">
        <v>1131</v>
      </c>
      <c r="BM69" s="38"/>
      <c r="BN69" s="45" t="s">
        <v>747</v>
      </c>
      <c r="BO69" s="38">
        <v>2025</v>
      </c>
      <c r="BP69" s="182"/>
      <c r="BQ69" s="38"/>
      <c r="BR69" s="38"/>
      <c r="BS69" s="38"/>
      <c r="BT69" s="38"/>
      <c r="BU69" s="47" t="s">
        <v>747</v>
      </c>
      <c r="BV69" s="29"/>
      <c r="BW69" s="36"/>
      <c r="BX69" s="36"/>
      <c r="BY69" s="197"/>
    </row>
    <row r="70" spans="1:77" s="39" customFormat="1" ht="31.5" x14ac:dyDescent="0.25">
      <c r="A70" s="29"/>
      <c r="B70" s="40" t="s">
        <v>1074</v>
      </c>
      <c r="C70" s="30">
        <f t="shared" si="42"/>
        <v>0.26690000000000003</v>
      </c>
      <c r="D70" s="196">
        <v>0.26690000000000003</v>
      </c>
      <c r="E70" s="32">
        <f t="shared" si="43"/>
        <v>0</v>
      </c>
      <c r="F70" s="32">
        <f t="shared" si="44"/>
        <v>0</v>
      </c>
      <c r="G70" s="32">
        <f t="shared" si="45"/>
        <v>0</v>
      </c>
      <c r="H70" s="33"/>
      <c r="I70" s="33"/>
      <c r="J70" s="33"/>
      <c r="K70" s="33"/>
      <c r="L70" s="33"/>
      <c r="M70" s="32">
        <f t="shared" si="46"/>
        <v>0</v>
      </c>
      <c r="N70" s="33"/>
      <c r="O70" s="33"/>
      <c r="P70" s="33"/>
      <c r="Q70" s="33"/>
      <c r="R70" s="33"/>
      <c r="S70" s="33"/>
      <c r="T70" s="33"/>
      <c r="U70" s="35">
        <f t="shared" si="47"/>
        <v>0</v>
      </c>
      <c r="V70" s="33"/>
      <c r="W70" s="33"/>
      <c r="X70" s="33"/>
      <c r="Y70" s="33"/>
      <c r="Z70" s="33"/>
      <c r="AA70" s="33"/>
      <c r="AB70" s="33"/>
      <c r="AC70" s="33"/>
      <c r="AD70" s="32">
        <f t="shared" si="48"/>
        <v>0</v>
      </c>
      <c r="AE70" s="33"/>
      <c r="AF70" s="33"/>
      <c r="AG70" s="36"/>
      <c r="AH70" s="36"/>
      <c r="AI70" s="33"/>
      <c r="AJ70" s="29"/>
      <c r="AK70" s="33"/>
      <c r="AL70" s="29"/>
      <c r="AM70" s="29"/>
      <c r="AN70" s="29"/>
      <c r="AO70" s="38"/>
      <c r="AP70" s="29"/>
      <c r="AQ70" s="33"/>
      <c r="AR70" s="38"/>
      <c r="AS70" s="38"/>
      <c r="AT70" s="38"/>
      <c r="AU70" s="38"/>
      <c r="AV70" s="38"/>
      <c r="AW70" s="38"/>
      <c r="AX70" s="33"/>
      <c r="AY70" s="33"/>
      <c r="AZ70" s="33"/>
      <c r="BA70" s="38"/>
      <c r="BB70" s="38"/>
      <c r="BC70" s="38"/>
      <c r="BD70" s="33"/>
      <c r="BE70" s="38"/>
      <c r="BF70" s="38"/>
      <c r="BG70" s="32">
        <f t="shared" si="49"/>
        <v>0</v>
      </c>
      <c r="BH70" s="38"/>
      <c r="BI70" s="33"/>
      <c r="BJ70" s="33"/>
      <c r="BK70" s="38"/>
      <c r="BL70" s="40" t="s">
        <v>1132</v>
      </c>
      <c r="BM70" s="38"/>
      <c r="BN70" s="45" t="s">
        <v>747</v>
      </c>
      <c r="BO70" s="38">
        <v>2025</v>
      </c>
      <c r="BP70" s="182"/>
      <c r="BQ70" s="38"/>
      <c r="BR70" s="38"/>
      <c r="BS70" s="38"/>
      <c r="BT70" s="38"/>
      <c r="BU70" s="47" t="s">
        <v>747</v>
      </c>
      <c r="BV70" s="29"/>
      <c r="BW70" s="36"/>
      <c r="BX70" s="36"/>
      <c r="BY70" s="197"/>
    </row>
    <row r="71" spans="1:77" s="39" customFormat="1" ht="31.5" x14ac:dyDescent="0.25">
      <c r="A71" s="29"/>
      <c r="B71" s="40" t="s">
        <v>1074</v>
      </c>
      <c r="C71" s="30">
        <f t="shared" si="42"/>
        <v>0.10579000000000001</v>
      </c>
      <c r="D71" s="196">
        <v>0.10579000000000001</v>
      </c>
      <c r="E71" s="32">
        <f t="shared" si="43"/>
        <v>0</v>
      </c>
      <c r="F71" s="32">
        <f t="shared" si="44"/>
        <v>0</v>
      </c>
      <c r="G71" s="32">
        <f t="shared" si="45"/>
        <v>0</v>
      </c>
      <c r="H71" s="33"/>
      <c r="I71" s="33"/>
      <c r="J71" s="33"/>
      <c r="K71" s="33"/>
      <c r="L71" s="33"/>
      <c r="M71" s="32">
        <f t="shared" si="46"/>
        <v>0</v>
      </c>
      <c r="N71" s="33"/>
      <c r="O71" s="33"/>
      <c r="P71" s="33"/>
      <c r="Q71" s="33"/>
      <c r="R71" s="33"/>
      <c r="S71" s="33"/>
      <c r="T71" s="33"/>
      <c r="U71" s="35">
        <f t="shared" si="47"/>
        <v>0</v>
      </c>
      <c r="V71" s="33"/>
      <c r="W71" s="33"/>
      <c r="X71" s="33"/>
      <c r="Y71" s="33"/>
      <c r="Z71" s="33"/>
      <c r="AA71" s="33"/>
      <c r="AB71" s="33"/>
      <c r="AC71" s="33"/>
      <c r="AD71" s="32">
        <f t="shared" si="48"/>
        <v>0</v>
      </c>
      <c r="AE71" s="33"/>
      <c r="AF71" s="33"/>
      <c r="AG71" s="36"/>
      <c r="AH71" s="36"/>
      <c r="AI71" s="33"/>
      <c r="AJ71" s="29"/>
      <c r="AK71" s="33"/>
      <c r="AL71" s="29"/>
      <c r="AM71" s="29"/>
      <c r="AN71" s="29"/>
      <c r="AO71" s="38"/>
      <c r="AP71" s="29"/>
      <c r="AQ71" s="33"/>
      <c r="AR71" s="38"/>
      <c r="AS71" s="38"/>
      <c r="AT71" s="38"/>
      <c r="AU71" s="38"/>
      <c r="AV71" s="38"/>
      <c r="AW71" s="38"/>
      <c r="AX71" s="33"/>
      <c r="AY71" s="33"/>
      <c r="AZ71" s="33"/>
      <c r="BA71" s="38"/>
      <c r="BB71" s="38"/>
      <c r="BC71" s="38"/>
      <c r="BD71" s="33"/>
      <c r="BE71" s="38"/>
      <c r="BF71" s="38"/>
      <c r="BG71" s="32">
        <f t="shared" si="49"/>
        <v>0</v>
      </c>
      <c r="BH71" s="38"/>
      <c r="BI71" s="33"/>
      <c r="BJ71" s="33"/>
      <c r="BK71" s="38"/>
      <c r="BL71" s="40" t="s">
        <v>1132</v>
      </c>
      <c r="BM71" s="38"/>
      <c r="BN71" s="45" t="s">
        <v>747</v>
      </c>
      <c r="BO71" s="38">
        <v>2025</v>
      </c>
      <c r="BP71" s="182"/>
      <c r="BQ71" s="38"/>
      <c r="BR71" s="38"/>
      <c r="BS71" s="38"/>
      <c r="BT71" s="38"/>
      <c r="BU71" s="47" t="s">
        <v>747</v>
      </c>
      <c r="BV71" s="29"/>
      <c r="BW71" s="36"/>
      <c r="BX71" s="36"/>
      <c r="BY71" s="197"/>
    </row>
    <row r="72" spans="1:77" s="39" customFormat="1" ht="31.5" x14ac:dyDescent="0.25">
      <c r="A72" s="29"/>
      <c r="B72" s="40" t="s">
        <v>1075</v>
      </c>
      <c r="C72" s="30">
        <f t="shared" si="42"/>
        <v>5.0860000000000002E-2</v>
      </c>
      <c r="D72" s="196">
        <v>5.0860000000000002E-2</v>
      </c>
      <c r="E72" s="32">
        <f t="shared" si="43"/>
        <v>0</v>
      </c>
      <c r="F72" s="32">
        <f t="shared" si="44"/>
        <v>0</v>
      </c>
      <c r="G72" s="32">
        <f t="shared" si="45"/>
        <v>0</v>
      </c>
      <c r="H72" s="33"/>
      <c r="I72" s="33"/>
      <c r="J72" s="33"/>
      <c r="K72" s="33"/>
      <c r="L72" s="33"/>
      <c r="M72" s="32">
        <f t="shared" si="46"/>
        <v>0</v>
      </c>
      <c r="N72" s="33"/>
      <c r="O72" s="33"/>
      <c r="P72" s="33"/>
      <c r="Q72" s="33"/>
      <c r="R72" s="33"/>
      <c r="S72" s="33"/>
      <c r="T72" s="33"/>
      <c r="U72" s="35">
        <f t="shared" si="47"/>
        <v>0</v>
      </c>
      <c r="V72" s="33"/>
      <c r="W72" s="33"/>
      <c r="X72" s="33"/>
      <c r="Y72" s="33"/>
      <c r="Z72" s="33"/>
      <c r="AA72" s="33"/>
      <c r="AB72" s="33"/>
      <c r="AC72" s="33"/>
      <c r="AD72" s="32">
        <f t="shared" si="48"/>
        <v>0</v>
      </c>
      <c r="AE72" s="33"/>
      <c r="AF72" s="33"/>
      <c r="AG72" s="36"/>
      <c r="AH72" s="36"/>
      <c r="AI72" s="33"/>
      <c r="AJ72" s="29"/>
      <c r="AK72" s="33"/>
      <c r="AL72" s="29"/>
      <c r="AM72" s="29"/>
      <c r="AN72" s="29"/>
      <c r="AO72" s="38"/>
      <c r="AP72" s="29"/>
      <c r="AQ72" s="33"/>
      <c r="AR72" s="38"/>
      <c r="AS72" s="38"/>
      <c r="AT72" s="38"/>
      <c r="AU72" s="38"/>
      <c r="AV72" s="38"/>
      <c r="AW72" s="38"/>
      <c r="AX72" s="33"/>
      <c r="AY72" s="33"/>
      <c r="AZ72" s="33"/>
      <c r="BA72" s="38"/>
      <c r="BB72" s="38"/>
      <c r="BC72" s="38"/>
      <c r="BD72" s="33"/>
      <c r="BE72" s="38"/>
      <c r="BF72" s="38"/>
      <c r="BG72" s="32">
        <f t="shared" si="49"/>
        <v>0</v>
      </c>
      <c r="BH72" s="38"/>
      <c r="BI72" s="33"/>
      <c r="BJ72" s="33"/>
      <c r="BK72" s="38"/>
      <c r="BL72" s="40" t="s">
        <v>1133</v>
      </c>
      <c r="BM72" s="38"/>
      <c r="BN72" s="45" t="s">
        <v>570</v>
      </c>
      <c r="BO72" s="38">
        <v>2025</v>
      </c>
      <c r="BP72" s="182"/>
      <c r="BQ72" s="38"/>
      <c r="BR72" s="38"/>
      <c r="BS72" s="38"/>
      <c r="BT72" s="38"/>
      <c r="BU72" s="47" t="s">
        <v>570</v>
      </c>
      <c r="BV72" s="29"/>
      <c r="BW72" s="36"/>
      <c r="BX72" s="36"/>
      <c r="BY72" s="197"/>
    </row>
    <row r="73" spans="1:77" s="39" customFormat="1" ht="31.5" x14ac:dyDescent="0.25">
      <c r="A73" s="29"/>
      <c r="B73" s="40" t="s">
        <v>1076</v>
      </c>
      <c r="C73" s="30">
        <f t="shared" si="42"/>
        <v>0.14157</v>
      </c>
      <c r="D73" s="196">
        <v>0.14157</v>
      </c>
      <c r="E73" s="32">
        <f t="shared" si="43"/>
        <v>0</v>
      </c>
      <c r="F73" s="32">
        <f t="shared" si="44"/>
        <v>0</v>
      </c>
      <c r="G73" s="32">
        <f t="shared" si="45"/>
        <v>0</v>
      </c>
      <c r="H73" s="33"/>
      <c r="I73" s="33"/>
      <c r="J73" s="33"/>
      <c r="K73" s="33"/>
      <c r="L73" s="33"/>
      <c r="M73" s="32">
        <f t="shared" si="46"/>
        <v>0</v>
      </c>
      <c r="N73" s="33"/>
      <c r="O73" s="33"/>
      <c r="P73" s="33"/>
      <c r="Q73" s="33"/>
      <c r="R73" s="33"/>
      <c r="S73" s="33"/>
      <c r="T73" s="33"/>
      <c r="U73" s="35">
        <f t="shared" si="47"/>
        <v>0</v>
      </c>
      <c r="V73" s="33"/>
      <c r="W73" s="33"/>
      <c r="X73" s="33"/>
      <c r="Y73" s="33"/>
      <c r="Z73" s="33"/>
      <c r="AA73" s="33"/>
      <c r="AB73" s="33"/>
      <c r="AC73" s="33"/>
      <c r="AD73" s="32">
        <f t="shared" si="48"/>
        <v>0</v>
      </c>
      <c r="AE73" s="33"/>
      <c r="AF73" s="33"/>
      <c r="AG73" s="36"/>
      <c r="AH73" s="36"/>
      <c r="AI73" s="33"/>
      <c r="AJ73" s="29"/>
      <c r="AK73" s="33"/>
      <c r="AL73" s="29"/>
      <c r="AM73" s="29"/>
      <c r="AN73" s="29"/>
      <c r="AO73" s="38"/>
      <c r="AP73" s="29"/>
      <c r="AQ73" s="33"/>
      <c r="AR73" s="38"/>
      <c r="AS73" s="38"/>
      <c r="AT73" s="38"/>
      <c r="AU73" s="38"/>
      <c r="AV73" s="38"/>
      <c r="AW73" s="38"/>
      <c r="AX73" s="33"/>
      <c r="AY73" s="33"/>
      <c r="AZ73" s="33"/>
      <c r="BA73" s="38"/>
      <c r="BB73" s="38"/>
      <c r="BC73" s="38"/>
      <c r="BD73" s="33"/>
      <c r="BE73" s="38"/>
      <c r="BF73" s="38"/>
      <c r="BG73" s="32">
        <f t="shared" si="49"/>
        <v>0</v>
      </c>
      <c r="BH73" s="38"/>
      <c r="BI73" s="33"/>
      <c r="BJ73" s="33"/>
      <c r="BK73" s="38"/>
      <c r="BL73" s="40" t="s">
        <v>1134</v>
      </c>
      <c r="BM73" s="38"/>
      <c r="BN73" s="45" t="s">
        <v>747</v>
      </c>
      <c r="BO73" s="38">
        <v>2025</v>
      </c>
      <c r="BP73" s="182"/>
      <c r="BQ73" s="38"/>
      <c r="BR73" s="38"/>
      <c r="BS73" s="38"/>
      <c r="BT73" s="38"/>
      <c r="BU73" s="47" t="s">
        <v>747</v>
      </c>
      <c r="BV73" s="29"/>
      <c r="BW73" s="36"/>
      <c r="BX73" s="36"/>
      <c r="BY73" s="197"/>
    </row>
    <row r="74" spans="1:77" s="39" customFormat="1" ht="31.5" x14ac:dyDescent="0.25">
      <c r="A74" s="29"/>
      <c r="B74" s="40" t="s">
        <v>1077</v>
      </c>
      <c r="C74" s="30">
        <f t="shared" si="42"/>
        <v>0.10664000000000001</v>
      </c>
      <c r="D74" s="196">
        <v>0.10664000000000001</v>
      </c>
      <c r="E74" s="32">
        <f t="shared" si="43"/>
        <v>0</v>
      </c>
      <c r="F74" s="32">
        <f t="shared" si="44"/>
        <v>0</v>
      </c>
      <c r="G74" s="32">
        <f t="shared" si="45"/>
        <v>0</v>
      </c>
      <c r="H74" s="33"/>
      <c r="I74" s="33"/>
      <c r="J74" s="33"/>
      <c r="K74" s="33"/>
      <c r="L74" s="33"/>
      <c r="M74" s="32">
        <f t="shared" si="46"/>
        <v>0</v>
      </c>
      <c r="N74" s="33"/>
      <c r="O74" s="33"/>
      <c r="P74" s="33"/>
      <c r="Q74" s="33"/>
      <c r="R74" s="33"/>
      <c r="S74" s="33"/>
      <c r="T74" s="33"/>
      <c r="U74" s="35">
        <f t="shared" si="47"/>
        <v>0</v>
      </c>
      <c r="V74" s="33"/>
      <c r="W74" s="33"/>
      <c r="X74" s="33"/>
      <c r="Y74" s="33"/>
      <c r="Z74" s="33"/>
      <c r="AA74" s="33"/>
      <c r="AB74" s="33"/>
      <c r="AC74" s="33"/>
      <c r="AD74" s="32">
        <f t="shared" si="48"/>
        <v>0</v>
      </c>
      <c r="AE74" s="33"/>
      <c r="AF74" s="33"/>
      <c r="AG74" s="36"/>
      <c r="AH74" s="36"/>
      <c r="AI74" s="33"/>
      <c r="AJ74" s="29"/>
      <c r="AK74" s="33"/>
      <c r="AL74" s="29"/>
      <c r="AM74" s="29"/>
      <c r="AN74" s="29"/>
      <c r="AO74" s="38"/>
      <c r="AP74" s="29"/>
      <c r="AQ74" s="33"/>
      <c r="AR74" s="38"/>
      <c r="AS74" s="38"/>
      <c r="AT74" s="38"/>
      <c r="AU74" s="38"/>
      <c r="AV74" s="38"/>
      <c r="AW74" s="38"/>
      <c r="AX74" s="33"/>
      <c r="AY74" s="33"/>
      <c r="AZ74" s="33"/>
      <c r="BA74" s="38"/>
      <c r="BB74" s="38"/>
      <c r="BC74" s="38"/>
      <c r="BD74" s="33"/>
      <c r="BE74" s="38"/>
      <c r="BF74" s="38"/>
      <c r="BG74" s="32">
        <f t="shared" si="49"/>
        <v>0</v>
      </c>
      <c r="BH74" s="38"/>
      <c r="BI74" s="33"/>
      <c r="BJ74" s="33"/>
      <c r="BK74" s="38"/>
      <c r="BL74" s="40" t="s">
        <v>1135</v>
      </c>
      <c r="BM74" s="38"/>
      <c r="BN74" s="45" t="s">
        <v>747</v>
      </c>
      <c r="BO74" s="38">
        <v>2025</v>
      </c>
      <c r="BP74" s="182"/>
      <c r="BQ74" s="38"/>
      <c r="BR74" s="38"/>
      <c r="BS74" s="38"/>
      <c r="BT74" s="38"/>
      <c r="BU74" s="47" t="s">
        <v>747</v>
      </c>
      <c r="BV74" s="29"/>
      <c r="BW74" s="36"/>
      <c r="BX74" s="36"/>
      <c r="BY74" s="197"/>
    </row>
    <row r="75" spans="1:77" s="39" customFormat="1" ht="31.5" x14ac:dyDescent="0.25">
      <c r="A75" s="29"/>
      <c r="B75" s="40" t="s">
        <v>1078</v>
      </c>
      <c r="C75" s="30">
        <f t="shared" si="42"/>
        <v>3.2305000000000001</v>
      </c>
      <c r="D75" s="196">
        <v>3.2305000000000001</v>
      </c>
      <c r="E75" s="32">
        <f t="shared" si="43"/>
        <v>0</v>
      </c>
      <c r="F75" s="32">
        <f t="shared" si="44"/>
        <v>0</v>
      </c>
      <c r="G75" s="32">
        <f t="shared" si="45"/>
        <v>0</v>
      </c>
      <c r="H75" s="33"/>
      <c r="I75" s="33"/>
      <c r="J75" s="33"/>
      <c r="K75" s="33"/>
      <c r="L75" s="33"/>
      <c r="M75" s="32">
        <f t="shared" si="46"/>
        <v>0</v>
      </c>
      <c r="N75" s="33"/>
      <c r="O75" s="33"/>
      <c r="P75" s="33"/>
      <c r="Q75" s="33"/>
      <c r="R75" s="33"/>
      <c r="S75" s="33"/>
      <c r="T75" s="33"/>
      <c r="U75" s="35">
        <f t="shared" si="47"/>
        <v>0</v>
      </c>
      <c r="V75" s="33"/>
      <c r="W75" s="33"/>
      <c r="X75" s="33"/>
      <c r="Y75" s="33"/>
      <c r="Z75" s="33"/>
      <c r="AA75" s="33"/>
      <c r="AB75" s="33"/>
      <c r="AC75" s="33"/>
      <c r="AD75" s="32">
        <f t="shared" si="48"/>
        <v>0</v>
      </c>
      <c r="AE75" s="33"/>
      <c r="AF75" s="33"/>
      <c r="AG75" s="36"/>
      <c r="AH75" s="36"/>
      <c r="AI75" s="33"/>
      <c r="AJ75" s="29"/>
      <c r="AK75" s="33"/>
      <c r="AL75" s="29"/>
      <c r="AM75" s="29"/>
      <c r="AN75" s="29"/>
      <c r="AO75" s="38"/>
      <c r="AP75" s="29"/>
      <c r="AQ75" s="33"/>
      <c r="AR75" s="38"/>
      <c r="AS75" s="38"/>
      <c r="AT75" s="38"/>
      <c r="AU75" s="38"/>
      <c r="AV75" s="38"/>
      <c r="AW75" s="38"/>
      <c r="AX75" s="33"/>
      <c r="AY75" s="33"/>
      <c r="AZ75" s="33"/>
      <c r="BA75" s="38"/>
      <c r="BB75" s="38"/>
      <c r="BC75" s="38"/>
      <c r="BD75" s="33"/>
      <c r="BE75" s="38"/>
      <c r="BF75" s="38"/>
      <c r="BG75" s="32">
        <f t="shared" si="49"/>
        <v>0</v>
      </c>
      <c r="BH75" s="38"/>
      <c r="BI75" s="33"/>
      <c r="BJ75" s="33"/>
      <c r="BK75" s="38"/>
      <c r="BL75" s="40" t="s">
        <v>1135</v>
      </c>
      <c r="BM75" s="38"/>
      <c r="BN75" s="45" t="s">
        <v>570</v>
      </c>
      <c r="BO75" s="38">
        <v>2025</v>
      </c>
      <c r="BP75" s="182"/>
      <c r="BQ75" s="38"/>
      <c r="BR75" s="38"/>
      <c r="BS75" s="38"/>
      <c r="BT75" s="38"/>
      <c r="BU75" s="47" t="s">
        <v>570</v>
      </c>
      <c r="BV75" s="29"/>
      <c r="BW75" s="36"/>
      <c r="BX75" s="36"/>
      <c r="BY75" s="197"/>
    </row>
    <row r="76" spans="1:77" s="39" customFormat="1" ht="31.5" x14ac:dyDescent="0.25">
      <c r="A76" s="29"/>
      <c r="B76" s="40" t="s">
        <v>1079</v>
      </c>
      <c r="C76" s="30">
        <f t="shared" si="42"/>
        <v>0.11180999999999999</v>
      </c>
      <c r="D76" s="196">
        <v>0.11180999999999999</v>
      </c>
      <c r="E76" s="32">
        <f t="shared" si="43"/>
        <v>0</v>
      </c>
      <c r="F76" s="32">
        <f t="shared" si="44"/>
        <v>0</v>
      </c>
      <c r="G76" s="32">
        <f t="shared" si="45"/>
        <v>0</v>
      </c>
      <c r="H76" s="33"/>
      <c r="I76" s="33"/>
      <c r="J76" s="33"/>
      <c r="K76" s="33"/>
      <c r="L76" s="33"/>
      <c r="M76" s="32">
        <f t="shared" si="46"/>
        <v>0</v>
      </c>
      <c r="N76" s="33"/>
      <c r="O76" s="33"/>
      <c r="P76" s="33"/>
      <c r="Q76" s="33"/>
      <c r="R76" s="33"/>
      <c r="S76" s="33"/>
      <c r="T76" s="33"/>
      <c r="U76" s="35">
        <f t="shared" si="47"/>
        <v>0</v>
      </c>
      <c r="V76" s="33"/>
      <c r="W76" s="33"/>
      <c r="X76" s="33"/>
      <c r="Y76" s="33"/>
      <c r="Z76" s="33"/>
      <c r="AA76" s="33"/>
      <c r="AB76" s="33"/>
      <c r="AC76" s="33"/>
      <c r="AD76" s="32">
        <f t="shared" si="48"/>
        <v>0</v>
      </c>
      <c r="AE76" s="33"/>
      <c r="AF76" s="33"/>
      <c r="AG76" s="36"/>
      <c r="AH76" s="36"/>
      <c r="AI76" s="33"/>
      <c r="AJ76" s="29"/>
      <c r="AK76" s="33"/>
      <c r="AL76" s="29"/>
      <c r="AM76" s="29"/>
      <c r="AN76" s="29"/>
      <c r="AO76" s="38"/>
      <c r="AP76" s="29"/>
      <c r="AQ76" s="33"/>
      <c r="AR76" s="38"/>
      <c r="AS76" s="38"/>
      <c r="AT76" s="38"/>
      <c r="AU76" s="38"/>
      <c r="AV76" s="38"/>
      <c r="AW76" s="38"/>
      <c r="AX76" s="33"/>
      <c r="AY76" s="33"/>
      <c r="AZ76" s="33"/>
      <c r="BA76" s="38"/>
      <c r="BB76" s="38"/>
      <c r="BC76" s="38"/>
      <c r="BD76" s="33"/>
      <c r="BE76" s="38"/>
      <c r="BF76" s="38"/>
      <c r="BG76" s="32">
        <f t="shared" si="49"/>
        <v>0</v>
      </c>
      <c r="BH76" s="38"/>
      <c r="BI76" s="33"/>
      <c r="BJ76" s="33"/>
      <c r="BK76" s="38"/>
      <c r="BL76" s="40" t="s">
        <v>977</v>
      </c>
      <c r="BM76" s="38"/>
      <c r="BN76" s="45" t="s">
        <v>747</v>
      </c>
      <c r="BO76" s="38">
        <v>2025</v>
      </c>
      <c r="BP76" s="182"/>
      <c r="BQ76" s="38"/>
      <c r="BR76" s="38"/>
      <c r="BS76" s="38"/>
      <c r="BT76" s="38"/>
      <c r="BU76" s="47" t="s">
        <v>747</v>
      </c>
      <c r="BV76" s="29"/>
      <c r="BW76" s="36"/>
      <c r="BX76" s="36"/>
      <c r="BY76" s="197"/>
    </row>
    <row r="77" spans="1:77" s="39" customFormat="1" ht="31.5" x14ac:dyDescent="0.25">
      <c r="A77" s="29"/>
      <c r="B77" s="40" t="s">
        <v>1080</v>
      </c>
      <c r="C77" s="30">
        <f t="shared" si="42"/>
        <v>0.10722000000000001</v>
      </c>
      <c r="D77" s="196">
        <v>0.10722000000000001</v>
      </c>
      <c r="E77" s="32">
        <f t="shared" si="43"/>
        <v>0</v>
      </c>
      <c r="F77" s="32">
        <f t="shared" si="44"/>
        <v>0</v>
      </c>
      <c r="G77" s="32">
        <f t="shared" si="45"/>
        <v>0</v>
      </c>
      <c r="H77" s="33"/>
      <c r="I77" s="33"/>
      <c r="J77" s="33"/>
      <c r="K77" s="33"/>
      <c r="L77" s="33"/>
      <c r="M77" s="32">
        <f t="shared" si="46"/>
        <v>0</v>
      </c>
      <c r="N77" s="33"/>
      <c r="O77" s="33"/>
      <c r="P77" s="33"/>
      <c r="Q77" s="33"/>
      <c r="R77" s="33"/>
      <c r="S77" s="33"/>
      <c r="T77" s="33"/>
      <c r="U77" s="35">
        <f t="shared" si="47"/>
        <v>0</v>
      </c>
      <c r="V77" s="33"/>
      <c r="W77" s="33"/>
      <c r="X77" s="33"/>
      <c r="Y77" s="33"/>
      <c r="Z77" s="33"/>
      <c r="AA77" s="33"/>
      <c r="AB77" s="33"/>
      <c r="AC77" s="33"/>
      <c r="AD77" s="32">
        <f t="shared" si="48"/>
        <v>0</v>
      </c>
      <c r="AE77" s="33"/>
      <c r="AF77" s="33"/>
      <c r="AG77" s="36"/>
      <c r="AH77" s="36"/>
      <c r="AI77" s="33"/>
      <c r="AJ77" s="29"/>
      <c r="AK77" s="33"/>
      <c r="AL77" s="29"/>
      <c r="AM77" s="29"/>
      <c r="AN77" s="29"/>
      <c r="AO77" s="38"/>
      <c r="AP77" s="29"/>
      <c r="AQ77" s="33"/>
      <c r="AR77" s="38"/>
      <c r="AS77" s="38"/>
      <c r="AT77" s="38"/>
      <c r="AU77" s="38"/>
      <c r="AV77" s="38"/>
      <c r="AW77" s="38"/>
      <c r="AX77" s="33"/>
      <c r="AY77" s="33"/>
      <c r="AZ77" s="33"/>
      <c r="BA77" s="38"/>
      <c r="BB77" s="38"/>
      <c r="BC77" s="38"/>
      <c r="BD77" s="33"/>
      <c r="BE77" s="38"/>
      <c r="BF77" s="38"/>
      <c r="BG77" s="32">
        <f t="shared" si="49"/>
        <v>0</v>
      </c>
      <c r="BH77" s="38"/>
      <c r="BI77" s="33"/>
      <c r="BJ77" s="33"/>
      <c r="BK77" s="38"/>
      <c r="BL77" s="40" t="s">
        <v>1136</v>
      </c>
      <c r="BM77" s="38"/>
      <c r="BN77" s="45" t="s">
        <v>747</v>
      </c>
      <c r="BO77" s="38">
        <v>2025</v>
      </c>
      <c r="BP77" s="182"/>
      <c r="BQ77" s="38"/>
      <c r="BR77" s="38"/>
      <c r="BS77" s="38"/>
      <c r="BT77" s="38"/>
      <c r="BU77" s="47" t="s">
        <v>747</v>
      </c>
      <c r="BV77" s="29"/>
      <c r="BW77" s="36"/>
      <c r="BX77" s="36"/>
      <c r="BY77" s="197"/>
    </row>
    <row r="78" spans="1:77" s="39" customFormat="1" ht="31.5" x14ac:dyDescent="0.25">
      <c r="A78" s="29"/>
      <c r="B78" s="40" t="s">
        <v>1081</v>
      </c>
      <c r="C78" s="30">
        <f t="shared" si="42"/>
        <v>5.1049999999999998E-2</v>
      </c>
      <c r="D78" s="196">
        <v>5.1049999999999998E-2</v>
      </c>
      <c r="E78" s="32">
        <f t="shared" si="43"/>
        <v>0</v>
      </c>
      <c r="F78" s="32">
        <f t="shared" si="44"/>
        <v>0</v>
      </c>
      <c r="G78" s="32">
        <f t="shared" si="45"/>
        <v>0</v>
      </c>
      <c r="H78" s="33"/>
      <c r="I78" s="33"/>
      <c r="J78" s="33"/>
      <c r="K78" s="33"/>
      <c r="L78" s="33"/>
      <c r="M78" s="32">
        <f t="shared" si="46"/>
        <v>0</v>
      </c>
      <c r="N78" s="33"/>
      <c r="O78" s="33"/>
      <c r="P78" s="33"/>
      <c r="Q78" s="33"/>
      <c r="R78" s="33"/>
      <c r="S78" s="33"/>
      <c r="T78" s="33"/>
      <c r="U78" s="35">
        <f t="shared" si="47"/>
        <v>0</v>
      </c>
      <c r="V78" s="33"/>
      <c r="W78" s="33"/>
      <c r="X78" s="33"/>
      <c r="Y78" s="33"/>
      <c r="Z78" s="33"/>
      <c r="AA78" s="33"/>
      <c r="AB78" s="33"/>
      <c r="AC78" s="33"/>
      <c r="AD78" s="32">
        <f t="shared" si="48"/>
        <v>0</v>
      </c>
      <c r="AE78" s="33"/>
      <c r="AF78" s="33"/>
      <c r="AG78" s="36"/>
      <c r="AH78" s="36"/>
      <c r="AI78" s="33"/>
      <c r="AJ78" s="29"/>
      <c r="AK78" s="33"/>
      <c r="AL78" s="29"/>
      <c r="AM78" s="29"/>
      <c r="AN78" s="29"/>
      <c r="AO78" s="38"/>
      <c r="AP78" s="29"/>
      <c r="AQ78" s="33"/>
      <c r="AR78" s="38"/>
      <c r="AS78" s="38"/>
      <c r="AT78" s="38"/>
      <c r="AU78" s="38"/>
      <c r="AV78" s="38"/>
      <c r="AW78" s="38"/>
      <c r="AX78" s="33"/>
      <c r="AY78" s="33"/>
      <c r="AZ78" s="33"/>
      <c r="BA78" s="38"/>
      <c r="BB78" s="38"/>
      <c r="BC78" s="38"/>
      <c r="BD78" s="33"/>
      <c r="BE78" s="38"/>
      <c r="BF78" s="38"/>
      <c r="BG78" s="32">
        <f t="shared" si="49"/>
        <v>0</v>
      </c>
      <c r="BH78" s="38"/>
      <c r="BI78" s="33"/>
      <c r="BJ78" s="33"/>
      <c r="BK78" s="38"/>
      <c r="BL78" s="40" t="s">
        <v>1136</v>
      </c>
      <c r="BM78" s="38"/>
      <c r="BN78" s="45" t="s">
        <v>747</v>
      </c>
      <c r="BO78" s="38">
        <v>2025</v>
      </c>
      <c r="BP78" s="182"/>
      <c r="BQ78" s="38"/>
      <c r="BR78" s="38"/>
      <c r="BS78" s="38"/>
      <c r="BT78" s="38"/>
      <c r="BU78" s="47" t="s">
        <v>747</v>
      </c>
      <c r="BV78" s="29"/>
      <c r="BW78" s="36"/>
      <c r="BX78" s="36"/>
      <c r="BY78" s="197"/>
    </row>
    <row r="79" spans="1:77" s="39" customFormat="1" ht="31.5" x14ac:dyDescent="0.25">
      <c r="A79" s="29"/>
      <c r="B79" s="40" t="s">
        <v>1082</v>
      </c>
      <c r="C79" s="30">
        <f t="shared" si="42"/>
        <v>9.2050000000000007E-2</v>
      </c>
      <c r="D79" s="196">
        <v>9.2050000000000007E-2</v>
      </c>
      <c r="E79" s="32">
        <f t="shared" si="43"/>
        <v>0</v>
      </c>
      <c r="F79" s="32">
        <f t="shared" si="44"/>
        <v>0</v>
      </c>
      <c r="G79" s="32">
        <f t="shared" si="45"/>
        <v>0</v>
      </c>
      <c r="H79" s="33"/>
      <c r="I79" s="33"/>
      <c r="J79" s="33"/>
      <c r="K79" s="33"/>
      <c r="L79" s="33"/>
      <c r="M79" s="32">
        <f t="shared" si="46"/>
        <v>0</v>
      </c>
      <c r="N79" s="33"/>
      <c r="O79" s="33"/>
      <c r="P79" s="33"/>
      <c r="Q79" s="33"/>
      <c r="R79" s="33"/>
      <c r="S79" s="33"/>
      <c r="T79" s="33"/>
      <c r="U79" s="35">
        <f t="shared" si="47"/>
        <v>0</v>
      </c>
      <c r="V79" s="33"/>
      <c r="W79" s="33"/>
      <c r="X79" s="33"/>
      <c r="Y79" s="33"/>
      <c r="Z79" s="33"/>
      <c r="AA79" s="33"/>
      <c r="AB79" s="33"/>
      <c r="AC79" s="33"/>
      <c r="AD79" s="32">
        <f t="shared" si="48"/>
        <v>0</v>
      </c>
      <c r="AE79" s="33"/>
      <c r="AF79" s="33"/>
      <c r="AG79" s="36"/>
      <c r="AH79" s="36"/>
      <c r="AI79" s="33"/>
      <c r="AJ79" s="29"/>
      <c r="AK79" s="33"/>
      <c r="AL79" s="29"/>
      <c r="AM79" s="29"/>
      <c r="AN79" s="29"/>
      <c r="AO79" s="38"/>
      <c r="AP79" s="29"/>
      <c r="AQ79" s="33"/>
      <c r="AR79" s="38"/>
      <c r="AS79" s="38"/>
      <c r="AT79" s="38"/>
      <c r="AU79" s="38"/>
      <c r="AV79" s="38"/>
      <c r="AW79" s="38"/>
      <c r="AX79" s="33"/>
      <c r="AY79" s="33"/>
      <c r="AZ79" s="33"/>
      <c r="BA79" s="38"/>
      <c r="BB79" s="38"/>
      <c r="BC79" s="38"/>
      <c r="BD79" s="33"/>
      <c r="BE79" s="38"/>
      <c r="BF79" s="38"/>
      <c r="BG79" s="32">
        <f t="shared" si="49"/>
        <v>0</v>
      </c>
      <c r="BH79" s="38"/>
      <c r="BI79" s="33"/>
      <c r="BJ79" s="33"/>
      <c r="BK79" s="38"/>
      <c r="BL79" s="40" t="s">
        <v>986</v>
      </c>
      <c r="BM79" s="38"/>
      <c r="BN79" s="45" t="s">
        <v>747</v>
      </c>
      <c r="BO79" s="38">
        <v>2025</v>
      </c>
      <c r="BP79" s="182"/>
      <c r="BQ79" s="38"/>
      <c r="BR79" s="38"/>
      <c r="BS79" s="38"/>
      <c r="BT79" s="38"/>
      <c r="BU79" s="47" t="s">
        <v>747</v>
      </c>
      <c r="BV79" s="29"/>
      <c r="BW79" s="36"/>
      <c r="BX79" s="36"/>
      <c r="BY79" s="197"/>
    </row>
    <row r="80" spans="1:77" s="39" customFormat="1" ht="31.5" x14ac:dyDescent="0.25">
      <c r="A80" s="29"/>
      <c r="B80" s="40" t="s">
        <v>1083</v>
      </c>
      <c r="C80" s="30">
        <f t="shared" si="42"/>
        <v>4.607E-2</v>
      </c>
      <c r="D80" s="196">
        <v>4.607E-2</v>
      </c>
      <c r="E80" s="32">
        <f t="shared" si="43"/>
        <v>0</v>
      </c>
      <c r="F80" s="32">
        <f t="shared" si="44"/>
        <v>0</v>
      </c>
      <c r="G80" s="32">
        <f t="shared" si="45"/>
        <v>0</v>
      </c>
      <c r="H80" s="33"/>
      <c r="I80" s="33"/>
      <c r="J80" s="33"/>
      <c r="K80" s="33"/>
      <c r="L80" s="33"/>
      <c r="M80" s="32">
        <f t="shared" si="46"/>
        <v>0</v>
      </c>
      <c r="N80" s="33"/>
      <c r="O80" s="33"/>
      <c r="P80" s="33"/>
      <c r="Q80" s="33"/>
      <c r="R80" s="33"/>
      <c r="S80" s="33"/>
      <c r="T80" s="33"/>
      <c r="U80" s="35">
        <f t="shared" si="47"/>
        <v>0</v>
      </c>
      <c r="V80" s="33"/>
      <c r="W80" s="33"/>
      <c r="X80" s="33"/>
      <c r="Y80" s="33"/>
      <c r="Z80" s="33"/>
      <c r="AA80" s="33"/>
      <c r="AB80" s="33"/>
      <c r="AC80" s="33"/>
      <c r="AD80" s="32">
        <f t="shared" si="48"/>
        <v>0</v>
      </c>
      <c r="AE80" s="33"/>
      <c r="AF80" s="33"/>
      <c r="AG80" s="36"/>
      <c r="AH80" s="36"/>
      <c r="AI80" s="33"/>
      <c r="AJ80" s="29"/>
      <c r="AK80" s="33"/>
      <c r="AL80" s="29"/>
      <c r="AM80" s="29"/>
      <c r="AN80" s="29"/>
      <c r="AO80" s="38"/>
      <c r="AP80" s="29"/>
      <c r="AQ80" s="33"/>
      <c r="AR80" s="38"/>
      <c r="AS80" s="38"/>
      <c r="AT80" s="38"/>
      <c r="AU80" s="38"/>
      <c r="AV80" s="38"/>
      <c r="AW80" s="38"/>
      <c r="AX80" s="33"/>
      <c r="AY80" s="33"/>
      <c r="AZ80" s="33"/>
      <c r="BA80" s="38"/>
      <c r="BB80" s="38"/>
      <c r="BC80" s="38"/>
      <c r="BD80" s="33"/>
      <c r="BE80" s="38"/>
      <c r="BF80" s="38"/>
      <c r="BG80" s="32">
        <f t="shared" si="49"/>
        <v>0</v>
      </c>
      <c r="BH80" s="38"/>
      <c r="BI80" s="33"/>
      <c r="BJ80" s="33"/>
      <c r="BK80" s="38"/>
      <c r="BL80" s="40" t="s">
        <v>986</v>
      </c>
      <c r="BM80" s="38"/>
      <c r="BN80" s="45" t="s">
        <v>747</v>
      </c>
      <c r="BO80" s="38">
        <v>2025</v>
      </c>
      <c r="BP80" s="182"/>
      <c r="BQ80" s="38"/>
      <c r="BR80" s="38"/>
      <c r="BS80" s="38"/>
      <c r="BT80" s="38"/>
      <c r="BU80" s="47" t="s">
        <v>747</v>
      </c>
      <c r="BV80" s="29"/>
      <c r="BW80" s="36"/>
      <c r="BX80" s="36"/>
      <c r="BY80" s="197"/>
    </row>
    <row r="81" spans="1:77" s="39" customFormat="1" ht="31.5" x14ac:dyDescent="0.25">
      <c r="A81" s="29"/>
      <c r="B81" s="40" t="s">
        <v>1084</v>
      </c>
      <c r="C81" s="30">
        <f t="shared" si="42"/>
        <v>6.9970000000000004E-2</v>
      </c>
      <c r="D81" s="196">
        <v>6.9970000000000004E-2</v>
      </c>
      <c r="E81" s="32">
        <f t="shared" si="43"/>
        <v>0</v>
      </c>
      <c r="F81" s="32">
        <f t="shared" si="44"/>
        <v>0</v>
      </c>
      <c r="G81" s="32">
        <f t="shared" si="45"/>
        <v>0</v>
      </c>
      <c r="H81" s="33"/>
      <c r="I81" s="33"/>
      <c r="J81" s="33"/>
      <c r="K81" s="33"/>
      <c r="L81" s="33"/>
      <c r="M81" s="32">
        <f t="shared" si="46"/>
        <v>0</v>
      </c>
      <c r="N81" s="33"/>
      <c r="O81" s="33"/>
      <c r="P81" s="33"/>
      <c r="Q81" s="33"/>
      <c r="R81" s="33"/>
      <c r="S81" s="33"/>
      <c r="T81" s="33"/>
      <c r="U81" s="35">
        <f t="shared" si="47"/>
        <v>0</v>
      </c>
      <c r="V81" s="33"/>
      <c r="W81" s="33"/>
      <c r="X81" s="33"/>
      <c r="Y81" s="33"/>
      <c r="Z81" s="33"/>
      <c r="AA81" s="33"/>
      <c r="AB81" s="33"/>
      <c r="AC81" s="33"/>
      <c r="AD81" s="32">
        <f t="shared" si="48"/>
        <v>0</v>
      </c>
      <c r="AE81" s="33"/>
      <c r="AF81" s="33"/>
      <c r="AG81" s="36"/>
      <c r="AH81" s="36"/>
      <c r="AI81" s="33"/>
      <c r="AJ81" s="29"/>
      <c r="AK81" s="33"/>
      <c r="AL81" s="29"/>
      <c r="AM81" s="29"/>
      <c r="AN81" s="29"/>
      <c r="AO81" s="38"/>
      <c r="AP81" s="29"/>
      <c r="AQ81" s="33"/>
      <c r="AR81" s="38"/>
      <c r="AS81" s="38"/>
      <c r="AT81" s="38"/>
      <c r="AU81" s="38"/>
      <c r="AV81" s="38"/>
      <c r="AW81" s="38"/>
      <c r="AX81" s="33"/>
      <c r="AY81" s="33"/>
      <c r="AZ81" s="33"/>
      <c r="BA81" s="38"/>
      <c r="BB81" s="38"/>
      <c r="BC81" s="38"/>
      <c r="BD81" s="33"/>
      <c r="BE81" s="38"/>
      <c r="BF81" s="38"/>
      <c r="BG81" s="32">
        <f t="shared" si="49"/>
        <v>0</v>
      </c>
      <c r="BH81" s="38"/>
      <c r="BI81" s="33"/>
      <c r="BJ81" s="33"/>
      <c r="BK81" s="38"/>
      <c r="BL81" s="40" t="s">
        <v>986</v>
      </c>
      <c r="BM81" s="38"/>
      <c r="BN81" s="45" t="s">
        <v>747</v>
      </c>
      <c r="BO81" s="38">
        <v>2025</v>
      </c>
      <c r="BP81" s="182"/>
      <c r="BQ81" s="38"/>
      <c r="BR81" s="38"/>
      <c r="BS81" s="38"/>
      <c r="BT81" s="38"/>
      <c r="BU81" s="47" t="s">
        <v>747</v>
      </c>
      <c r="BV81" s="29"/>
      <c r="BW81" s="36"/>
      <c r="BX81" s="36"/>
      <c r="BY81" s="197"/>
    </row>
    <row r="82" spans="1:77" s="39" customFormat="1" ht="31.5" x14ac:dyDescent="0.25">
      <c r="A82" s="29"/>
      <c r="B82" s="40" t="s">
        <v>1085</v>
      </c>
      <c r="C82" s="30">
        <f t="shared" si="42"/>
        <v>7.5170000000000001E-2</v>
      </c>
      <c r="D82" s="196">
        <v>7.5170000000000001E-2</v>
      </c>
      <c r="E82" s="32">
        <f t="shared" si="43"/>
        <v>0</v>
      </c>
      <c r="F82" s="32">
        <f t="shared" si="44"/>
        <v>0</v>
      </c>
      <c r="G82" s="32">
        <f t="shared" si="45"/>
        <v>0</v>
      </c>
      <c r="H82" s="33"/>
      <c r="I82" s="33"/>
      <c r="J82" s="33"/>
      <c r="K82" s="33"/>
      <c r="L82" s="33"/>
      <c r="M82" s="32">
        <f t="shared" si="46"/>
        <v>0</v>
      </c>
      <c r="N82" s="33"/>
      <c r="O82" s="33"/>
      <c r="P82" s="33"/>
      <c r="Q82" s="33"/>
      <c r="R82" s="33"/>
      <c r="S82" s="33"/>
      <c r="T82" s="33"/>
      <c r="U82" s="35">
        <f t="shared" si="47"/>
        <v>0</v>
      </c>
      <c r="V82" s="33"/>
      <c r="W82" s="33"/>
      <c r="X82" s="33"/>
      <c r="Y82" s="33"/>
      <c r="Z82" s="33"/>
      <c r="AA82" s="33"/>
      <c r="AB82" s="33"/>
      <c r="AC82" s="33"/>
      <c r="AD82" s="32">
        <f t="shared" si="48"/>
        <v>0</v>
      </c>
      <c r="AE82" s="33"/>
      <c r="AF82" s="33"/>
      <c r="AG82" s="36"/>
      <c r="AH82" s="36"/>
      <c r="AI82" s="33"/>
      <c r="AJ82" s="29"/>
      <c r="AK82" s="33"/>
      <c r="AL82" s="29"/>
      <c r="AM82" s="29"/>
      <c r="AN82" s="29"/>
      <c r="AO82" s="38"/>
      <c r="AP82" s="29"/>
      <c r="AQ82" s="33"/>
      <c r="AR82" s="38"/>
      <c r="AS82" s="38"/>
      <c r="AT82" s="38"/>
      <c r="AU82" s="38"/>
      <c r="AV82" s="38"/>
      <c r="AW82" s="38"/>
      <c r="AX82" s="33"/>
      <c r="AY82" s="33"/>
      <c r="AZ82" s="33"/>
      <c r="BA82" s="38"/>
      <c r="BB82" s="38"/>
      <c r="BC82" s="38"/>
      <c r="BD82" s="33"/>
      <c r="BE82" s="38"/>
      <c r="BF82" s="38"/>
      <c r="BG82" s="32">
        <f t="shared" si="49"/>
        <v>0</v>
      </c>
      <c r="BH82" s="38"/>
      <c r="BI82" s="33"/>
      <c r="BJ82" s="33"/>
      <c r="BK82" s="38"/>
      <c r="BL82" s="40" t="s">
        <v>1137</v>
      </c>
      <c r="BM82" s="38"/>
      <c r="BN82" s="45" t="s">
        <v>570</v>
      </c>
      <c r="BO82" s="38">
        <v>2025</v>
      </c>
      <c r="BP82" s="182"/>
      <c r="BQ82" s="38"/>
      <c r="BR82" s="38"/>
      <c r="BS82" s="38"/>
      <c r="BT82" s="38"/>
      <c r="BU82" s="47" t="s">
        <v>570</v>
      </c>
      <c r="BV82" s="29"/>
      <c r="BW82" s="36"/>
      <c r="BX82" s="36"/>
      <c r="BY82" s="197"/>
    </row>
    <row r="83" spans="1:77" s="39" customFormat="1" ht="31.5" x14ac:dyDescent="0.25">
      <c r="A83" s="29"/>
      <c r="B83" s="40" t="s">
        <v>1086</v>
      </c>
      <c r="C83" s="30">
        <f t="shared" si="42"/>
        <v>0.12362000000000001</v>
      </c>
      <c r="D83" s="196">
        <v>0.12362000000000001</v>
      </c>
      <c r="E83" s="32">
        <f t="shared" si="43"/>
        <v>0</v>
      </c>
      <c r="F83" s="32">
        <f t="shared" si="44"/>
        <v>0</v>
      </c>
      <c r="G83" s="32">
        <f t="shared" si="45"/>
        <v>0</v>
      </c>
      <c r="H83" s="33"/>
      <c r="I83" s="33"/>
      <c r="J83" s="33"/>
      <c r="K83" s="33"/>
      <c r="L83" s="33"/>
      <c r="M83" s="32">
        <f t="shared" si="46"/>
        <v>0</v>
      </c>
      <c r="N83" s="33"/>
      <c r="O83" s="33"/>
      <c r="P83" s="33"/>
      <c r="Q83" s="33"/>
      <c r="R83" s="33"/>
      <c r="S83" s="33"/>
      <c r="T83" s="33"/>
      <c r="U83" s="35">
        <f t="shared" si="47"/>
        <v>0</v>
      </c>
      <c r="V83" s="33"/>
      <c r="W83" s="33"/>
      <c r="X83" s="33"/>
      <c r="Y83" s="33"/>
      <c r="Z83" s="33"/>
      <c r="AA83" s="33"/>
      <c r="AB83" s="33"/>
      <c r="AC83" s="33"/>
      <c r="AD83" s="32">
        <f t="shared" si="48"/>
        <v>0</v>
      </c>
      <c r="AE83" s="33"/>
      <c r="AF83" s="33"/>
      <c r="AG83" s="36"/>
      <c r="AH83" s="36"/>
      <c r="AI83" s="33"/>
      <c r="AJ83" s="29"/>
      <c r="AK83" s="33"/>
      <c r="AL83" s="29"/>
      <c r="AM83" s="29"/>
      <c r="AN83" s="29"/>
      <c r="AO83" s="38"/>
      <c r="AP83" s="29"/>
      <c r="AQ83" s="33"/>
      <c r="AR83" s="38"/>
      <c r="AS83" s="38"/>
      <c r="AT83" s="38"/>
      <c r="AU83" s="38"/>
      <c r="AV83" s="38"/>
      <c r="AW83" s="38"/>
      <c r="AX83" s="33"/>
      <c r="AY83" s="33"/>
      <c r="AZ83" s="33"/>
      <c r="BA83" s="38"/>
      <c r="BB83" s="38"/>
      <c r="BC83" s="38"/>
      <c r="BD83" s="33"/>
      <c r="BE83" s="38"/>
      <c r="BF83" s="38"/>
      <c r="BG83" s="32">
        <f t="shared" si="49"/>
        <v>0</v>
      </c>
      <c r="BH83" s="38"/>
      <c r="BI83" s="33"/>
      <c r="BJ83" s="33"/>
      <c r="BK83" s="38"/>
      <c r="BL83" s="40" t="s">
        <v>1138</v>
      </c>
      <c r="BM83" s="38"/>
      <c r="BN83" s="45" t="s">
        <v>570</v>
      </c>
      <c r="BO83" s="38">
        <v>2025</v>
      </c>
      <c r="BP83" s="182"/>
      <c r="BQ83" s="38"/>
      <c r="BR83" s="38"/>
      <c r="BS83" s="38"/>
      <c r="BT83" s="38"/>
      <c r="BU83" s="47" t="s">
        <v>570</v>
      </c>
      <c r="BV83" s="29"/>
      <c r="BW83" s="36"/>
      <c r="BX83" s="36"/>
      <c r="BY83" s="197"/>
    </row>
    <row r="84" spans="1:77" s="39" customFormat="1" ht="31.5" x14ac:dyDescent="0.25">
      <c r="A84" s="29"/>
      <c r="B84" s="40" t="s">
        <v>1062</v>
      </c>
      <c r="C84" s="30">
        <f t="shared" si="42"/>
        <v>9.9500000000000005E-2</v>
      </c>
      <c r="D84" s="196">
        <v>9.9500000000000005E-2</v>
      </c>
      <c r="E84" s="32">
        <f t="shared" si="43"/>
        <v>0</v>
      </c>
      <c r="F84" s="32">
        <f t="shared" si="44"/>
        <v>0</v>
      </c>
      <c r="G84" s="32">
        <f t="shared" si="45"/>
        <v>0</v>
      </c>
      <c r="H84" s="33"/>
      <c r="I84" s="33"/>
      <c r="J84" s="33"/>
      <c r="K84" s="33"/>
      <c r="L84" s="33"/>
      <c r="M84" s="32">
        <f t="shared" si="46"/>
        <v>0</v>
      </c>
      <c r="N84" s="33"/>
      <c r="O84" s="33"/>
      <c r="P84" s="33"/>
      <c r="Q84" s="33"/>
      <c r="R84" s="33"/>
      <c r="S84" s="33"/>
      <c r="T84" s="33"/>
      <c r="U84" s="35">
        <f t="shared" si="47"/>
        <v>0</v>
      </c>
      <c r="V84" s="33"/>
      <c r="W84" s="33"/>
      <c r="X84" s="33"/>
      <c r="Y84" s="33"/>
      <c r="Z84" s="33"/>
      <c r="AA84" s="33"/>
      <c r="AB84" s="33"/>
      <c r="AC84" s="33"/>
      <c r="AD84" s="32">
        <f t="shared" si="48"/>
        <v>0</v>
      </c>
      <c r="AE84" s="33"/>
      <c r="AF84" s="33"/>
      <c r="AG84" s="36"/>
      <c r="AH84" s="36"/>
      <c r="AI84" s="33"/>
      <c r="AJ84" s="29"/>
      <c r="AK84" s="33"/>
      <c r="AL84" s="29"/>
      <c r="AM84" s="29"/>
      <c r="AN84" s="29"/>
      <c r="AO84" s="38"/>
      <c r="AP84" s="29"/>
      <c r="AQ84" s="33"/>
      <c r="AR84" s="38"/>
      <c r="AS84" s="38"/>
      <c r="AT84" s="38"/>
      <c r="AU84" s="38"/>
      <c r="AV84" s="38"/>
      <c r="AW84" s="38"/>
      <c r="AX84" s="33"/>
      <c r="AY84" s="33"/>
      <c r="AZ84" s="33"/>
      <c r="BA84" s="38"/>
      <c r="BB84" s="38"/>
      <c r="BC84" s="38"/>
      <c r="BD84" s="33"/>
      <c r="BE84" s="38"/>
      <c r="BF84" s="38"/>
      <c r="BG84" s="32">
        <f t="shared" si="49"/>
        <v>0</v>
      </c>
      <c r="BH84" s="38"/>
      <c r="BI84" s="33"/>
      <c r="BJ84" s="33"/>
      <c r="BK84" s="38"/>
      <c r="BL84" s="40" t="s">
        <v>1139</v>
      </c>
      <c r="BM84" s="38"/>
      <c r="BN84" s="45" t="s">
        <v>747</v>
      </c>
      <c r="BO84" s="38">
        <v>2025</v>
      </c>
      <c r="BP84" s="182"/>
      <c r="BQ84" s="38"/>
      <c r="BR84" s="38"/>
      <c r="BS84" s="38"/>
      <c r="BT84" s="38"/>
      <c r="BU84" s="47" t="s">
        <v>747</v>
      </c>
      <c r="BV84" s="29"/>
      <c r="BW84" s="36"/>
      <c r="BX84" s="36"/>
      <c r="BY84" s="197"/>
    </row>
    <row r="85" spans="1:77" s="39" customFormat="1" ht="31.5" x14ac:dyDescent="0.25">
      <c r="A85" s="29"/>
      <c r="B85" s="40" t="s">
        <v>1087</v>
      </c>
      <c r="C85" s="30">
        <f t="shared" si="42"/>
        <v>5.0700000000000002E-2</v>
      </c>
      <c r="D85" s="196">
        <v>5.0700000000000002E-2</v>
      </c>
      <c r="E85" s="32">
        <f t="shared" si="43"/>
        <v>0</v>
      </c>
      <c r="F85" s="32">
        <f t="shared" si="44"/>
        <v>0</v>
      </c>
      <c r="G85" s="32">
        <f t="shared" si="45"/>
        <v>0</v>
      </c>
      <c r="H85" s="33"/>
      <c r="I85" s="33"/>
      <c r="J85" s="33"/>
      <c r="K85" s="33"/>
      <c r="L85" s="33"/>
      <c r="M85" s="32">
        <f t="shared" si="46"/>
        <v>0</v>
      </c>
      <c r="N85" s="33"/>
      <c r="O85" s="33"/>
      <c r="P85" s="33"/>
      <c r="Q85" s="33"/>
      <c r="R85" s="33"/>
      <c r="S85" s="33"/>
      <c r="T85" s="33"/>
      <c r="U85" s="35">
        <f t="shared" si="47"/>
        <v>0</v>
      </c>
      <c r="V85" s="33"/>
      <c r="W85" s="33"/>
      <c r="X85" s="33"/>
      <c r="Y85" s="33"/>
      <c r="Z85" s="33"/>
      <c r="AA85" s="33"/>
      <c r="AB85" s="33"/>
      <c r="AC85" s="33"/>
      <c r="AD85" s="32">
        <f t="shared" si="48"/>
        <v>0</v>
      </c>
      <c r="AE85" s="33"/>
      <c r="AF85" s="33"/>
      <c r="AG85" s="36"/>
      <c r="AH85" s="36"/>
      <c r="AI85" s="33"/>
      <c r="AJ85" s="29"/>
      <c r="AK85" s="33"/>
      <c r="AL85" s="29"/>
      <c r="AM85" s="29"/>
      <c r="AN85" s="29"/>
      <c r="AO85" s="38"/>
      <c r="AP85" s="29"/>
      <c r="AQ85" s="33"/>
      <c r="AR85" s="38"/>
      <c r="AS85" s="38"/>
      <c r="AT85" s="38"/>
      <c r="AU85" s="38"/>
      <c r="AV85" s="38"/>
      <c r="AW85" s="38"/>
      <c r="AX85" s="33"/>
      <c r="AY85" s="33"/>
      <c r="AZ85" s="33"/>
      <c r="BA85" s="38"/>
      <c r="BB85" s="38"/>
      <c r="BC85" s="38"/>
      <c r="BD85" s="33"/>
      <c r="BE85" s="38"/>
      <c r="BF85" s="38"/>
      <c r="BG85" s="32">
        <f t="shared" si="49"/>
        <v>0</v>
      </c>
      <c r="BH85" s="38"/>
      <c r="BI85" s="33"/>
      <c r="BJ85" s="33"/>
      <c r="BK85" s="38"/>
      <c r="BL85" s="40" t="s">
        <v>1140</v>
      </c>
      <c r="BM85" s="38"/>
      <c r="BN85" s="45" t="s">
        <v>747</v>
      </c>
      <c r="BO85" s="38">
        <v>2025</v>
      </c>
      <c r="BP85" s="182"/>
      <c r="BQ85" s="38"/>
      <c r="BR85" s="38"/>
      <c r="BS85" s="38"/>
      <c r="BT85" s="38"/>
      <c r="BU85" s="47" t="s">
        <v>747</v>
      </c>
      <c r="BV85" s="29"/>
      <c r="BW85" s="36"/>
      <c r="BX85" s="36"/>
      <c r="BY85" s="197"/>
    </row>
    <row r="86" spans="1:77" s="39" customFormat="1" ht="31.5" x14ac:dyDescent="0.25">
      <c r="A86" s="29"/>
      <c r="B86" s="40" t="s">
        <v>1088</v>
      </c>
      <c r="C86" s="30">
        <f t="shared" si="42"/>
        <v>0.50680000000000003</v>
      </c>
      <c r="D86" s="196">
        <v>0.50680000000000003</v>
      </c>
      <c r="E86" s="32">
        <f t="shared" si="43"/>
        <v>0</v>
      </c>
      <c r="F86" s="32">
        <f t="shared" si="44"/>
        <v>0</v>
      </c>
      <c r="G86" s="32">
        <f t="shared" si="45"/>
        <v>0</v>
      </c>
      <c r="H86" s="33"/>
      <c r="I86" s="33"/>
      <c r="J86" s="33"/>
      <c r="K86" s="33"/>
      <c r="L86" s="33"/>
      <c r="M86" s="32">
        <f t="shared" si="46"/>
        <v>0</v>
      </c>
      <c r="N86" s="33"/>
      <c r="O86" s="33"/>
      <c r="P86" s="33"/>
      <c r="Q86" s="33"/>
      <c r="R86" s="33"/>
      <c r="S86" s="33"/>
      <c r="T86" s="33"/>
      <c r="U86" s="35">
        <f t="shared" si="47"/>
        <v>0</v>
      </c>
      <c r="V86" s="33"/>
      <c r="W86" s="33"/>
      <c r="X86" s="33"/>
      <c r="Y86" s="33"/>
      <c r="Z86" s="33"/>
      <c r="AA86" s="33"/>
      <c r="AB86" s="33"/>
      <c r="AC86" s="33"/>
      <c r="AD86" s="32">
        <f t="shared" si="48"/>
        <v>0</v>
      </c>
      <c r="AE86" s="33"/>
      <c r="AF86" s="33"/>
      <c r="AG86" s="36"/>
      <c r="AH86" s="36"/>
      <c r="AI86" s="33"/>
      <c r="AJ86" s="29"/>
      <c r="AK86" s="33"/>
      <c r="AL86" s="29"/>
      <c r="AM86" s="29"/>
      <c r="AN86" s="29"/>
      <c r="AO86" s="38"/>
      <c r="AP86" s="29"/>
      <c r="AQ86" s="33"/>
      <c r="AR86" s="38"/>
      <c r="AS86" s="38"/>
      <c r="AT86" s="38"/>
      <c r="AU86" s="38"/>
      <c r="AV86" s="38"/>
      <c r="AW86" s="38"/>
      <c r="AX86" s="33"/>
      <c r="AY86" s="33"/>
      <c r="AZ86" s="33"/>
      <c r="BA86" s="38"/>
      <c r="BB86" s="38"/>
      <c r="BC86" s="38"/>
      <c r="BD86" s="33"/>
      <c r="BE86" s="38"/>
      <c r="BF86" s="38"/>
      <c r="BG86" s="32">
        <f t="shared" si="49"/>
        <v>0</v>
      </c>
      <c r="BH86" s="38"/>
      <c r="BI86" s="33"/>
      <c r="BJ86" s="33"/>
      <c r="BK86" s="38"/>
      <c r="BL86" s="40" t="s">
        <v>1141</v>
      </c>
      <c r="BM86" s="38"/>
      <c r="BN86" s="45" t="s">
        <v>570</v>
      </c>
      <c r="BO86" s="38">
        <v>2025</v>
      </c>
      <c r="BP86" s="182"/>
      <c r="BQ86" s="38"/>
      <c r="BR86" s="38"/>
      <c r="BS86" s="38"/>
      <c r="BT86" s="38"/>
      <c r="BU86" s="47" t="s">
        <v>570</v>
      </c>
      <c r="BV86" s="29"/>
      <c r="BW86" s="36"/>
      <c r="BX86" s="36"/>
      <c r="BY86" s="197"/>
    </row>
    <row r="87" spans="1:77" s="39" customFormat="1" ht="31.5" x14ac:dyDescent="0.25">
      <c r="A87" s="29"/>
      <c r="B87" s="40" t="s">
        <v>1089</v>
      </c>
      <c r="C87" s="30">
        <f t="shared" si="42"/>
        <v>0.29820000000000002</v>
      </c>
      <c r="D87" s="196">
        <v>0.29820000000000002</v>
      </c>
      <c r="E87" s="32">
        <f t="shared" si="43"/>
        <v>0</v>
      </c>
      <c r="F87" s="32">
        <f t="shared" si="44"/>
        <v>0</v>
      </c>
      <c r="G87" s="32">
        <f t="shared" si="45"/>
        <v>0</v>
      </c>
      <c r="H87" s="33"/>
      <c r="I87" s="33"/>
      <c r="J87" s="33"/>
      <c r="K87" s="33"/>
      <c r="L87" s="33"/>
      <c r="M87" s="32">
        <f t="shared" si="46"/>
        <v>0</v>
      </c>
      <c r="N87" s="33"/>
      <c r="O87" s="33"/>
      <c r="P87" s="33"/>
      <c r="Q87" s="33"/>
      <c r="R87" s="33"/>
      <c r="S87" s="33"/>
      <c r="T87" s="33"/>
      <c r="U87" s="35">
        <f t="shared" si="47"/>
        <v>0</v>
      </c>
      <c r="V87" s="33"/>
      <c r="W87" s="33"/>
      <c r="X87" s="33"/>
      <c r="Y87" s="33"/>
      <c r="Z87" s="33"/>
      <c r="AA87" s="33"/>
      <c r="AB87" s="33"/>
      <c r="AC87" s="33"/>
      <c r="AD87" s="32">
        <f t="shared" si="48"/>
        <v>0</v>
      </c>
      <c r="AE87" s="33"/>
      <c r="AF87" s="33"/>
      <c r="AG87" s="36"/>
      <c r="AH87" s="36"/>
      <c r="AI87" s="33"/>
      <c r="AJ87" s="29"/>
      <c r="AK87" s="33"/>
      <c r="AL87" s="29"/>
      <c r="AM87" s="29"/>
      <c r="AN87" s="29"/>
      <c r="AO87" s="38"/>
      <c r="AP87" s="29"/>
      <c r="AQ87" s="33"/>
      <c r="AR87" s="38"/>
      <c r="AS87" s="38"/>
      <c r="AT87" s="38"/>
      <c r="AU87" s="38"/>
      <c r="AV87" s="38"/>
      <c r="AW87" s="38"/>
      <c r="AX87" s="33"/>
      <c r="AY87" s="33"/>
      <c r="AZ87" s="33"/>
      <c r="BA87" s="38"/>
      <c r="BB87" s="38"/>
      <c r="BC87" s="38"/>
      <c r="BD87" s="33"/>
      <c r="BE87" s="38"/>
      <c r="BF87" s="38"/>
      <c r="BG87" s="32">
        <f t="shared" si="49"/>
        <v>0</v>
      </c>
      <c r="BH87" s="38"/>
      <c r="BI87" s="33"/>
      <c r="BJ87" s="33"/>
      <c r="BK87" s="38"/>
      <c r="BL87" s="40" t="s">
        <v>1142</v>
      </c>
      <c r="BM87" s="38"/>
      <c r="BN87" s="45" t="s">
        <v>570</v>
      </c>
      <c r="BO87" s="38">
        <v>2025</v>
      </c>
      <c r="BP87" s="182"/>
      <c r="BQ87" s="38"/>
      <c r="BR87" s="38"/>
      <c r="BS87" s="38"/>
      <c r="BT87" s="38"/>
      <c r="BU87" s="47" t="s">
        <v>570</v>
      </c>
      <c r="BV87" s="29"/>
      <c r="BW87" s="36"/>
      <c r="BX87" s="36"/>
      <c r="BY87" s="197"/>
    </row>
    <row r="88" spans="1:77" s="39" customFormat="1" ht="31.5" x14ac:dyDescent="0.25">
      <c r="A88" s="29"/>
      <c r="B88" s="40" t="s">
        <v>1090</v>
      </c>
      <c r="C88" s="30">
        <f t="shared" si="42"/>
        <v>2.1282299999999998</v>
      </c>
      <c r="D88" s="196">
        <v>2.1282299999999998</v>
      </c>
      <c r="E88" s="32">
        <f t="shared" si="43"/>
        <v>0</v>
      </c>
      <c r="F88" s="32">
        <f t="shared" si="44"/>
        <v>0</v>
      </c>
      <c r="G88" s="32">
        <f t="shared" si="45"/>
        <v>0</v>
      </c>
      <c r="H88" s="33"/>
      <c r="I88" s="33"/>
      <c r="J88" s="33"/>
      <c r="K88" s="33"/>
      <c r="L88" s="33"/>
      <c r="M88" s="32">
        <f t="shared" si="46"/>
        <v>0</v>
      </c>
      <c r="N88" s="33"/>
      <c r="O88" s="33"/>
      <c r="P88" s="33"/>
      <c r="Q88" s="33"/>
      <c r="R88" s="33"/>
      <c r="S88" s="33"/>
      <c r="T88" s="33"/>
      <c r="U88" s="35">
        <f t="shared" si="47"/>
        <v>0</v>
      </c>
      <c r="V88" s="33"/>
      <c r="W88" s="33"/>
      <c r="X88" s="33"/>
      <c r="Y88" s="33"/>
      <c r="Z88" s="33"/>
      <c r="AA88" s="33"/>
      <c r="AB88" s="33"/>
      <c r="AC88" s="33"/>
      <c r="AD88" s="32">
        <f t="shared" si="48"/>
        <v>0</v>
      </c>
      <c r="AE88" s="33"/>
      <c r="AF88" s="33"/>
      <c r="AG88" s="36"/>
      <c r="AH88" s="36"/>
      <c r="AI88" s="33"/>
      <c r="AJ88" s="29"/>
      <c r="AK88" s="33"/>
      <c r="AL88" s="29"/>
      <c r="AM88" s="29"/>
      <c r="AN88" s="29"/>
      <c r="AO88" s="38"/>
      <c r="AP88" s="29"/>
      <c r="AQ88" s="33"/>
      <c r="AR88" s="38"/>
      <c r="AS88" s="38"/>
      <c r="AT88" s="38"/>
      <c r="AU88" s="38"/>
      <c r="AV88" s="38"/>
      <c r="AW88" s="38"/>
      <c r="AX88" s="33"/>
      <c r="AY88" s="33"/>
      <c r="AZ88" s="33"/>
      <c r="BA88" s="38"/>
      <c r="BB88" s="38"/>
      <c r="BC88" s="38"/>
      <c r="BD88" s="33"/>
      <c r="BE88" s="38"/>
      <c r="BF88" s="38"/>
      <c r="BG88" s="32">
        <f t="shared" si="49"/>
        <v>0</v>
      </c>
      <c r="BH88" s="38"/>
      <c r="BI88" s="33"/>
      <c r="BJ88" s="33"/>
      <c r="BK88" s="38"/>
      <c r="BL88" s="40" t="s">
        <v>1143</v>
      </c>
      <c r="BM88" s="38"/>
      <c r="BN88" s="45" t="s">
        <v>370</v>
      </c>
      <c r="BO88" s="38">
        <v>2025</v>
      </c>
      <c r="BP88" s="182"/>
      <c r="BQ88" s="38"/>
      <c r="BR88" s="38"/>
      <c r="BS88" s="38"/>
      <c r="BT88" s="38"/>
      <c r="BU88" s="47" t="s">
        <v>370</v>
      </c>
      <c r="BV88" s="29"/>
      <c r="BW88" s="36"/>
      <c r="BX88" s="36"/>
      <c r="BY88" s="197"/>
    </row>
    <row r="89" spans="1:77" s="39" customFormat="1" ht="31.5" x14ac:dyDescent="0.25">
      <c r="A89" s="29"/>
      <c r="B89" s="40" t="s">
        <v>1091</v>
      </c>
      <c r="C89" s="30">
        <f t="shared" si="42"/>
        <v>0.12</v>
      </c>
      <c r="D89" s="196">
        <v>0.12</v>
      </c>
      <c r="E89" s="32">
        <f t="shared" si="43"/>
        <v>0</v>
      </c>
      <c r="F89" s="32">
        <f t="shared" si="44"/>
        <v>0</v>
      </c>
      <c r="G89" s="32">
        <f t="shared" si="45"/>
        <v>0</v>
      </c>
      <c r="H89" s="33"/>
      <c r="I89" s="33"/>
      <c r="J89" s="33"/>
      <c r="K89" s="33"/>
      <c r="L89" s="33"/>
      <c r="M89" s="32">
        <f t="shared" si="46"/>
        <v>0</v>
      </c>
      <c r="N89" s="33"/>
      <c r="O89" s="33"/>
      <c r="P89" s="33"/>
      <c r="Q89" s="33"/>
      <c r="R89" s="33"/>
      <c r="S89" s="33"/>
      <c r="T89" s="33"/>
      <c r="U89" s="35">
        <f t="shared" si="47"/>
        <v>0</v>
      </c>
      <c r="V89" s="33"/>
      <c r="W89" s="33"/>
      <c r="X89" s="33"/>
      <c r="Y89" s="33"/>
      <c r="Z89" s="33"/>
      <c r="AA89" s="33"/>
      <c r="AB89" s="33"/>
      <c r="AC89" s="33"/>
      <c r="AD89" s="32">
        <f t="shared" si="48"/>
        <v>0</v>
      </c>
      <c r="AE89" s="33"/>
      <c r="AF89" s="33"/>
      <c r="AG89" s="36"/>
      <c r="AH89" s="36"/>
      <c r="AI89" s="33"/>
      <c r="AJ89" s="29"/>
      <c r="AK89" s="33"/>
      <c r="AL89" s="29"/>
      <c r="AM89" s="29"/>
      <c r="AN89" s="29"/>
      <c r="AO89" s="38"/>
      <c r="AP89" s="29"/>
      <c r="AQ89" s="33"/>
      <c r="AR89" s="38"/>
      <c r="AS89" s="38"/>
      <c r="AT89" s="38"/>
      <c r="AU89" s="38"/>
      <c r="AV89" s="38"/>
      <c r="AW89" s="38"/>
      <c r="AX89" s="33"/>
      <c r="AY89" s="33"/>
      <c r="AZ89" s="33"/>
      <c r="BA89" s="38"/>
      <c r="BB89" s="38"/>
      <c r="BC89" s="38"/>
      <c r="BD89" s="33"/>
      <c r="BE89" s="38"/>
      <c r="BF89" s="38"/>
      <c r="BG89" s="32">
        <f t="shared" si="49"/>
        <v>0</v>
      </c>
      <c r="BH89" s="38"/>
      <c r="BI89" s="33"/>
      <c r="BJ89" s="33"/>
      <c r="BK89" s="38"/>
      <c r="BL89" s="40" t="s">
        <v>1142</v>
      </c>
      <c r="BM89" s="38"/>
      <c r="BN89" s="45" t="s">
        <v>136</v>
      </c>
      <c r="BO89" s="38">
        <v>2025</v>
      </c>
      <c r="BP89" s="182"/>
      <c r="BQ89" s="38"/>
      <c r="BR89" s="38"/>
      <c r="BS89" s="38"/>
      <c r="BT89" s="38"/>
      <c r="BU89" s="47" t="s">
        <v>136</v>
      </c>
      <c r="BV89" s="29"/>
      <c r="BW89" s="36"/>
      <c r="BX89" s="36"/>
      <c r="BY89" s="197"/>
    </row>
    <row r="90" spans="1:77" s="39" customFormat="1" ht="31.5" x14ac:dyDescent="0.25">
      <c r="A90" s="29"/>
      <c r="B90" s="40" t="s">
        <v>1092</v>
      </c>
      <c r="C90" s="30">
        <f t="shared" si="42"/>
        <v>1</v>
      </c>
      <c r="D90" s="196">
        <v>1</v>
      </c>
      <c r="E90" s="32">
        <f t="shared" si="43"/>
        <v>0</v>
      </c>
      <c r="F90" s="32">
        <f t="shared" si="44"/>
        <v>0</v>
      </c>
      <c r="G90" s="32">
        <f t="shared" si="45"/>
        <v>0</v>
      </c>
      <c r="H90" s="33"/>
      <c r="I90" s="33"/>
      <c r="J90" s="33"/>
      <c r="K90" s="33"/>
      <c r="L90" s="33"/>
      <c r="M90" s="32">
        <f t="shared" si="46"/>
        <v>0</v>
      </c>
      <c r="N90" s="33"/>
      <c r="O90" s="33"/>
      <c r="P90" s="33"/>
      <c r="Q90" s="33"/>
      <c r="R90" s="33"/>
      <c r="S90" s="33"/>
      <c r="T90" s="33"/>
      <c r="U90" s="35">
        <f t="shared" si="47"/>
        <v>0</v>
      </c>
      <c r="V90" s="33"/>
      <c r="W90" s="33"/>
      <c r="X90" s="33"/>
      <c r="Y90" s="33"/>
      <c r="Z90" s="33"/>
      <c r="AA90" s="33"/>
      <c r="AB90" s="33"/>
      <c r="AC90" s="33"/>
      <c r="AD90" s="32">
        <f t="shared" si="48"/>
        <v>0</v>
      </c>
      <c r="AE90" s="33"/>
      <c r="AF90" s="33"/>
      <c r="AG90" s="36"/>
      <c r="AH90" s="36"/>
      <c r="AI90" s="33"/>
      <c r="AJ90" s="29"/>
      <c r="AK90" s="33"/>
      <c r="AL90" s="29"/>
      <c r="AM90" s="29"/>
      <c r="AN90" s="29"/>
      <c r="AO90" s="38"/>
      <c r="AP90" s="29"/>
      <c r="AQ90" s="33"/>
      <c r="AR90" s="38"/>
      <c r="AS90" s="38"/>
      <c r="AT90" s="38"/>
      <c r="AU90" s="38"/>
      <c r="AV90" s="38"/>
      <c r="AW90" s="38"/>
      <c r="AX90" s="33"/>
      <c r="AY90" s="33"/>
      <c r="AZ90" s="33"/>
      <c r="BA90" s="38"/>
      <c r="BB90" s="38"/>
      <c r="BC90" s="38"/>
      <c r="BD90" s="33"/>
      <c r="BE90" s="38"/>
      <c r="BF90" s="38"/>
      <c r="BG90" s="32">
        <f t="shared" si="49"/>
        <v>0</v>
      </c>
      <c r="BH90" s="38"/>
      <c r="BI90" s="33"/>
      <c r="BJ90" s="33"/>
      <c r="BK90" s="38"/>
      <c r="BL90" s="40" t="s">
        <v>1142</v>
      </c>
      <c r="BM90" s="38"/>
      <c r="BN90" s="45" t="s">
        <v>136</v>
      </c>
      <c r="BO90" s="38">
        <v>2025</v>
      </c>
      <c r="BP90" s="182"/>
      <c r="BQ90" s="38"/>
      <c r="BR90" s="38"/>
      <c r="BS90" s="38"/>
      <c r="BT90" s="38"/>
      <c r="BU90" s="47" t="s">
        <v>136</v>
      </c>
      <c r="BV90" s="29"/>
      <c r="BW90" s="36"/>
      <c r="BX90" s="36"/>
      <c r="BY90" s="197"/>
    </row>
    <row r="91" spans="1:77" s="39" customFormat="1" ht="47.25" x14ac:dyDescent="0.25">
      <c r="A91" s="29"/>
      <c r="B91" s="40" t="s">
        <v>1093</v>
      </c>
      <c r="C91" s="30">
        <f t="shared" si="42"/>
        <v>8.3040000000000003E-2</v>
      </c>
      <c r="D91" s="196">
        <v>8.3040000000000003E-2</v>
      </c>
      <c r="E91" s="32">
        <f t="shared" si="43"/>
        <v>0</v>
      </c>
      <c r="F91" s="32">
        <f t="shared" si="44"/>
        <v>0</v>
      </c>
      <c r="G91" s="32">
        <f t="shared" si="45"/>
        <v>0</v>
      </c>
      <c r="H91" s="33"/>
      <c r="I91" s="33"/>
      <c r="J91" s="33"/>
      <c r="K91" s="33"/>
      <c r="L91" s="33"/>
      <c r="M91" s="32">
        <f t="shared" si="46"/>
        <v>0</v>
      </c>
      <c r="N91" s="33"/>
      <c r="O91" s="33"/>
      <c r="P91" s="33"/>
      <c r="Q91" s="33"/>
      <c r="R91" s="33"/>
      <c r="S91" s="33"/>
      <c r="T91" s="33"/>
      <c r="U91" s="35">
        <f t="shared" si="47"/>
        <v>0</v>
      </c>
      <c r="V91" s="33"/>
      <c r="W91" s="33"/>
      <c r="X91" s="33"/>
      <c r="Y91" s="33"/>
      <c r="Z91" s="33"/>
      <c r="AA91" s="33"/>
      <c r="AB91" s="33"/>
      <c r="AC91" s="33"/>
      <c r="AD91" s="32">
        <f t="shared" si="48"/>
        <v>0</v>
      </c>
      <c r="AE91" s="33"/>
      <c r="AF91" s="33"/>
      <c r="AG91" s="36"/>
      <c r="AH91" s="36"/>
      <c r="AI91" s="33"/>
      <c r="AJ91" s="29"/>
      <c r="AK91" s="33"/>
      <c r="AL91" s="29"/>
      <c r="AM91" s="29"/>
      <c r="AN91" s="29"/>
      <c r="AO91" s="38"/>
      <c r="AP91" s="29"/>
      <c r="AQ91" s="33"/>
      <c r="AR91" s="38"/>
      <c r="AS91" s="38"/>
      <c r="AT91" s="38"/>
      <c r="AU91" s="38"/>
      <c r="AV91" s="38"/>
      <c r="AW91" s="38"/>
      <c r="AX91" s="33"/>
      <c r="AY91" s="33"/>
      <c r="AZ91" s="33"/>
      <c r="BA91" s="38"/>
      <c r="BB91" s="38"/>
      <c r="BC91" s="38"/>
      <c r="BD91" s="33"/>
      <c r="BE91" s="38"/>
      <c r="BF91" s="38"/>
      <c r="BG91" s="32">
        <f t="shared" si="49"/>
        <v>0</v>
      </c>
      <c r="BH91" s="38"/>
      <c r="BI91" s="33"/>
      <c r="BJ91" s="33"/>
      <c r="BK91" s="38"/>
      <c r="BL91" s="40" t="s">
        <v>1142</v>
      </c>
      <c r="BM91" s="38"/>
      <c r="BN91" s="45" t="s">
        <v>136</v>
      </c>
      <c r="BO91" s="38">
        <v>2025</v>
      </c>
      <c r="BP91" s="182"/>
      <c r="BQ91" s="38"/>
      <c r="BR91" s="38"/>
      <c r="BS91" s="38"/>
      <c r="BT91" s="38"/>
      <c r="BU91" s="47" t="s">
        <v>136</v>
      </c>
      <c r="BV91" s="29"/>
      <c r="BW91" s="36"/>
      <c r="BX91" s="36"/>
      <c r="BY91" s="197"/>
    </row>
    <row r="92" spans="1:77" s="39" customFormat="1" ht="31.5" x14ac:dyDescent="0.25">
      <c r="A92" s="29"/>
      <c r="B92" s="40" t="s">
        <v>1094</v>
      </c>
      <c r="C92" s="30">
        <f t="shared" si="42"/>
        <v>0.28311999999999998</v>
      </c>
      <c r="D92" s="196">
        <v>0.28311999999999998</v>
      </c>
      <c r="E92" s="32">
        <f t="shared" si="43"/>
        <v>0</v>
      </c>
      <c r="F92" s="32">
        <f t="shared" si="44"/>
        <v>0</v>
      </c>
      <c r="G92" s="32">
        <f t="shared" si="45"/>
        <v>0</v>
      </c>
      <c r="H92" s="33"/>
      <c r="I92" s="33"/>
      <c r="J92" s="33"/>
      <c r="K92" s="33"/>
      <c r="L92" s="33"/>
      <c r="M92" s="32">
        <f t="shared" si="46"/>
        <v>0</v>
      </c>
      <c r="N92" s="33"/>
      <c r="O92" s="33"/>
      <c r="P92" s="33"/>
      <c r="Q92" s="33"/>
      <c r="R92" s="33"/>
      <c r="S92" s="33"/>
      <c r="T92" s="33"/>
      <c r="U92" s="35">
        <f t="shared" si="47"/>
        <v>0</v>
      </c>
      <c r="V92" s="33"/>
      <c r="W92" s="33"/>
      <c r="X92" s="33"/>
      <c r="Y92" s="33"/>
      <c r="Z92" s="33"/>
      <c r="AA92" s="33"/>
      <c r="AB92" s="33"/>
      <c r="AC92" s="33"/>
      <c r="AD92" s="32">
        <f t="shared" si="48"/>
        <v>0</v>
      </c>
      <c r="AE92" s="33"/>
      <c r="AF92" s="33"/>
      <c r="AG92" s="36"/>
      <c r="AH92" s="36"/>
      <c r="AI92" s="33"/>
      <c r="AJ92" s="29"/>
      <c r="AK92" s="33"/>
      <c r="AL92" s="29"/>
      <c r="AM92" s="29"/>
      <c r="AN92" s="29"/>
      <c r="AO92" s="38"/>
      <c r="AP92" s="29"/>
      <c r="AQ92" s="33"/>
      <c r="AR92" s="38"/>
      <c r="AS92" s="38"/>
      <c r="AT92" s="38"/>
      <c r="AU92" s="38"/>
      <c r="AV92" s="38"/>
      <c r="AW92" s="38"/>
      <c r="AX92" s="33"/>
      <c r="AY92" s="33"/>
      <c r="AZ92" s="33"/>
      <c r="BA92" s="38"/>
      <c r="BB92" s="38"/>
      <c r="BC92" s="38"/>
      <c r="BD92" s="33"/>
      <c r="BE92" s="38"/>
      <c r="BF92" s="38"/>
      <c r="BG92" s="32">
        <f t="shared" si="49"/>
        <v>0</v>
      </c>
      <c r="BH92" s="38"/>
      <c r="BI92" s="33"/>
      <c r="BJ92" s="33"/>
      <c r="BK92" s="38"/>
      <c r="BL92" s="40" t="s">
        <v>1142</v>
      </c>
      <c r="BM92" s="38"/>
      <c r="BN92" s="45" t="s">
        <v>136</v>
      </c>
      <c r="BO92" s="38">
        <v>2025</v>
      </c>
      <c r="BP92" s="182"/>
      <c r="BQ92" s="38"/>
      <c r="BR92" s="38"/>
      <c r="BS92" s="38"/>
      <c r="BT92" s="38"/>
      <c r="BU92" s="47" t="s">
        <v>136</v>
      </c>
      <c r="BV92" s="29"/>
      <c r="BW92" s="36"/>
      <c r="BX92" s="36"/>
      <c r="BY92" s="197"/>
    </row>
    <row r="93" spans="1:77" s="39" customFormat="1" ht="31.5" x14ac:dyDescent="0.25">
      <c r="A93" s="29"/>
      <c r="B93" s="40" t="s">
        <v>1095</v>
      </c>
      <c r="C93" s="30">
        <f t="shared" si="42"/>
        <v>1.1069999999999999E-4</v>
      </c>
      <c r="D93" s="196">
        <v>1.1069999999999999E-4</v>
      </c>
      <c r="E93" s="32">
        <f t="shared" si="43"/>
        <v>0</v>
      </c>
      <c r="F93" s="32">
        <f t="shared" si="44"/>
        <v>0</v>
      </c>
      <c r="G93" s="32">
        <f t="shared" si="45"/>
        <v>0</v>
      </c>
      <c r="H93" s="33"/>
      <c r="I93" s="33"/>
      <c r="J93" s="33"/>
      <c r="K93" s="33"/>
      <c r="L93" s="33"/>
      <c r="M93" s="32">
        <f t="shared" si="46"/>
        <v>0</v>
      </c>
      <c r="N93" s="33"/>
      <c r="O93" s="33"/>
      <c r="P93" s="33"/>
      <c r="Q93" s="33"/>
      <c r="R93" s="33"/>
      <c r="S93" s="33"/>
      <c r="T93" s="33"/>
      <c r="U93" s="35">
        <f t="shared" si="47"/>
        <v>0</v>
      </c>
      <c r="V93" s="33"/>
      <c r="W93" s="33"/>
      <c r="X93" s="33"/>
      <c r="Y93" s="33"/>
      <c r="Z93" s="33"/>
      <c r="AA93" s="33"/>
      <c r="AB93" s="33"/>
      <c r="AC93" s="33"/>
      <c r="AD93" s="32">
        <f t="shared" si="48"/>
        <v>0</v>
      </c>
      <c r="AE93" s="33"/>
      <c r="AF93" s="33"/>
      <c r="AG93" s="36"/>
      <c r="AH93" s="36"/>
      <c r="AI93" s="33"/>
      <c r="AJ93" s="29"/>
      <c r="AK93" s="33"/>
      <c r="AL93" s="29"/>
      <c r="AM93" s="29"/>
      <c r="AN93" s="29"/>
      <c r="AO93" s="38"/>
      <c r="AP93" s="29"/>
      <c r="AQ93" s="33"/>
      <c r="AR93" s="38"/>
      <c r="AS93" s="38"/>
      <c r="AT93" s="38"/>
      <c r="AU93" s="38"/>
      <c r="AV93" s="38"/>
      <c r="AW93" s="38"/>
      <c r="AX93" s="33"/>
      <c r="AY93" s="33"/>
      <c r="AZ93" s="33"/>
      <c r="BA93" s="38"/>
      <c r="BB93" s="38"/>
      <c r="BC93" s="38"/>
      <c r="BD93" s="33"/>
      <c r="BE93" s="38"/>
      <c r="BF93" s="38"/>
      <c r="BG93" s="32">
        <f t="shared" si="49"/>
        <v>0</v>
      </c>
      <c r="BH93" s="38"/>
      <c r="BI93" s="33"/>
      <c r="BJ93" s="33"/>
      <c r="BK93" s="38"/>
      <c r="BL93" s="40" t="s">
        <v>1142</v>
      </c>
      <c r="BM93" s="38"/>
      <c r="BN93" s="45" t="s">
        <v>136</v>
      </c>
      <c r="BO93" s="38">
        <v>2025</v>
      </c>
      <c r="BP93" s="182"/>
      <c r="BQ93" s="38"/>
      <c r="BR93" s="38"/>
      <c r="BS93" s="38"/>
      <c r="BT93" s="38"/>
      <c r="BU93" s="47" t="s">
        <v>136</v>
      </c>
      <c r="BV93" s="29"/>
      <c r="BW93" s="36"/>
      <c r="BX93" s="36"/>
      <c r="BY93" s="197"/>
    </row>
    <row r="94" spans="1:77" s="39" customFormat="1" ht="31.5" x14ac:dyDescent="0.25">
      <c r="A94" s="29"/>
      <c r="B94" s="40" t="s">
        <v>1096</v>
      </c>
      <c r="C94" s="30">
        <f t="shared" si="42"/>
        <v>1.1926000000000001</v>
      </c>
      <c r="D94" s="196">
        <v>1.1926000000000001</v>
      </c>
      <c r="E94" s="32">
        <f t="shared" si="43"/>
        <v>0</v>
      </c>
      <c r="F94" s="32">
        <f t="shared" si="44"/>
        <v>0</v>
      </c>
      <c r="G94" s="32">
        <f t="shared" si="45"/>
        <v>0</v>
      </c>
      <c r="H94" s="33"/>
      <c r="I94" s="33"/>
      <c r="J94" s="33"/>
      <c r="K94" s="33"/>
      <c r="L94" s="33"/>
      <c r="M94" s="32">
        <f t="shared" si="46"/>
        <v>0</v>
      </c>
      <c r="N94" s="33"/>
      <c r="O94" s="33"/>
      <c r="P94" s="33"/>
      <c r="Q94" s="33"/>
      <c r="R94" s="33"/>
      <c r="S94" s="33"/>
      <c r="T94" s="33"/>
      <c r="U94" s="35">
        <f t="shared" si="47"/>
        <v>0</v>
      </c>
      <c r="V94" s="33"/>
      <c r="W94" s="33"/>
      <c r="X94" s="33"/>
      <c r="Y94" s="33"/>
      <c r="Z94" s="33"/>
      <c r="AA94" s="33"/>
      <c r="AB94" s="33"/>
      <c r="AC94" s="33"/>
      <c r="AD94" s="32">
        <f t="shared" si="48"/>
        <v>0</v>
      </c>
      <c r="AE94" s="33"/>
      <c r="AF94" s="33"/>
      <c r="AG94" s="36"/>
      <c r="AH94" s="36"/>
      <c r="AI94" s="33"/>
      <c r="AJ94" s="29"/>
      <c r="AK94" s="33"/>
      <c r="AL94" s="29"/>
      <c r="AM94" s="29"/>
      <c r="AN94" s="29"/>
      <c r="AO94" s="38"/>
      <c r="AP94" s="29"/>
      <c r="AQ94" s="33"/>
      <c r="AR94" s="38"/>
      <c r="AS94" s="38"/>
      <c r="AT94" s="38"/>
      <c r="AU94" s="38"/>
      <c r="AV94" s="38"/>
      <c r="AW94" s="38"/>
      <c r="AX94" s="33"/>
      <c r="AY94" s="33"/>
      <c r="AZ94" s="33"/>
      <c r="BA94" s="38"/>
      <c r="BB94" s="38"/>
      <c r="BC94" s="38"/>
      <c r="BD94" s="33"/>
      <c r="BE94" s="38"/>
      <c r="BF94" s="38"/>
      <c r="BG94" s="32">
        <f t="shared" si="49"/>
        <v>0</v>
      </c>
      <c r="BH94" s="38"/>
      <c r="BI94" s="33"/>
      <c r="BJ94" s="33"/>
      <c r="BK94" s="38"/>
      <c r="BL94" s="40" t="s">
        <v>1118</v>
      </c>
      <c r="BM94" s="38"/>
      <c r="BN94" s="45" t="s">
        <v>136</v>
      </c>
      <c r="BO94" s="38">
        <v>2025</v>
      </c>
      <c r="BP94" s="182"/>
      <c r="BQ94" s="38"/>
      <c r="BR94" s="38"/>
      <c r="BS94" s="38"/>
      <c r="BT94" s="38"/>
      <c r="BU94" s="47" t="s">
        <v>136</v>
      </c>
      <c r="BV94" s="29"/>
      <c r="BW94" s="36"/>
      <c r="BX94" s="36"/>
      <c r="BY94" s="197"/>
    </row>
    <row r="95" spans="1:77" s="39" customFormat="1" ht="31.5" x14ac:dyDescent="0.25">
      <c r="A95" s="29"/>
      <c r="B95" s="40" t="s">
        <v>1097</v>
      </c>
      <c r="C95" s="30">
        <f t="shared" si="42"/>
        <v>0.31670999999999999</v>
      </c>
      <c r="D95" s="196">
        <v>0.31670999999999999</v>
      </c>
      <c r="E95" s="32">
        <f t="shared" si="43"/>
        <v>0</v>
      </c>
      <c r="F95" s="32">
        <f t="shared" si="44"/>
        <v>0</v>
      </c>
      <c r="G95" s="32">
        <f t="shared" si="45"/>
        <v>0</v>
      </c>
      <c r="H95" s="33"/>
      <c r="I95" s="33"/>
      <c r="J95" s="33"/>
      <c r="K95" s="33"/>
      <c r="L95" s="33"/>
      <c r="M95" s="32">
        <f t="shared" si="46"/>
        <v>0</v>
      </c>
      <c r="N95" s="33"/>
      <c r="O95" s="33"/>
      <c r="P95" s="33"/>
      <c r="Q95" s="33"/>
      <c r="R95" s="33"/>
      <c r="S95" s="33"/>
      <c r="T95" s="33"/>
      <c r="U95" s="35">
        <f t="shared" si="47"/>
        <v>0</v>
      </c>
      <c r="V95" s="33"/>
      <c r="W95" s="33"/>
      <c r="X95" s="33"/>
      <c r="Y95" s="33"/>
      <c r="Z95" s="33"/>
      <c r="AA95" s="33"/>
      <c r="AB95" s="33"/>
      <c r="AC95" s="33"/>
      <c r="AD95" s="32">
        <f t="shared" si="48"/>
        <v>0</v>
      </c>
      <c r="AE95" s="33"/>
      <c r="AF95" s="33"/>
      <c r="AG95" s="36"/>
      <c r="AH95" s="36"/>
      <c r="AI95" s="33"/>
      <c r="AJ95" s="29"/>
      <c r="AK95" s="33"/>
      <c r="AL95" s="29"/>
      <c r="AM95" s="29"/>
      <c r="AN95" s="29"/>
      <c r="AO95" s="38"/>
      <c r="AP95" s="29"/>
      <c r="AQ95" s="33"/>
      <c r="AR95" s="38"/>
      <c r="AS95" s="38"/>
      <c r="AT95" s="38"/>
      <c r="AU95" s="38"/>
      <c r="AV95" s="38"/>
      <c r="AW95" s="38"/>
      <c r="AX95" s="33"/>
      <c r="AY95" s="33"/>
      <c r="AZ95" s="33"/>
      <c r="BA95" s="38"/>
      <c r="BB95" s="38"/>
      <c r="BC95" s="38"/>
      <c r="BD95" s="33"/>
      <c r="BE95" s="38"/>
      <c r="BF95" s="38"/>
      <c r="BG95" s="32">
        <f t="shared" si="49"/>
        <v>0</v>
      </c>
      <c r="BH95" s="38"/>
      <c r="BI95" s="33"/>
      <c r="BJ95" s="33"/>
      <c r="BK95" s="38"/>
      <c r="BL95" s="40" t="s">
        <v>1120</v>
      </c>
      <c r="BM95" s="38"/>
      <c r="BN95" s="45" t="s">
        <v>136</v>
      </c>
      <c r="BO95" s="38">
        <v>2025</v>
      </c>
      <c r="BP95" s="182"/>
      <c r="BQ95" s="38"/>
      <c r="BR95" s="38"/>
      <c r="BS95" s="38"/>
      <c r="BT95" s="38"/>
      <c r="BU95" s="47" t="s">
        <v>136</v>
      </c>
      <c r="BV95" s="29"/>
      <c r="BW95" s="36"/>
      <c r="BX95" s="36"/>
      <c r="BY95" s="197"/>
    </row>
    <row r="96" spans="1:77" s="39" customFormat="1" ht="31.5" x14ac:dyDescent="0.25">
      <c r="A96" s="29"/>
      <c r="B96" s="40" t="s">
        <v>1098</v>
      </c>
      <c r="C96" s="30">
        <f t="shared" si="42"/>
        <v>0.67871000000000004</v>
      </c>
      <c r="D96" s="196">
        <v>0.67871000000000004</v>
      </c>
      <c r="E96" s="32">
        <f t="shared" si="43"/>
        <v>0</v>
      </c>
      <c r="F96" s="32">
        <f t="shared" si="44"/>
        <v>0</v>
      </c>
      <c r="G96" s="32">
        <f t="shared" si="45"/>
        <v>0</v>
      </c>
      <c r="H96" s="33"/>
      <c r="I96" s="33"/>
      <c r="J96" s="33"/>
      <c r="K96" s="33"/>
      <c r="L96" s="33"/>
      <c r="M96" s="32">
        <f t="shared" si="46"/>
        <v>0</v>
      </c>
      <c r="N96" s="33"/>
      <c r="O96" s="33"/>
      <c r="P96" s="33"/>
      <c r="Q96" s="33"/>
      <c r="R96" s="33"/>
      <c r="S96" s="33"/>
      <c r="T96" s="33"/>
      <c r="U96" s="35">
        <f t="shared" si="47"/>
        <v>0</v>
      </c>
      <c r="V96" s="33"/>
      <c r="W96" s="33"/>
      <c r="X96" s="33"/>
      <c r="Y96" s="33"/>
      <c r="Z96" s="33"/>
      <c r="AA96" s="33"/>
      <c r="AB96" s="33"/>
      <c r="AC96" s="33"/>
      <c r="AD96" s="32">
        <f t="shared" si="48"/>
        <v>0</v>
      </c>
      <c r="AE96" s="33"/>
      <c r="AF96" s="33"/>
      <c r="AG96" s="36"/>
      <c r="AH96" s="36"/>
      <c r="AI96" s="33"/>
      <c r="AJ96" s="29"/>
      <c r="AK96" s="33"/>
      <c r="AL96" s="29"/>
      <c r="AM96" s="29"/>
      <c r="AN96" s="29"/>
      <c r="AO96" s="38"/>
      <c r="AP96" s="29"/>
      <c r="AQ96" s="33"/>
      <c r="AR96" s="38"/>
      <c r="AS96" s="38"/>
      <c r="AT96" s="38"/>
      <c r="AU96" s="38"/>
      <c r="AV96" s="38"/>
      <c r="AW96" s="38"/>
      <c r="AX96" s="33"/>
      <c r="AY96" s="33"/>
      <c r="AZ96" s="33"/>
      <c r="BA96" s="38"/>
      <c r="BB96" s="38"/>
      <c r="BC96" s="38"/>
      <c r="BD96" s="33"/>
      <c r="BE96" s="38"/>
      <c r="BF96" s="38"/>
      <c r="BG96" s="32">
        <f t="shared" si="49"/>
        <v>0</v>
      </c>
      <c r="BH96" s="38"/>
      <c r="BI96" s="33"/>
      <c r="BJ96" s="33"/>
      <c r="BK96" s="38"/>
      <c r="BL96" s="40" t="s">
        <v>1142</v>
      </c>
      <c r="BM96" s="38"/>
      <c r="BN96" s="45" t="s">
        <v>136</v>
      </c>
      <c r="BO96" s="38">
        <v>2025</v>
      </c>
      <c r="BP96" s="182"/>
      <c r="BQ96" s="38"/>
      <c r="BR96" s="38"/>
      <c r="BS96" s="38"/>
      <c r="BT96" s="38"/>
      <c r="BU96" s="47" t="s">
        <v>136</v>
      </c>
      <c r="BV96" s="29"/>
      <c r="BW96" s="36"/>
      <c r="BX96" s="36"/>
      <c r="BY96" s="197"/>
    </row>
    <row r="97" spans="1:77" s="39" customFormat="1" ht="31.5" x14ac:dyDescent="0.25">
      <c r="A97" s="29"/>
      <c r="B97" s="40" t="s">
        <v>1099</v>
      </c>
      <c r="C97" s="30">
        <f t="shared" si="42"/>
        <v>0.26108999999999999</v>
      </c>
      <c r="D97" s="196">
        <v>0.26108999999999999</v>
      </c>
      <c r="E97" s="32">
        <f t="shared" si="43"/>
        <v>0</v>
      </c>
      <c r="F97" s="32">
        <f t="shared" si="44"/>
        <v>0</v>
      </c>
      <c r="G97" s="32">
        <f t="shared" si="45"/>
        <v>0</v>
      </c>
      <c r="H97" s="33"/>
      <c r="I97" s="33"/>
      <c r="J97" s="33"/>
      <c r="K97" s="33"/>
      <c r="L97" s="33"/>
      <c r="M97" s="32">
        <f t="shared" si="46"/>
        <v>0</v>
      </c>
      <c r="N97" s="33"/>
      <c r="O97" s="33"/>
      <c r="P97" s="33"/>
      <c r="Q97" s="33"/>
      <c r="R97" s="33"/>
      <c r="S97" s="33"/>
      <c r="T97" s="33"/>
      <c r="U97" s="35">
        <f t="shared" si="47"/>
        <v>0</v>
      </c>
      <c r="V97" s="33"/>
      <c r="W97" s="33"/>
      <c r="X97" s="33"/>
      <c r="Y97" s="33"/>
      <c r="Z97" s="33"/>
      <c r="AA97" s="33"/>
      <c r="AB97" s="33"/>
      <c r="AC97" s="33"/>
      <c r="AD97" s="32">
        <f t="shared" si="48"/>
        <v>0</v>
      </c>
      <c r="AE97" s="33"/>
      <c r="AF97" s="33"/>
      <c r="AG97" s="36"/>
      <c r="AH97" s="36"/>
      <c r="AI97" s="33"/>
      <c r="AJ97" s="29"/>
      <c r="AK97" s="33"/>
      <c r="AL97" s="29"/>
      <c r="AM97" s="29"/>
      <c r="AN97" s="29"/>
      <c r="AO97" s="38"/>
      <c r="AP97" s="29"/>
      <c r="AQ97" s="33"/>
      <c r="AR97" s="38"/>
      <c r="AS97" s="38"/>
      <c r="AT97" s="38"/>
      <c r="AU97" s="38"/>
      <c r="AV97" s="38"/>
      <c r="AW97" s="38"/>
      <c r="AX97" s="33"/>
      <c r="AY97" s="33"/>
      <c r="AZ97" s="33"/>
      <c r="BA97" s="38"/>
      <c r="BB97" s="38"/>
      <c r="BC97" s="38"/>
      <c r="BD97" s="33"/>
      <c r="BE97" s="38"/>
      <c r="BF97" s="38"/>
      <c r="BG97" s="32">
        <f t="shared" si="49"/>
        <v>0</v>
      </c>
      <c r="BH97" s="38"/>
      <c r="BI97" s="33"/>
      <c r="BJ97" s="33"/>
      <c r="BK97" s="38"/>
      <c r="BL97" s="40" t="s">
        <v>1144</v>
      </c>
      <c r="BM97" s="38"/>
      <c r="BN97" s="45" t="s">
        <v>136</v>
      </c>
      <c r="BO97" s="38">
        <v>2025</v>
      </c>
      <c r="BP97" s="182"/>
      <c r="BQ97" s="38"/>
      <c r="BR97" s="38"/>
      <c r="BS97" s="38"/>
      <c r="BT97" s="38"/>
      <c r="BU97" s="47" t="s">
        <v>136</v>
      </c>
      <c r="BV97" s="29"/>
      <c r="BW97" s="36"/>
      <c r="BX97" s="36"/>
      <c r="BY97" s="197"/>
    </row>
    <row r="98" spans="1:77" s="39" customFormat="1" ht="31.5" x14ac:dyDescent="0.25">
      <c r="A98" s="29"/>
      <c r="B98" s="40" t="s">
        <v>1100</v>
      </c>
      <c r="C98" s="30">
        <f t="shared" si="42"/>
        <v>0.48571999999999999</v>
      </c>
      <c r="D98" s="196">
        <v>0.48571999999999999</v>
      </c>
      <c r="E98" s="32">
        <f t="shared" si="43"/>
        <v>0</v>
      </c>
      <c r="F98" s="32">
        <f t="shared" si="44"/>
        <v>0</v>
      </c>
      <c r="G98" s="32">
        <f t="shared" si="45"/>
        <v>0</v>
      </c>
      <c r="H98" s="33"/>
      <c r="I98" s="33"/>
      <c r="J98" s="33"/>
      <c r="K98" s="33"/>
      <c r="L98" s="33"/>
      <c r="M98" s="32">
        <f t="shared" si="46"/>
        <v>0</v>
      </c>
      <c r="N98" s="33"/>
      <c r="O98" s="33"/>
      <c r="P98" s="33"/>
      <c r="Q98" s="33"/>
      <c r="R98" s="33"/>
      <c r="S98" s="33"/>
      <c r="T98" s="33"/>
      <c r="U98" s="35">
        <f t="shared" si="47"/>
        <v>0</v>
      </c>
      <c r="V98" s="33"/>
      <c r="W98" s="33"/>
      <c r="X98" s="33"/>
      <c r="Y98" s="33"/>
      <c r="Z98" s="33"/>
      <c r="AA98" s="33"/>
      <c r="AB98" s="33"/>
      <c r="AC98" s="33"/>
      <c r="AD98" s="32">
        <f t="shared" si="48"/>
        <v>0</v>
      </c>
      <c r="AE98" s="33"/>
      <c r="AF98" s="33"/>
      <c r="AG98" s="36"/>
      <c r="AH98" s="36"/>
      <c r="AI98" s="33"/>
      <c r="AJ98" s="29"/>
      <c r="AK98" s="33"/>
      <c r="AL98" s="29"/>
      <c r="AM98" s="29"/>
      <c r="AN98" s="29"/>
      <c r="AO98" s="38"/>
      <c r="AP98" s="29"/>
      <c r="AQ98" s="33"/>
      <c r="AR98" s="38"/>
      <c r="AS98" s="38"/>
      <c r="AT98" s="38"/>
      <c r="AU98" s="38"/>
      <c r="AV98" s="38"/>
      <c r="AW98" s="38"/>
      <c r="AX98" s="33"/>
      <c r="AY98" s="33"/>
      <c r="AZ98" s="33"/>
      <c r="BA98" s="38"/>
      <c r="BB98" s="38"/>
      <c r="BC98" s="38"/>
      <c r="BD98" s="33"/>
      <c r="BE98" s="38"/>
      <c r="BF98" s="38"/>
      <c r="BG98" s="32">
        <f t="shared" si="49"/>
        <v>0</v>
      </c>
      <c r="BH98" s="38"/>
      <c r="BI98" s="33"/>
      <c r="BJ98" s="33"/>
      <c r="BK98" s="38"/>
      <c r="BL98" s="40" t="s">
        <v>1118</v>
      </c>
      <c r="BM98" s="38"/>
      <c r="BN98" s="45" t="s">
        <v>136</v>
      </c>
      <c r="BO98" s="38">
        <v>2025</v>
      </c>
      <c r="BP98" s="182"/>
      <c r="BQ98" s="38"/>
      <c r="BR98" s="38"/>
      <c r="BS98" s="38"/>
      <c r="BT98" s="38"/>
      <c r="BU98" s="47" t="s">
        <v>136</v>
      </c>
      <c r="BV98" s="29"/>
      <c r="BW98" s="36"/>
      <c r="BX98" s="36"/>
      <c r="BY98" s="197"/>
    </row>
    <row r="99" spans="1:77" s="39" customFormat="1" ht="31.5" x14ac:dyDescent="0.25">
      <c r="A99" s="29"/>
      <c r="B99" s="40" t="s">
        <v>1101</v>
      </c>
      <c r="C99" s="30">
        <f t="shared" si="42"/>
        <v>2.5451999999999999</v>
      </c>
      <c r="D99" s="196">
        <v>2.5451999999999999</v>
      </c>
      <c r="E99" s="32">
        <f t="shared" si="43"/>
        <v>0</v>
      </c>
      <c r="F99" s="32">
        <f t="shared" si="44"/>
        <v>0</v>
      </c>
      <c r="G99" s="32">
        <f t="shared" si="45"/>
        <v>0</v>
      </c>
      <c r="H99" s="33"/>
      <c r="I99" s="33"/>
      <c r="J99" s="33"/>
      <c r="K99" s="33"/>
      <c r="L99" s="33"/>
      <c r="M99" s="32">
        <f t="shared" si="46"/>
        <v>0</v>
      </c>
      <c r="N99" s="33"/>
      <c r="O99" s="33"/>
      <c r="P99" s="33"/>
      <c r="Q99" s="33"/>
      <c r="R99" s="33"/>
      <c r="S99" s="33"/>
      <c r="T99" s="33"/>
      <c r="U99" s="35">
        <f t="shared" si="47"/>
        <v>0</v>
      </c>
      <c r="V99" s="33"/>
      <c r="W99" s="33"/>
      <c r="X99" s="33"/>
      <c r="Y99" s="33"/>
      <c r="Z99" s="33"/>
      <c r="AA99" s="33"/>
      <c r="AB99" s="33"/>
      <c r="AC99" s="33"/>
      <c r="AD99" s="32">
        <f t="shared" si="48"/>
        <v>0</v>
      </c>
      <c r="AE99" s="33"/>
      <c r="AF99" s="33"/>
      <c r="AG99" s="36"/>
      <c r="AH99" s="36"/>
      <c r="AI99" s="33"/>
      <c r="AJ99" s="29"/>
      <c r="AK99" s="33"/>
      <c r="AL99" s="29"/>
      <c r="AM99" s="29"/>
      <c r="AN99" s="29"/>
      <c r="AO99" s="38"/>
      <c r="AP99" s="29"/>
      <c r="AQ99" s="33"/>
      <c r="AR99" s="38"/>
      <c r="AS99" s="38"/>
      <c r="AT99" s="38"/>
      <c r="AU99" s="38"/>
      <c r="AV99" s="38"/>
      <c r="AW99" s="38"/>
      <c r="AX99" s="33"/>
      <c r="AY99" s="33"/>
      <c r="AZ99" s="33"/>
      <c r="BA99" s="38"/>
      <c r="BB99" s="38"/>
      <c r="BC99" s="38"/>
      <c r="BD99" s="33"/>
      <c r="BE99" s="38"/>
      <c r="BF99" s="38"/>
      <c r="BG99" s="32">
        <f t="shared" si="49"/>
        <v>0</v>
      </c>
      <c r="BH99" s="38"/>
      <c r="BI99" s="33"/>
      <c r="BJ99" s="33"/>
      <c r="BK99" s="38"/>
      <c r="BL99" s="40" t="s">
        <v>1134</v>
      </c>
      <c r="BM99" s="38"/>
      <c r="BN99" s="45" t="s">
        <v>136</v>
      </c>
      <c r="BO99" s="38">
        <v>2025</v>
      </c>
      <c r="BP99" s="182"/>
      <c r="BQ99" s="38"/>
      <c r="BR99" s="38"/>
      <c r="BS99" s="38"/>
      <c r="BT99" s="38"/>
      <c r="BU99" s="47" t="s">
        <v>136</v>
      </c>
      <c r="BV99" s="29"/>
      <c r="BW99" s="36"/>
      <c r="BX99" s="36"/>
      <c r="BY99" s="197"/>
    </row>
    <row r="100" spans="1:77" s="39" customFormat="1" ht="31.5" x14ac:dyDescent="0.25">
      <c r="A100" s="29"/>
      <c r="B100" s="40" t="s">
        <v>1102</v>
      </c>
      <c r="C100" s="30">
        <f t="shared" si="42"/>
        <v>2.5000000000000001E-2</v>
      </c>
      <c r="D100" s="196">
        <v>2.5000000000000001E-2</v>
      </c>
      <c r="E100" s="32">
        <f t="shared" si="43"/>
        <v>0</v>
      </c>
      <c r="F100" s="32">
        <f t="shared" si="44"/>
        <v>0</v>
      </c>
      <c r="G100" s="32">
        <f t="shared" si="45"/>
        <v>0</v>
      </c>
      <c r="H100" s="33"/>
      <c r="I100" s="33"/>
      <c r="J100" s="33"/>
      <c r="K100" s="33"/>
      <c r="L100" s="33"/>
      <c r="M100" s="32">
        <f t="shared" si="46"/>
        <v>0</v>
      </c>
      <c r="N100" s="33"/>
      <c r="O100" s="33"/>
      <c r="P100" s="33"/>
      <c r="Q100" s="33"/>
      <c r="R100" s="33"/>
      <c r="S100" s="33"/>
      <c r="T100" s="33"/>
      <c r="U100" s="35">
        <f t="shared" si="47"/>
        <v>0</v>
      </c>
      <c r="V100" s="33"/>
      <c r="W100" s="33"/>
      <c r="X100" s="33"/>
      <c r="Y100" s="33"/>
      <c r="Z100" s="33"/>
      <c r="AA100" s="33"/>
      <c r="AB100" s="33"/>
      <c r="AC100" s="33"/>
      <c r="AD100" s="32">
        <f t="shared" si="48"/>
        <v>0</v>
      </c>
      <c r="AE100" s="33"/>
      <c r="AF100" s="33"/>
      <c r="AG100" s="36"/>
      <c r="AH100" s="36"/>
      <c r="AI100" s="33"/>
      <c r="AJ100" s="29"/>
      <c r="AK100" s="33"/>
      <c r="AL100" s="29"/>
      <c r="AM100" s="29"/>
      <c r="AN100" s="29"/>
      <c r="AO100" s="38"/>
      <c r="AP100" s="29"/>
      <c r="AQ100" s="33"/>
      <c r="AR100" s="38"/>
      <c r="AS100" s="38"/>
      <c r="AT100" s="38"/>
      <c r="AU100" s="38"/>
      <c r="AV100" s="38"/>
      <c r="AW100" s="38"/>
      <c r="AX100" s="33"/>
      <c r="AY100" s="33"/>
      <c r="AZ100" s="33"/>
      <c r="BA100" s="38"/>
      <c r="BB100" s="38"/>
      <c r="BC100" s="38"/>
      <c r="BD100" s="33"/>
      <c r="BE100" s="38"/>
      <c r="BF100" s="38"/>
      <c r="BG100" s="32">
        <f t="shared" si="49"/>
        <v>0</v>
      </c>
      <c r="BH100" s="38"/>
      <c r="BI100" s="33"/>
      <c r="BJ100" s="33"/>
      <c r="BK100" s="38"/>
      <c r="BL100" s="40" t="s">
        <v>1145</v>
      </c>
      <c r="BM100" s="38"/>
      <c r="BN100" s="45" t="s">
        <v>580</v>
      </c>
      <c r="BO100" s="38">
        <v>2025</v>
      </c>
      <c r="BP100" s="182"/>
      <c r="BQ100" s="38"/>
      <c r="BR100" s="38"/>
      <c r="BS100" s="38"/>
      <c r="BT100" s="38"/>
      <c r="BU100" s="47" t="s">
        <v>580</v>
      </c>
      <c r="BV100" s="29"/>
      <c r="BW100" s="36"/>
      <c r="BX100" s="36"/>
      <c r="BY100" s="197"/>
    </row>
    <row r="101" spans="1:77" s="39" customFormat="1" ht="31.5" x14ac:dyDescent="0.25">
      <c r="A101" s="29"/>
      <c r="B101" s="40" t="s">
        <v>1103</v>
      </c>
      <c r="C101" s="30">
        <f t="shared" si="42"/>
        <v>2.3400000000000001E-2</v>
      </c>
      <c r="D101" s="196">
        <v>2.3400000000000001E-2</v>
      </c>
      <c r="E101" s="32">
        <f t="shared" si="43"/>
        <v>0</v>
      </c>
      <c r="F101" s="32">
        <f t="shared" si="44"/>
        <v>0</v>
      </c>
      <c r="G101" s="32">
        <f t="shared" si="45"/>
        <v>0</v>
      </c>
      <c r="H101" s="33"/>
      <c r="I101" s="33"/>
      <c r="J101" s="33"/>
      <c r="K101" s="33"/>
      <c r="L101" s="33"/>
      <c r="M101" s="32">
        <f t="shared" si="46"/>
        <v>0</v>
      </c>
      <c r="N101" s="33"/>
      <c r="O101" s="33"/>
      <c r="P101" s="33"/>
      <c r="Q101" s="33"/>
      <c r="R101" s="33"/>
      <c r="S101" s="33"/>
      <c r="T101" s="33"/>
      <c r="U101" s="35">
        <f t="shared" si="47"/>
        <v>0</v>
      </c>
      <c r="V101" s="33"/>
      <c r="W101" s="33"/>
      <c r="X101" s="33"/>
      <c r="Y101" s="33"/>
      <c r="Z101" s="33"/>
      <c r="AA101" s="33"/>
      <c r="AB101" s="33"/>
      <c r="AC101" s="33"/>
      <c r="AD101" s="32">
        <f t="shared" si="48"/>
        <v>0</v>
      </c>
      <c r="AE101" s="33"/>
      <c r="AF101" s="33"/>
      <c r="AG101" s="36"/>
      <c r="AH101" s="36"/>
      <c r="AI101" s="33"/>
      <c r="AJ101" s="29"/>
      <c r="AK101" s="33"/>
      <c r="AL101" s="29"/>
      <c r="AM101" s="29"/>
      <c r="AN101" s="29"/>
      <c r="AO101" s="38"/>
      <c r="AP101" s="29"/>
      <c r="AQ101" s="33"/>
      <c r="AR101" s="38"/>
      <c r="AS101" s="38"/>
      <c r="AT101" s="38"/>
      <c r="AU101" s="38"/>
      <c r="AV101" s="38"/>
      <c r="AW101" s="38"/>
      <c r="AX101" s="33"/>
      <c r="AY101" s="33"/>
      <c r="AZ101" s="33"/>
      <c r="BA101" s="38"/>
      <c r="BB101" s="38"/>
      <c r="BC101" s="38"/>
      <c r="BD101" s="33"/>
      <c r="BE101" s="38"/>
      <c r="BF101" s="38"/>
      <c r="BG101" s="32">
        <f t="shared" si="49"/>
        <v>0</v>
      </c>
      <c r="BH101" s="38"/>
      <c r="BI101" s="33"/>
      <c r="BJ101" s="33"/>
      <c r="BK101" s="38"/>
      <c r="BL101" s="40" t="s">
        <v>1146</v>
      </c>
      <c r="BM101" s="38"/>
      <c r="BN101" s="45" t="s">
        <v>580</v>
      </c>
      <c r="BO101" s="38">
        <v>2025</v>
      </c>
      <c r="BP101" s="182"/>
      <c r="BQ101" s="38"/>
      <c r="BR101" s="38"/>
      <c r="BS101" s="38"/>
      <c r="BT101" s="38"/>
      <c r="BU101" s="47" t="s">
        <v>580</v>
      </c>
      <c r="BV101" s="29"/>
      <c r="BW101" s="36"/>
      <c r="BX101" s="36"/>
      <c r="BY101" s="197"/>
    </row>
    <row r="102" spans="1:77" s="39" customFormat="1" ht="31.5" x14ac:dyDescent="0.25">
      <c r="A102" s="29"/>
      <c r="B102" s="40" t="s">
        <v>1103</v>
      </c>
      <c r="C102" s="30">
        <f t="shared" si="42"/>
        <v>1.44E-2</v>
      </c>
      <c r="D102" s="196">
        <v>1.44E-2</v>
      </c>
      <c r="E102" s="32">
        <f t="shared" si="43"/>
        <v>0</v>
      </c>
      <c r="F102" s="32">
        <f t="shared" si="44"/>
        <v>0</v>
      </c>
      <c r="G102" s="32">
        <f t="shared" si="45"/>
        <v>0</v>
      </c>
      <c r="H102" s="33"/>
      <c r="I102" s="33"/>
      <c r="J102" s="33"/>
      <c r="K102" s="33"/>
      <c r="L102" s="33"/>
      <c r="M102" s="32">
        <f t="shared" si="46"/>
        <v>0</v>
      </c>
      <c r="N102" s="33"/>
      <c r="O102" s="33"/>
      <c r="P102" s="33"/>
      <c r="Q102" s="33"/>
      <c r="R102" s="33"/>
      <c r="S102" s="33"/>
      <c r="T102" s="33"/>
      <c r="U102" s="35">
        <f t="shared" si="47"/>
        <v>0</v>
      </c>
      <c r="V102" s="33"/>
      <c r="W102" s="33"/>
      <c r="X102" s="33"/>
      <c r="Y102" s="33"/>
      <c r="Z102" s="33"/>
      <c r="AA102" s="33"/>
      <c r="AB102" s="33"/>
      <c r="AC102" s="33"/>
      <c r="AD102" s="32">
        <f t="shared" si="48"/>
        <v>0</v>
      </c>
      <c r="AE102" s="33"/>
      <c r="AF102" s="33"/>
      <c r="AG102" s="36"/>
      <c r="AH102" s="36"/>
      <c r="AI102" s="33"/>
      <c r="AJ102" s="29"/>
      <c r="AK102" s="33"/>
      <c r="AL102" s="29"/>
      <c r="AM102" s="29"/>
      <c r="AN102" s="29"/>
      <c r="AO102" s="38"/>
      <c r="AP102" s="29"/>
      <c r="AQ102" s="33"/>
      <c r="AR102" s="38"/>
      <c r="AS102" s="38"/>
      <c r="AT102" s="38"/>
      <c r="AU102" s="38"/>
      <c r="AV102" s="38"/>
      <c r="AW102" s="38"/>
      <c r="AX102" s="33"/>
      <c r="AY102" s="33"/>
      <c r="AZ102" s="33"/>
      <c r="BA102" s="38"/>
      <c r="BB102" s="38"/>
      <c r="BC102" s="38"/>
      <c r="BD102" s="33"/>
      <c r="BE102" s="38"/>
      <c r="BF102" s="38"/>
      <c r="BG102" s="32">
        <f t="shared" si="49"/>
        <v>0</v>
      </c>
      <c r="BH102" s="38"/>
      <c r="BI102" s="33"/>
      <c r="BJ102" s="33"/>
      <c r="BK102" s="38"/>
      <c r="BL102" s="40" t="s">
        <v>1147</v>
      </c>
      <c r="BM102" s="38"/>
      <c r="BN102" s="45" t="s">
        <v>580</v>
      </c>
      <c r="BO102" s="38">
        <v>2025</v>
      </c>
      <c r="BP102" s="182"/>
      <c r="BQ102" s="38"/>
      <c r="BR102" s="38"/>
      <c r="BS102" s="38"/>
      <c r="BT102" s="38"/>
      <c r="BU102" s="47" t="s">
        <v>580</v>
      </c>
      <c r="BV102" s="29"/>
      <c r="BW102" s="36"/>
      <c r="BX102" s="36"/>
      <c r="BY102" s="197"/>
    </row>
    <row r="103" spans="1:77" s="39" customFormat="1" ht="47.25" x14ac:dyDescent="0.25">
      <c r="A103" s="29"/>
      <c r="B103" s="40" t="s">
        <v>1104</v>
      </c>
      <c r="C103" s="30">
        <f t="shared" si="42"/>
        <v>2.4660000000000003E-4</v>
      </c>
      <c r="D103" s="196">
        <v>2.4660000000000003E-4</v>
      </c>
      <c r="E103" s="32">
        <f t="shared" si="43"/>
        <v>0</v>
      </c>
      <c r="F103" s="32">
        <f t="shared" si="44"/>
        <v>0</v>
      </c>
      <c r="G103" s="32">
        <f t="shared" si="45"/>
        <v>0</v>
      </c>
      <c r="H103" s="33"/>
      <c r="I103" s="33"/>
      <c r="J103" s="33"/>
      <c r="K103" s="33"/>
      <c r="L103" s="33"/>
      <c r="M103" s="32">
        <f t="shared" si="46"/>
        <v>0</v>
      </c>
      <c r="N103" s="33"/>
      <c r="O103" s="33"/>
      <c r="P103" s="33"/>
      <c r="Q103" s="33"/>
      <c r="R103" s="33"/>
      <c r="S103" s="33"/>
      <c r="T103" s="33"/>
      <c r="U103" s="35">
        <f t="shared" si="47"/>
        <v>0</v>
      </c>
      <c r="V103" s="33"/>
      <c r="W103" s="33"/>
      <c r="X103" s="33"/>
      <c r="Y103" s="33"/>
      <c r="Z103" s="33"/>
      <c r="AA103" s="33"/>
      <c r="AB103" s="33"/>
      <c r="AC103" s="33"/>
      <c r="AD103" s="32">
        <f t="shared" si="48"/>
        <v>0</v>
      </c>
      <c r="AE103" s="33"/>
      <c r="AF103" s="33"/>
      <c r="AG103" s="36"/>
      <c r="AH103" s="36"/>
      <c r="AI103" s="33"/>
      <c r="AJ103" s="29"/>
      <c r="AK103" s="33"/>
      <c r="AL103" s="29"/>
      <c r="AM103" s="29"/>
      <c r="AN103" s="29"/>
      <c r="AO103" s="38"/>
      <c r="AP103" s="29"/>
      <c r="AQ103" s="33"/>
      <c r="AR103" s="38"/>
      <c r="AS103" s="38"/>
      <c r="AT103" s="38"/>
      <c r="AU103" s="38"/>
      <c r="AV103" s="38"/>
      <c r="AW103" s="38"/>
      <c r="AX103" s="33"/>
      <c r="AY103" s="33"/>
      <c r="AZ103" s="33"/>
      <c r="BA103" s="38"/>
      <c r="BB103" s="38"/>
      <c r="BC103" s="38"/>
      <c r="BD103" s="33"/>
      <c r="BE103" s="38"/>
      <c r="BF103" s="38"/>
      <c r="BG103" s="32">
        <f t="shared" si="49"/>
        <v>0</v>
      </c>
      <c r="BH103" s="38"/>
      <c r="BI103" s="33"/>
      <c r="BJ103" s="33"/>
      <c r="BK103" s="38"/>
      <c r="BL103" s="40" t="s">
        <v>1148</v>
      </c>
      <c r="BM103" s="38"/>
      <c r="BN103" s="45" t="s">
        <v>580</v>
      </c>
      <c r="BO103" s="38">
        <v>2025</v>
      </c>
      <c r="BP103" s="182"/>
      <c r="BQ103" s="38"/>
      <c r="BR103" s="38"/>
      <c r="BS103" s="38"/>
      <c r="BT103" s="38"/>
      <c r="BU103" s="47" t="s">
        <v>580</v>
      </c>
      <c r="BV103" s="29"/>
      <c r="BW103" s="36"/>
      <c r="BX103" s="36"/>
      <c r="BY103" s="197"/>
    </row>
    <row r="104" spans="1:77" s="39" customFormat="1" ht="47.25" x14ac:dyDescent="0.25">
      <c r="A104" s="29"/>
      <c r="B104" s="40" t="s">
        <v>1105</v>
      </c>
      <c r="C104" s="30">
        <f t="shared" si="42"/>
        <v>0.21404999999999999</v>
      </c>
      <c r="D104" s="196">
        <v>0.21404999999999999</v>
      </c>
      <c r="E104" s="32">
        <f t="shared" si="43"/>
        <v>0</v>
      </c>
      <c r="F104" s="32">
        <f t="shared" si="44"/>
        <v>0</v>
      </c>
      <c r="G104" s="32">
        <f t="shared" si="45"/>
        <v>0</v>
      </c>
      <c r="H104" s="33"/>
      <c r="I104" s="33"/>
      <c r="J104" s="33"/>
      <c r="K104" s="33"/>
      <c r="L104" s="33"/>
      <c r="M104" s="32">
        <f t="shared" si="46"/>
        <v>0</v>
      </c>
      <c r="N104" s="33"/>
      <c r="O104" s="33"/>
      <c r="P104" s="33"/>
      <c r="Q104" s="33"/>
      <c r="R104" s="33"/>
      <c r="S104" s="33"/>
      <c r="T104" s="33"/>
      <c r="U104" s="35">
        <f t="shared" si="47"/>
        <v>0</v>
      </c>
      <c r="V104" s="33"/>
      <c r="W104" s="33"/>
      <c r="X104" s="33"/>
      <c r="Y104" s="33"/>
      <c r="Z104" s="33"/>
      <c r="AA104" s="33"/>
      <c r="AB104" s="33"/>
      <c r="AC104" s="33"/>
      <c r="AD104" s="32">
        <f t="shared" si="48"/>
        <v>0</v>
      </c>
      <c r="AE104" s="33"/>
      <c r="AF104" s="33"/>
      <c r="AG104" s="36"/>
      <c r="AH104" s="36"/>
      <c r="AI104" s="33"/>
      <c r="AJ104" s="29"/>
      <c r="AK104" s="33"/>
      <c r="AL104" s="29"/>
      <c r="AM104" s="29"/>
      <c r="AN104" s="29"/>
      <c r="AO104" s="38"/>
      <c r="AP104" s="29"/>
      <c r="AQ104" s="33"/>
      <c r="AR104" s="38"/>
      <c r="AS104" s="38"/>
      <c r="AT104" s="38"/>
      <c r="AU104" s="38"/>
      <c r="AV104" s="38"/>
      <c r="AW104" s="38"/>
      <c r="AX104" s="33"/>
      <c r="AY104" s="33"/>
      <c r="AZ104" s="33"/>
      <c r="BA104" s="38"/>
      <c r="BB104" s="38"/>
      <c r="BC104" s="38"/>
      <c r="BD104" s="33"/>
      <c r="BE104" s="38"/>
      <c r="BF104" s="38"/>
      <c r="BG104" s="32">
        <f t="shared" si="49"/>
        <v>0</v>
      </c>
      <c r="BH104" s="38"/>
      <c r="BI104" s="33"/>
      <c r="BJ104" s="33"/>
      <c r="BK104" s="38"/>
      <c r="BL104" s="40" t="s">
        <v>1149</v>
      </c>
      <c r="BM104" s="38"/>
      <c r="BN104" s="45" t="s">
        <v>580</v>
      </c>
      <c r="BO104" s="38">
        <v>2025</v>
      </c>
      <c r="BP104" s="182"/>
      <c r="BQ104" s="38"/>
      <c r="BR104" s="38"/>
      <c r="BS104" s="38"/>
      <c r="BT104" s="38"/>
      <c r="BU104" s="47" t="s">
        <v>580</v>
      </c>
      <c r="BV104" s="29"/>
      <c r="BW104" s="36"/>
      <c r="BX104" s="36"/>
      <c r="BY104" s="197"/>
    </row>
    <row r="105" spans="1:77" s="39" customFormat="1" ht="47.25" x14ac:dyDescent="0.25">
      <c r="A105" s="29"/>
      <c r="B105" s="40" t="s">
        <v>1105</v>
      </c>
      <c r="C105" s="30">
        <f t="shared" si="42"/>
        <v>2.189E-2</v>
      </c>
      <c r="D105" s="196">
        <v>2.189E-2</v>
      </c>
      <c r="E105" s="32">
        <f t="shared" si="43"/>
        <v>0</v>
      </c>
      <c r="F105" s="32">
        <f t="shared" si="44"/>
        <v>0</v>
      </c>
      <c r="G105" s="32">
        <f t="shared" si="45"/>
        <v>0</v>
      </c>
      <c r="H105" s="33"/>
      <c r="I105" s="33"/>
      <c r="J105" s="33"/>
      <c r="K105" s="33"/>
      <c r="L105" s="33"/>
      <c r="M105" s="32">
        <f t="shared" si="46"/>
        <v>0</v>
      </c>
      <c r="N105" s="33"/>
      <c r="O105" s="33"/>
      <c r="P105" s="33"/>
      <c r="Q105" s="33"/>
      <c r="R105" s="33"/>
      <c r="S105" s="33"/>
      <c r="T105" s="33"/>
      <c r="U105" s="35">
        <f t="shared" si="47"/>
        <v>0</v>
      </c>
      <c r="V105" s="33"/>
      <c r="W105" s="33"/>
      <c r="X105" s="33"/>
      <c r="Y105" s="33"/>
      <c r="Z105" s="33"/>
      <c r="AA105" s="33"/>
      <c r="AB105" s="33"/>
      <c r="AC105" s="33"/>
      <c r="AD105" s="32">
        <f t="shared" si="48"/>
        <v>0</v>
      </c>
      <c r="AE105" s="33"/>
      <c r="AF105" s="33"/>
      <c r="AG105" s="36"/>
      <c r="AH105" s="36"/>
      <c r="AI105" s="33"/>
      <c r="AJ105" s="29"/>
      <c r="AK105" s="33"/>
      <c r="AL105" s="29"/>
      <c r="AM105" s="29"/>
      <c r="AN105" s="29"/>
      <c r="AO105" s="38"/>
      <c r="AP105" s="29"/>
      <c r="AQ105" s="33"/>
      <c r="AR105" s="38"/>
      <c r="AS105" s="38"/>
      <c r="AT105" s="38"/>
      <c r="AU105" s="38"/>
      <c r="AV105" s="38"/>
      <c r="AW105" s="38"/>
      <c r="AX105" s="33"/>
      <c r="AY105" s="33"/>
      <c r="AZ105" s="33"/>
      <c r="BA105" s="38"/>
      <c r="BB105" s="38"/>
      <c r="BC105" s="38"/>
      <c r="BD105" s="33"/>
      <c r="BE105" s="38"/>
      <c r="BF105" s="38"/>
      <c r="BG105" s="32">
        <f t="shared" si="49"/>
        <v>0</v>
      </c>
      <c r="BH105" s="38"/>
      <c r="BI105" s="33"/>
      <c r="BJ105" s="33"/>
      <c r="BK105" s="38"/>
      <c r="BL105" s="40" t="s">
        <v>1150</v>
      </c>
      <c r="BM105" s="38"/>
      <c r="BN105" s="45" t="s">
        <v>580</v>
      </c>
      <c r="BO105" s="38">
        <v>2025</v>
      </c>
      <c r="BP105" s="182"/>
      <c r="BQ105" s="38"/>
      <c r="BR105" s="38"/>
      <c r="BS105" s="38"/>
      <c r="BT105" s="38"/>
      <c r="BU105" s="47" t="s">
        <v>580</v>
      </c>
      <c r="BV105" s="29"/>
      <c r="BW105" s="36"/>
      <c r="BX105" s="36"/>
      <c r="BY105" s="197"/>
    </row>
    <row r="106" spans="1:77" s="39" customFormat="1" ht="47.25" x14ac:dyDescent="0.25">
      <c r="A106" s="29"/>
      <c r="B106" s="40" t="s">
        <v>1105</v>
      </c>
      <c r="C106" s="30">
        <f t="shared" si="42"/>
        <v>3.5099999999999999E-2</v>
      </c>
      <c r="D106" s="196">
        <v>3.5099999999999999E-2</v>
      </c>
      <c r="E106" s="32">
        <f t="shared" si="43"/>
        <v>0</v>
      </c>
      <c r="F106" s="32">
        <f t="shared" si="44"/>
        <v>0</v>
      </c>
      <c r="G106" s="32">
        <f t="shared" si="45"/>
        <v>0</v>
      </c>
      <c r="H106" s="33"/>
      <c r="I106" s="33"/>
      <c r="J106" s="33"/>
      <c r="K106" s="33"/>
      <c r="L106" s="33"/>
      <c r="M106" s="32">
        <f t="shared" si="46"/>
        <v>0</v>
      </c>
      <c r="N106" s="33"/>
      <c r="O106" s="33"/>
      <c r="P106" s="33"/>
      <c r="Q106" s="33"/>
      <c r="R106" s="33"/>
      <c r="S106" s="33"/>
      <c r="T106" s="33"/>
      <c r="U106" s="35">
        <f t="shared" si="47"/>
        <v>0</v>
      </c>
      <c r="V106" s="33"/>
      <c r="W106" s="33"/>
      <c r="X106" s="33"/>
      <c r="Y106" s="33"/>
      <c r="Z106" s="33"/>
      <c r="AA106" s="33"/>
      <c r="AB106" s="33"/>
      <c r="AC106" s="33"/>
      <c r="AD106" s="32">
        <f t="shared" si="48"/>
        <v>0</v>
      </c>
      <c r="AE106" s="33"/>
      <c r="AF106" s="33"/>
      <c r="AG106" s="36"/>
      <c r="AH106" s="36"/>
      <c r="AI106" s="33"/>
      <c r="AJ106" s="29"/>
      <c r="AK106" s="33"/>
      <c r="AL106" s="29"/>
      <c r="AM106" s="29"/>
      <c r="AN106" s="29"/>
      <c r="AO106" s="38"/>
      <c r="AP106" s="29"/>
      <c r="AQ106" s="33"/>
      <c r="AR106" s="38"/>
      <c r="AS106" s="38"/>
      <c r="AT106" s="38"/>
      <c r="AU106" s="38"/>
      <c r="AV106" s="38"/>
      <c r="AW106" s="38"/>
      <c r="AX106" s="33"/>
      <c r="AY106" s="33"/>
      <c r="AZ106" s="33"/>
      <c r="BA106" s="38"/>
      <c r="BB106" s="38"/>
      <c r="BC106" s="38"/>
      <c r="BD106" s="33"/>
      <c r="BE106" s="38"/>
      <c r="BF106" s="38"/>
      <c r="BG106" s="32">
        <f t="shared" si="49"/>
        <v>0</v>
      </c>
      <c r="BH106" s="38"/>
      <c r="BI106" s="33"/>
      <c r="BJ106" s="33"/>
      <c r="BK106" s="38"/>
      <c r="BL106" s="40" t="s">
        <v>1151</v>
      </c>
      <c r="BM106" s="38"/>
      <c r="BN106" s="45" t="s">
        <v>580</v>
      </c>
      <c r="BO106" s="38">
        <v>2025</v>
      </c>
      <c r="BP106" s="182"/>
      <c r="BQ106" s="38"/>
      <c r="BR106" s="38"/>
      <c r="BS106" s="38"/>
      <c r="BT106" s="38"/>
      <c r="BU106" s="47" t="s">
        <v>580</v>
      </c>
      <c r="BV106" s="29"/>
      <c r="BW106" s="36"/>
      <c r="BX106" s="36"/>
      <c r="BY106" s="197"/>
    </row>
    <row r="107" spans="1:77" s="39" customFormat="1" ht="47.25" x14ac:dyDescent="0.25">
      <c r="A107" s="29"/>
      <c r="B107" s="40" t="s">
        <v>1105</v>
      </c>
      <c r="C107" s="30">
        <f t="shared" si="42"/>
        <v>6.8860000000000005E-2</v>
      </c>
      <c r="D107" s="196">
        <v>6.8860000000000005E-2</v>
      </c>
      <c r="E107" s="32">
        <f t="shared" si="43"/>
        <v>0</v>
      </c>
      <c r="F107" s="32">
        <f t="shared" si="44"/>
        <v>0</v>
      </c>
      <c r="G107" s="32">
        <f t="shared" si="45"/>
        <v>0</v>
      </c>
      <c r="H107" s="33"/>
      <c r="I107" s="33"/>
      <c r="J107" s="33"/>
      <c r="K107" s="33"/>
      <c r="L107" s="33"/>
      <c r="M107" s="32">
        <f t="shared" si="46"/>
        <v>0</v>
      </c>
      <c r="N107" s="33"/>
      <c r="O107" s="33"/>
      <c r="P107" s="33"/>
      <c r="Q107" s="33"/>
      <c r="R107" s="33"/>
      <c r="S107" s="33"/>
      <c r="T107" s="33"/>
      <c r="U107" s="35">
        <f t="shared" si="47"/>
        <v>0</v>
      </c>
      <c r="V107" s="33"/>
      <c r="W107" s="33"/>
      <c r="X107" s="33"/>
      <c r="Y107" s="33"/>
      <c r="Z107" s="33"/>
      <c r="AA107" s="33"/>
      <c r="AB107" s="33"/>
      <c r="AC107" s="33"/>
      <c r="AD107" s="32">
        <f t="shared" si="48"/>
        <v>0</v>
      </c>
      <c r="AE107" s="33"/>
      <c r="AF107" s="33"/>
      <c r="AG107" s="36"/>
      <c r="AH107" s="36"/>
      <c r="AI107" s="33"/>
      <c r="AJ107" s="29"/>
      <c r="AK107" s="33"/>
      <c r="AL107" s="29"/>
      <c r="AM107" s="29"/>
      <c r="AN107" s="29"/>
      <c r="AO107" s="38"/>
      <c r="AP107" s="29"/>
      <c r="AQ107" s="33"/>
      <c r="AR107" s="38"/>
      <c r="AS107" s="38"/>
      <c r="AT107" s="38"/>
      <c r="AU107" s="38"/>
      <c r="AV107" s="38"/>
      <c r="AW107" s="38"/>
      <c r="AX107" s="33"/>
      <c r="AY107" s="33"/>
      <c r="AZ107" s="33"/>
      <c r="BA107" s="38"/>
      <c r="BB107" s="38"/>
      <c r="BC107" s="38"/>
      <c r="BD107" s="33"/>
      <c r="BE107" s="38"/>
      <c r="BF107" s="38"/>
      <c r="BG107" s="32">
        <f t="shared" si="49"/>
        <v>0</v>
      </c>
      <c r="BH107" s="38"/>
      <c r="BI107" s="33"/>
      <c r="BJ107" s="33"/>
      <c r="BK107" s="38"/>
      <c r="BL107" s="40" t="s">
        <v>1152</v>
      </c>
      <c r="BM107" s="38"/>
      <c r="BN107" s="45" t="s">
        <v>580</v>
      </c>
      <c r="BO107" s="38">
        <v>2025</v>
      </c>
      <c r="BP107" s="182"/>
      <c r="BQ107" s="38"/>
      <c r="BR107" s="38"/>
      <c r="BS107" s="38"/>
      <c r="BT107" s="38"/>
      <c r="BU107" s="47" t="s">
        <v>580</v>
      </c>
      <c r="BV107" s="29"/>
      <c r="BW107" s="36"/>
      <c r="BX107" s="36"/>
      <c r="BY107" s="197"/>
    </row>
    <row r="108" spans="1:77" s="39" customFormat="1" ht="47.25" x14ac:dyDescent="0.25">
      <c r="A108" s="29"/>
      <c r="B108" s="40" t="s">
        <v>1106</v>
      </c>
      <c r="C108" s="30">
        <f t="shared" si="42"/>
        <v>1.9561999999999999</v>
      </c>
      <c r="D108" s="196">
        <v>1.9561999999999999</v>
      </c>
      <c r="E108" s="32">
        <f t="shared" si="43"/>
        <v>0</v>
      </c>
      <c r="F108" s="32">
        <f t="shared" si="44"/>
        <v>0</v>
      </c>
      <c r="G108" s="32">
        <f t="shared" si="45"/>
        <v>0</v>
      </c>
      <c r="H108" s="33"/>
      <c r="I108" s="33"/>
      <c r="J108" s="33"/>
      <c r="K108" s="33"/>
      <c r="L108" s="33"/>
      <c r="M108" s="32">
        <f t="shared" si="46"/>
        <v>0</v>
      </c>
      <c r="N108" s="33"/>
      <c r="O108" s="33"/>
      <c r="P108" s="33"/>
      <c r="Q108" s="33"/>
      <c r="R108" s="33"/>
      <c r="S108" s="33"/>
      <c r="T108" s="33"/>
      <c r="U108" s="35">
        <f t="shared" si="47"/>
        <v>0</v>
      </c>
      <c r="V108" s="33"/>
      <c r="W108" s="33"/>
      <c r="X108" s="33"/>
      <c r="Y108" s="33"/>
      <c r="Z108" s="33"/>
      <c r="AA108" s="33"/>
      <c r="AB108" s="33"/>
      <c r="AC108" s="33"/>
      <c r="AD108" s="32">
        <f t="shared" si="48"/>
        <v>0</v>
      </c>
      <c r="AE108" s="33"/>
      <c r="AF108" s="33"/>
      <c r="AG108" s="36"/>
      <c r="AH108" s="36"/>
      <c r="AI108" s="33"/>
      <c r="AJ108" s="29"/>
      <c r="AK108" s="33"/>
      <c r="AL108" s="29"/>
      <c r="AM108" s="29"/>
      <c r="AN108" s="29"/>
      <c r="AO108" s="38"/>
      <c r="AP108" s="29"/>
      <c r="AQ108" s="33"/>
      <c r="AR108" s="38"/>
      <c r="AS108" s="38"/>
      <c r="AT108" s="38"/>
      <c r="AU108" s="38"/>
      <c r="AV108" s="38"/>
      <c r="AW108" s="38"/>
      <c r="AX108" s="33"/>
      <c r="AY108" s="33"/>
      <c r="AZ108" s="33"/>
      <c r="BA108" s="38"/>
      <c r="BB108" s="38"/>
      <c r="BC108" s="38"/>
      <c r="BD108" s="33"/>
      <c r="BE108" s="38"/>
      <c r="BF108" s="38"/>
      <c r="BG108" s="32">
        <f t="shared" si="49"/>
        <v>0</v>
      </c>
      <c r="BH108" s="38"/>
      <c r="BI108" s="33"/>
      <c r="BJ108" s="33"/>
      <c r="BK108" s="38"/>
      <c r="BL108" s="40" t="s">
        <v>1153</v>
      </c>
      <c r="BM108" s="38"/>
      <c r="BN108" s="45" t="s">
        <v>580</v>
      </c>
      <c r="BO108" s="38">
        <v>2025</v>
      </c>
      <c r="BP108" s="182"/>
      <c r="BQ108" s="38"/>
      <c r="BR108" s="38"/>
      <c r="BS108" s="38"/>
      <c r="BT108" s="38"/>
      <c r="BU108" s="47" t="s">
        <v>580</v>
      </c>
      <c r="BV108" s="29"/>
      <c r="BW108" s="36"/>
      <c r="BX108" s="36"/>
      <c r="BY108" s="197"/>
    </row>
    <row r="109" spans="1:77" s="39" customFormat="1" ht="47.25" x14ac:dyDescent="0.25">
      <c r="A109" s="29"/>
      <c r="B109" s="40" t="s">
        <v>1107</v>
      </c>
      <c r="C109" s="30">
        <f t="shared" si="42"/>
        <v>0.16535999999999998</v>
      </c>
      <c r="D109" s="196">
        <v>0.16535999999999998</v>
      </c>
      <c r="E109" s="32">
        <f t="shared" si="43"/>
        <v>0</v>
      </c>
      <c r="F109" s="32">
        <f t="shared" si="44"/>
        <v>0</v>
      </c>
      <c r="G109" s="32">
        <f t="shared" si="45"/>
        <v>0</v>
      </c>
      <c r="H109" s="33"/>
      <c r="I109" s="33"/>
      <c r="J109" s="33"/>
      <c r="K109" s="33"/>
      <c r="L109" s="33"/>
      <c r="M109" s="32">
        <f t="shared" si="46"/>
        <v>0</v>
      </c>
      <c r="N109" s="33"/>
      <c r="O109" s="33"/>
      <c r="P109" s="33"/>
      <c r="Q109" s="33"/>
      <c r="R109" s="33"/>
      <c r="S109" s="33"/>
      <c r="T109" s="33"/>
      <c r="U109" s="35">
        <f t="shared" si="47"/>
        <v>0</v>
      </c>
      <c r="V109" s="33"/>
      <c r="W109" s="33"/>
      <c r="X109" s="33"/>
      <c r="Y109" s="33"/>
      <c r="Z109" s="33"/>
      <c r="AA109" s="33"/>
      <c r="AB109" s="33"/>
      <c r="AC109" s="33"/>
      <c r="AD109" s="32">
        <f t="shared" si="48"/>
        <v>0</v>
      </c>
      <c r="AE109" s="33"/>
      <c r="AF109" s="33"/>
      <c r="AG109" s="36"/>
      <c r="AH109" s="36"/>
      <c r="AI109" s="33"/>
      <c r="AJ109" s="29"/>
      <c r="AK109" s="33"/>
      <c r="AL109" s="29"/>
      <c r="AM109" s="29"/>
      <c r="AN109" s="29"/>
      <c r="AO109" s="38"/>
      <c r="AP109" s="29"/>
      <c r="AQ109" s="33"/>
      <c r="AR109" s="38"/>
      <c r="AS109" s="38"/>
      <c r="AT109" s="38"/>
      <c r="AU109" s="38"/>
      <c r="AV109" s="38"/>
      <c r="AW109" s="38"/>
      <c r="AX109" s="33"/>
      <c r="AY109" s="33"/>
      <c r="AZ109" s="33"/>
      <c r="BA109" s="38"/>
      <c r="BB109" s="38"/>
      <c r="BC109" s="38"/>
      <c r="BD109" s="33"/>
      <c r="BE109" s="38"/>
      <c r="BF109" s="38"/>
      <c r="BG109" s="32">
        <f t="shared" si="49"/>
        <v>0</v>
      </c>
      <c r="BH109" s="38"/>
      <c r="BI109" s="33"/>
      <c r="BJ109" s="33"/>
      <c r="BK109" s="38"/>
      <c r="BL109" s="40" t="s">
        <v>1154</v>
      </c>
      <c r="BM109" s="38"/>
      <c r="BN109" s="45" t="s">
        <v>580</v>
      </c>
      <c r="BO109" s="38">
        <v>2025</v>
      </c>
      <c r="BP109" s="182"/>
      <c r="BQ109" s="38"/>
      <c r="BR109" s="38"/>
      <c r="BS109" s="38"/>
      <c r="BT109" s="38"/>
      <c r="BU109" s="47" t="s">
        <v>580</v>
      </c>
      <c r="BV109" s="29"/>
      <c r="BW109" s="36"/>
      <c r="BX109" s="36"/>
      <c r="BY109" s="197"/>
    </row>
    <row r="110" spans="1:77" s="39" customFormat="1" ht="47.25" x14ac:dyDescent="0.25">
      <c r="A110" s="29"/>
      <c r="B110" s="40" t="s">
        <v>1108</v>
      </c>
      <c r="C110" s="30">
        <f t="shared" si="42"/>
        <v>3.7225000000000001</v>
      </c>
      <c r="D110" s="196">
        <v>3.7225000000000001</v>
      </c>
      <c r="E110" s="32">
        <f t="shared" si="43"/>
        <v>0</v>
      </c>
      <c r="F110" s="32">
        <f t="shared" si="44"/>
        <v>0</v>
      </c>
      <c r="G110" s="32">
        <f t="shared" si="45"/>
        <v>0</v>
      </c>
      <c r="H110" s="33"/>
      <c r="I110" s="33"/>
      <c r="J110" s="33"/>
      <c r="K110" s="33"/>
      <c r="L110" s="33"/>
      <c r="M110" s="32">
        <f t="shared" si="46"/>
        <v>0</v>
      </c>
      <c r="N110" s="33"/>
      <c r="O110" s="33"/>
      <c r="P110" s="33"/>
      <c r="Q110" s="33"/>
      <c r="R110" s="33"/>
      <c r="S110" s="33"/>
      <c r="T110" s="33"/>
      <c r="U110" s="35">
        <f t="shared" si="47"/>
        <v>0</v>
      </c>
      <c r="V110" s="33"/>
      <c r="W110" s="33"/>
      <c r="X110" s="33"/>
      <c r="Y110" s="33"/>
      <c r="Z110" s="33"/>
      <c r="AA110" s="33"/>
      <c r="AB110" s="33"/>
      <c r="AC110" s="33"/>
      <c r="AD110" s="32">
        <f t="shared" si="48"/>
        <v>0</v>
      </c>
      <c r="AE110" s="33"/>
      <c r="AF110" s="33"/>
      <c r="AG110" s="36"/>
      <c r="AH110" s="36"/>
      <c r="AI110" s="33"/>
      <c r="AJ110" s="29"/>
      <c r="AK110" s="33"/>
      <c r="AL110" s="29"/>
      <c r="AM110" s="29"/>
      <c r="AN110" s="29"/>
      <c r="AO110" s="38"/>
      <c r="AP110" s="29"/>
      <c r="AQ110" s="33"/>
      <c r="AR110" s="38"/>
      <c r="AS110" s="38"/>
      <c r="AT110" s="38"/>
      <c r="AU110" s="38"/>
      <c r="AV110" s="38"/>
      <c r="AW110" s="38"/>
      <c r="AX110" s="33"/>
      <c r="AY110" s="33"/>
      <c r="AZ110" s="33"/>
      <c r="BA110" s="38"/>
      <c r="BB110" s="38"/>
      <c r="BC110" s="38"/>
      <c r="BD110" s="33"/>
      <c r="BE110" s="38"/>
      <c r="BF110" s="38"/>
      <c r="BG110" s="32">
        <f t="shared" si="49"/>
        <v>0</v>
      </c>
      <c r="BH110" s="38"/>
      <c r="BI110" s="33"/>
      <c r="BJ110" s="33"/>
      <c r="BK110" s="38"/>
      <c r="BL110" s="40" t="s">
        <v>1155</v>
      </c>
      <c r="BM110" s="38"/>
      <c r="BN110" s="45" t="s">
        <v>88</v>
      </c>
      <c r="BO110" s="38">
        <v>2025</v>
      </c>
      <c r="BP110" s="182"/>
      <c r="BQ110" s="38"/>
      <c r="BR110" s="38"/>
      <c r="BS110" s="38"/>
      <c r="BT110" s="38"/>
      <c r="BU110" s="47" t="s">
        <v>88</v>
      </c>
      <c r="BV110" s="29"/>
      <c r="BW110" s="36"/>
      <c r="BX110" s="36"/>
      <c r="BY110" s="197"/>
    </row>
    <row r="111" spans="1:77" s="39" customFormat="1" ht="31.5" x14ac:dyDescent="0.25">
      <c r="A111" s="29"/>
      <c r="B111" s="40" t="s">
        <v>1109</v>
      </c>
      <c r="C111" s="30">
        <f t="shared" si="42"/>
        <v>3.3000000000000002E-2</v>
      </c>
      <c r="D111" s="196">
        <v>3.3000000000000002E-2</v>
      </c>
      <c r="E111" s="32">
        <f t="shared" si="43"/>
        <v>0</v>
      </c>
      <c r="F111" s="32">
        <f t="shared" si="44"/>
        <v>0</v>
      </c>
      <c r="G111" s="32">
        <f t="shared" si="45"/>
        <v>0</v>
      </c>
      <c r="H111" s="33"/>
      <c r="I111" s="33"/>
      <c r="J111" s="33"/>
      <c r="K111" s="33"/>
      <c r="L111" s="33"/>
      <c r="M111" s="32">
        <f t="shared" si="46"/>
        <v>0</v>
      </c>
      <c r="N111" s="33"/>
      <c r="O111" s="33"/>
      <c r="P111" s="33"/>
      <c r="Q111" s="33"/>
      <c r="R111" s="33"/>
      <c r="S111" s="33"/>
      <c r="T111" s="33"/>
      <c r="U111" s="35">
        <f t="shared" si="47"/>
        <v>0</v>
      </c>
      <c r="V111" s="33"/>
      <c r="W111" s="33"/>
      <c r="X111" s="33"/>
      <c r="Y111" s="33"/>
      <c r="Z111" s="33"/>
      <c r="AA111" s="33"/>
      <c r="AB111" s="33"/>
      <c r="AC111" s="33"/>
      <c r="AD111" s="32">
        <f t="shared" si="48"/>
        <v>0</v>
      </c>
      <c r="AE111" s="33"/>
      <c r="AF111" s="33"/>
      <c r="AG111" s="36"/>
      <c r="AH111" s="36"/>
      <c r="AI111" s="33"/>
      <c r="AJ111" s="29"/>
      <c r="AK111" s="33"/>
      <c r="AL111" s="29"/>
      <c r="AM111" s="29"/>
      <c r="AN111" s="29"/>
      <c r="AO111" s="38"/>
      <c r="AP111" s="29"/>
      <c r="AQ111" s="33"/>
      <c r="AR111" s="38"/>
      <c r="AS111" s="38"/>
      <c r="AT111" s="38"/>
      <c r="AU111" s="38"/>
      <c r="AV111" s="38"/>
      <c r="AW111" s="38"/>
      <c r="AX111" s="33"/>
      <c r="AY111" s="33"/>
      <c r="AZ111" s="33"/>
      <c r="BA111" s="38"/>
      <c r="BB111" s="38"/>
      <c r="BC111" s="38"/>
      <c r="BD111" s="33"/>
      <c r="BE111" s="38"/>
      <c r="BF111" s="38"/>
      <c r="BG111" s="32">
        <f t="shared" si="49"/>
        <v>0</v>
      </c>
      <c r="BH111" s="38"/>
      <c r="BI111" s="33"/>
      <c r="BJ111" s="33"/>
      <c r="BK111" s="38"/>
      <c r="BL111" s="40" t="s">
        <v>1156</v>
      </c>
      <c r="BM111" s="38"/>
      <c r="BN111" s="45" t="s">
        <v>88</v>
      </c>
      <c r="BO111" s="38">
        <v>2025</v>
      </c>
      <c r="BP111" s="182"/>
      <c r="BQ111" s="38"/>
      <c r="BR111" s="38"/>
      <c r="BS111" s="38"/>
      <c r="BT111" s="38"/>
      <c r="BU111" s="47" t="s">
        <v>88</v>
      </c>
      <c r="BV111" s="29"/>
      <c r="BW111" s="36"/>
      <c r="BX111" s="36"/>
      <c r="BY111" s="197"/>
    </row>
    <row r="112" spans="1:77" s="39" customFormat="1" ht="31.5" x14ac:dyDescent="0.25">
      <c r="A112" s="29"/>
      <c r="B112" s="40" t="s">
        <v>1110</v>
      </c>
      <c r="C112" s="30">
        <f t="shared" si="42"/>
        <v>1.8447</v>
      </c>
      <c r="D112" s="196">
        <v>1.8447</v>
      </c>
      <c r="E112" s="32">
        <f t="shared" si="43"/>
        <v>0</v>
      </c>
      <c r="F112" s="32">
        <f t="shared" si="44"/>
        <v>0</v>
      </c>
      <c r="G112" s="32">
        <f t="shared" si="45"/>
        <v>0</v>
      </c>
      <c r="H112" s="33"/>
      <c r="I112" s="33"/>
      <c r="J112" s="33"/>
      <c r="K112" s="33"/>
      <c r="L112" s="33"/>
      <c r="M112" s="32">
        <f t="shared" si="46"/>
        <v>0</v>
      </c>
      <c r="N112" s="33"/>
      <c r="O112" s="33"/>
      <c r="P112" s="33"/>
      <c r="Q112" s="33"/>
      <c r="R112" s="33"/>
      <c r="S112" s="33"/>
      <c r="T112" s="33"/>
      <c r="U112" s="35">
        <f t="shared" si="47"/>
        <v>0</v>
      </c>
      <c r="V112" s="33"/>
      <c r="W112" s="33"/>
      <c r="X112" s="33"/>
      <c r="Y112" s="33"/>
      <c r="Z112" s="33"/>
      <c r="AA112" s="33"/>
      <c r="AB112" s="33"/>
      <c r="AC112" s="33"/>
      <c r="AD112" s="32">
        <f t="shared" si="48"/>
        <v>0</v>
      </c>
      <c r="AE112" s="33"/>
      <c r="AF112" s="33"/>
      <c r="AG112" s="36"/>
      <c r="AH112" s="36"/>
      <c r="AI112" s="33"/>
      <c r="AJ112" s="29"/>
      <c r="AK112" s="33"/>
      <c r="AL112" s="29"/>
      <c r="AM112" s="29"/>
      <c r="AN112" s="29"/>
      <c r="AO112" s="38"/>
      <c r="AP112" s="29"/>
      <c r="AQ112" s="33"/>
      <c r="AR112" s="38"/>
      <c r="AS112" s="38"/>
      <c r="AT112" s="38"/>
      <c r="AU112" s="38"/>
      <c r="AV112" s="38"/>
      <c r="AW112" s="38"/>
      <c r="AX112" s="33"/>
      <c r="AY112" s="33"/>
      <c r="AZ112" s="33"/>
      <c r="BA112" s="38"/>
      <c r="BB112" s="38"/>
      <c r="BC112" s="38"/>
      <c r="BD112" s="33"/>
      <c r="BE112" s="38"/>
      <c r="BF112" s="38"/>
      <c r="BG112" s="32">
        <f t="shared" si="49"/>
        <v>0</v>
      </c>
      <c r="BH112" s="38"/>
      <c r="BI112" s="33"/>
      <c r="BJ112" s="33"/>
      <c r="BK112" s="38"/>
      <c r="BL112" s="40" t="s">
        <v>1135</v>
      </c>
      <c r="BM112" s="38"/>
      <c r="BN112" s="45" t="s">
        <v>88</v>
      </c>
      <c r="BO112" s="38">
        <v>2025</v>
      </c>
      <c r="BP112" s="182"/>
      <c r="BQ112" s="38"/>
      <c r="BR112" s="38"/>
      <c r="BS112" s="38"/>
      <c r="BT112" s="38"/>
      <c r="BU112" s="47" t="s">
        <v>88</v>
      </c>
      <c r="BV112" s="29"/>
      <c r="BW112" s="36"/>
      <c r="BX112" s="36"/>
      <c r="BY112" s="197"/>
    </row>
    <row r="113" spans="1:77" s="39" customFormat="1" ht="31.5" x14ac:dyDescent="0.25">
      <c r="A113" s="29"/>
      <c r="B113" s="40" t="s">
        <v>1111</v>
      </c>
      <c r="C113" s="30">
        <f t="shared" si="42"/>
        <v>4.35283</v>
      </c>
      <c r="D113" s="196">
        <v>4.35283</v>
      </c>
      <c r="E113" s="32">
        <f t="shared" si="43"/>
        <v>0</v>
      </c>
      <c r="F113" s="32">
        <f t="shared" si="44"/>
        <v>0</v>
      </c>
      <c r="G113" s="32">
        <f t="shared" si="45"/>
        <v>0</v>
      </c>
      <c r="H113" s="33"/>
      <c r="I113" s="33"/>
      <c r="J113" s="33"/>
      <c r="K113" s="33"/>
      <c r="L113" s="33"/>
      <c r="M113" s="32">
        <f t="shared" si="46"/>
        <v>0</v>
      </c>
      <c r="N113" s="33"/>
      <c r="O113" s="33"/>
      <c r="P113" s="33"/>
      <c r="Q113" s="33"/>
      <c r="R113" s="33"/>
      <c r="S113" s="33"/>
      <c r="T113" s="33"/>
      <c r="U113" s="35">
        <f t="shared" si="47"/>
        <v>0</v>
      </c>
      <c r="V113" s="33"/>
      <c r="W113" s="33"/>
      <c r="X113" s="33"/>
      <c r="Y113" s="33"/>
      <c r="Z113" s="33"/>
      <c r="AA113" s="33"/>
      <c r="AB113" s="33"/>
      <c r="AC113" s="33"/>
      <c r="AD113" s="32">
        <f t="shared" si="48"/>
        <v>0</v>
      </c>
      <c r="AE113" s="33"/>
      <c r="AF113" s="33"/>
      <c r="AG113" s="36"/>
      <c r="AH113" s="36"/>
      <c r="AI113" s="33"/>
      <c r="AJ113" s="29"/>
      <c r="AK113" s="33"/>
      <c r="AL113" s="29"/>
      <c r="AM113" s="29"/>
      <c r="AN113" s="29"/>
      <c r="AO113" s="38"/>
      <c r="AP113" s="29"/>
      <c r="AQ113" s="33"/>
      <c r="AR113" s="38"/>
      <c r="AS113" s="38"/>
      <c r="AT113" s="38"/>
      <c r="AU113" s="38"/>
      <c r="AV113" s="38"/>
      <c r="AW113" s="38"/>
      <c r="AX113" s="33"/>
      <c r="AY113" s="33"/>
      <c r="AZ113" s="33"/>
      <c r="BA113" s="38"/>
      <c r="BB113" s="38"/>
      <c r="BC113" s="38"/>
      <c r="BD113" s="33"/>
      <c r="BE113" s="38"/>
      <c r="BF113" s="38"/>
      <c r="BG113" s="32">
        <f t="shared" si="49"/>
        <v>0</v>
      </c>
      <c r="BH113" s="38"/>
      <c r="BI113" s="33"/>
      <c r="BJ113" s="33"/>
      <c r="BK113" s="38"/>
      <c r="BL113" s="40" t="s">
        <v>1125</v>
      </c>
      <c r="BM113" s="38"/>
      <c r="BN113" s="45" t="s">
        <v>88</v>
      </c>
      <c r="BO113" s="38">
        <v>2025</v>
      </c>
      <c r="BP113" s="182"/>
      <c r="BQ113" s="38"/>
      <c r="BR113" s="38"/>
      <c r="BS113" s="38"/>
      <c r="BT113" s="38"/>
      <c r="BU113" s="47" t="s">
        <v>88</v>
      </c>
      <c r="BV113" s="29"/>
      <c r="BW113" s="36"/>
      <c r="BX113" s="36"/>
      <c r="BY113" s="197"/>
    </row>
    <row r="114" spans="1:77" s="39" customFormat="1" ht="47.25" x14ac:dyDescent="0.25">
      <c r="A114" s="29"/>
      <c r="B114" s="40" t="s">
        <v>1112</v>
      </c>
      <c r="C114" s="30">
        <f t="shared" si="42"/>
        <v>1.0837700000000001</v>
      </c>
      <c r="D114" s="196">
        <v>1.0837700000000001</v>
      </c>
      <c r="E114" s="32">
        <f t="shared" si="43"/>
        <v>0</v>
      </c>
      <c r="F114" s="32">
        <f t="shared" si="44"/>
        <v>0</v>
      </c>
      <c r="G114" s="32">
        <f t="shared" si="45"/>
        <v>0</v>
      </c>
      <c r="H114" s="33"/>
      <c r="I114" s="33"/>
      <c r="J114" s="33"/>
      <c r="K114" s="33"/>
      <c r="L114" s="33"/>
      <c r="M114" s="32">
        <f t="shared" si="46"/>
        <v>0</v>
      </c>
      <c r="N114" s="33"/>
      <c r="O114" s="33"/>
      <c r="P114" s="33"/>
      <c r="Q114" s="33"/>
      <c r="R114" s="33"/>
      <c r="S114" s="33"/>
      <c r="T114" s="33"/>
      <c r="U114" s="35">
        <f t="shared" si="47"/>
        <v>0</v>
      </c>
      <c r="V114" s="33"/>
      <c r="W114" s="33"/>
      <c r="X114" s="33"/>
      <c r="Y114" s="33"/>
      <c r="Z114" s="33"/>
      <c r="AA114" s="33"/>
      <c r="AB114" s="33"/>
      <c r="AC114" s="33"/>
      <c r="AD114" s="32">
        <f t="shared" si="48"/>
        <v>0</v>
      </c>
      <c r="AE114" s="33"/>
      <c r="AF114" s="33"/>
      <c r="AG114" s="36"/>
      <c r="AH114" s="36"/>
      <c r="AI114" s="33"/>
      <c r="AJ114" s="29"/>
      <c r="AK114" s="33"/>
      <c r="AL114" s="29"/>
      <c r="AM114" s="29"/>
      <c r="AN114" s="29"/>
      <c r="AO114" s="38"/>
      <c r="AP114" s="29"/>
      <c r="AQ114" s="33"/>
      <c r="AR114" s="38"/>
      <c r="AS114" s="38"/>
      <c r="AT114" s="38"/>
      <c r="AU114" s="38"/>
      <c r="AV114" s="38"/>
      <c r="AW114" s="38"/>
      <c r="AX114" s="33"/>
      <c r="AY114" s="33"/>
      <c r="AZ114" s="33"/>
      <c r="BA114" s="38"/>
      <c r="BB114" s="38"/>
      <c r="BC114" s="38"/>
      <c r="BD114" s="33"/>
      <c r="BE114" s="38"/>
      <c r="BF114" s="38"/>
      <c r="BG114" s="32">
        <f t="shared" si="49"/>
        <v>0</v>
      </c>
      <c r="BH114" s="38"/>
      <c r="BI114" s="33"/>
      <c r="BJ114" s="33"/>
      <c r="BK114" s="38"/>
      <c r="BL114" s="40" t="s">
        <v>1157</v>
      </c>
      <c r="BM114" s="38"/>
      <c r="BN114" s="45" t="s">
        <v>88</v>
      </c>
      <c r="BO114" s="38">
        <v>2025</v>
      </c>
      <c r="BP114" s="182"/>
      <c r="BQ114" s="38"/>
      <c r="BR114" s="38"/>
      <c r="BS114" s="38"/>
      <c r="BT114" s="38"/>
      <c r="BU114" s="47" t="s">
        <v>88</v>
      </c>
      <c r="BV114" s="29"/>
      <c r="BW114" s="36"/>
      <c r="BX114" s="36"/>
      <c r="BY114" s="197"/>
    </row>
    <row r="115" spans="1:77" s="39" customFormat="1" ht="47.25" x14ac:dyDescent="0.25">
      <c r="A115" s="29"/>
      <c r="B115" s="40" t="s">
        <v>1113</v>
      </c>
      <c r="C115" s="30">
        <f t="shared" si="42"/>
        <v>9.5988399999999992</v>
      </c>
      <c r="D115" s="196">
        <v>9.5988399999999992</v>
      </c>
      <c r="E115" s="32">
        <f t="shared" si="43"/>
        <v>0</v>
      </c>
      <c r="F115" s="32">
        <f t="shared" si="44"/>
        <v>0</v>
      </c>
      <c r="G115" s="32">
        <f t="shared" si="45"/>
        <v>0</v>
      </c>
      <c r="H115" s="33"/>
      <c r="I115" s="33"/>
      <c r="J115" s="33"/>
      <c r="K115" s="33"/>
      <c r="L115" s="33"/>
      <c r="M115" s="32">
        <f t="shared" si="46"/>
        <v>0</v>
      </c>
      <c r="N115" s="33"/>
      <c r="O115" s="33"/>
      <c r="P115" s="33"/>
      <c r="Q115" s="33"/>
      <c r="R115" s="33"/>
      <c r="S115" s="33"/>
      <c r="T115" s="33"/>
      <c r="U115" s="35">
        <f t="shared" si="47"/>
        <v>0</v>
      </c>
      <c r="V115" s="33"/>
      <c r="W115" s="33"/>
      <c r="X115" s="33"/>
      <c r="Y115" s="33"/>
      <c r="Z115" s="33"/>
      <c r="AA115" s="33"/>
      <c r="AB115" s="33"/>
      <c r="AC115" s="33"/>
      <c r="AD115" s="32">
        <f t="shared" si="48"/>
        <v>0</v>
      </c>
      <c r="AE115" s="33"/>
      <c r="AF115" s="33"/>
      <c r="AG115" s="36"/>
      <c r="AH115" s="36"/>
      <c r="AI115" s="33"/>
      <c r="AJ115" s="29"/>
      <c r="AK115" s="33"/>
      <c r="AL115" s="29"/>
      <c r="AM115" s="29"/>
      <c r="AN115" s="29"/>
      <c r="AO115" s="38"/>
      <c r="AP115" s="29"/>
      <c r="AQ115" s="33"/>
      <c r="AR115" s="38"/>
      <c r="AS115" s="38"/>
      <c r="AT115" s="38"/>
      <c r="AU115" s="38"/>
      <c r="AV115" s="38"/>
      <c r="AW115" s="38"/>
      <c r="AX115" s="33"/>
      <c r="AY115" s="33"/>
      <c r="AZ115" s="33"/>
      <c r="BA115" s="38"/>
      <c r="BB115" s="38"/>
      <c r="BC115" s="38"/>
      <c r="BD115" s="33"/>
      <c r="BE115" s="38"/>
      <c r="BF115" s="38"/>
      <c r="BG115" s="32">
        <f t="shared" si="49"/>
        <v>0</v>
      </c>
      <c r="BH115" s="38"/>
      <c r="BI115" s="33"/>
      <c r="BJ115" s="33"/>
      <c r="BK115" s="38"/>
      <c r="BL115" s="40" t="s">
        <v>1158</v>
      </c>
      <c r="BM115" s="38"/>
      <c r="BN115" s="45" t="s">
        <v>88</v>
      </c>
      <c r="BO115" s="38">
        <v>2025</v>
      </c>
      <c r="BP115" s="183"/>
      <c r="BQ115" s="38"/>
      <c r="BR115" s="38"/>
      <c r="BS115" s="38"/>
      <c r="BT115" s="38"/>
      <c r="BU115" s="47" t="s">
        <v>88</v>
      </c>
      <c r="BV115" s="29"/>
      <c r="BW115" s="36"/>
      <c r="BX115" s="36"/>
      <c r="BY115" s="197"/>
    </row>
  </sheetData>
  <mergeCells count="71">
    <mergeCell ref="BP35:BP36"/>
    <mergeCell ref="BP37:BP39"/>
    <mergeCell ref="BP47:BP115"/>
    <mergeCell ref="B27:B28"/>
    <mergeCell ref="B15:B16"/>
    <mergeCell ref="B17:B18"/>
    <mergeCell ref="B24:B25"/>
    <mergeCell ref="BP15:BP16"/>
    <mergeCell ref="BP17:BP18"/>
    <mergeCell ref="BP24:BP25"/>
    <mergeCell ref="BF7:BF8"/>
    <mergeCell ref="BG7:BG8"/>
    <mergeCell ref="BH7:BH8"/>
    <mergeCell ref="BI7:BI8"/>
    <mergeCell ref="BJ7:BJ8"/>
    <mergeCell ref="BE7:BE8"/>
    <mergeCell ref="AE7:AT7"/>
    <mergeCell ref="AU7:AU8"/>
    <mergeCell ref="AV7:AV8"/>
    <mergeCell ref="AW7:AW8"/>
    <mergeCell ref="AX7:AX8"/>
    <mergeCell ref="AY7:AY8"/>
    <mergeCell ref="AZ7:AZ8"/>
    <mergeCell ref="BA7:BA8"/>
    <mergeCell ref="BB7:BB8"/>
    <mergeCell ref="BC7:BC8"/>
    <mergeCell ref="BD7:BD8"/>
    <mergeCell ref="AD7:AD8"/>
    <mergeCell ref="S7:S8"/>
    <mergeCell ref="T7:T8"/>
    <mergeCell ref="U7:U8"/>
    <mergeCell ref="V7:V8"/>
    <mergeCell ref="W7:W8"/>
    <mergeCell ref="X7:X8"/>
    <mergeCell ref="Y7:Y8"/>
    <mergeCell ref="Z7:Z8"/>
    <mergeCell ref="AA7:AA8"/>
    <mergeCell ref="AB7:AB8"/>
    <mergeCell ref="AC7:AC8"/>
    <mergeCell ref="CI5:CI8"/>
    <mergeCell ref="F6:T6"/>
    <mergeCell ref="U6:BF6"/>
    <mergeCell ref="BG6:BJ6"/>
    <mergeCell ref="F7:F8"/>
    <mergeCell ref="G7:J7"/>
    <mergeCell ref="K7:K8"/>
    <mergeCell ref="L7:L8"/>
    <mergeCell ref="M7:Q7"/>
    <mergeCell ref="R7:R8"/>
    <mergeCell ref="BR5:BT8"/>
    <mergeCell ref="BU5:BU8"/>
    <mergeCell ref="BV5:BV8"/>
    <mergeCell ref="BW5:BW8"/>
    <mergeCell ref="BX5:BX8"/>
    <mergeCell ref="BY5:BY8"/>
    <mergeCell ref="BQ5:BQ8"/>
    <mergeCell ref="A1:B1"/>
    <mergeCell ref="A2:BU2"/>
    <mergeCell ref="A3:BU3"/>
    <mergeCell ref="A4:BU4"/>
    <mergeCell ref="A5:A8"/>
    <mergeCell ref="B5:B8"/>
    <mergeCell ref="C5:C8"/>
    <mergeCell ref="D5:D8"/>
    <mergeCell ref="E5:E8"/>
    <mergeCell ref="F5:BJ5"/>
    <mergeCell ref="BK5:BK8"/>
    <mergeCell ref="BL5:BL8"/>
    <mergeCell ref="BM5:BM8"/>
    <mergeCell ref="BN5:BN8"/>
    <mergeCell ref="BP5:BP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BIEU 10CH-DCQH</vt:lpstr>
      <vt:lpstr>BIEU 10CH-2025</vt:lpstr>
      <vt:lpstr>nhap</vt:lpstr>
      <vt:lpstr>bs</vt:lpstr>
      <vt:lpstr>'BIEU 10CH-DCQH'!Print_Area</vt:lpstr>
      <vt:lpstr>'BIEU 10CH-DCQH'!Print_Titles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Nguyễn Đình Ánh</cp:lastModifiedBy>
  <cp:lastPrinted>2024-12-02T15:38:58Z</cp:lastPrinted>
  <dcterms:created xsi:type="dcterms:W3CDTF">2024-12-02T08:11:49Z</dcterms:created>
  <dcterms:modified xsi:type="dcterms:W3CDTF">2024-12-03T02:44:16Z</dcterms:modified>
</cp:coreProperties>
</file>