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KH 2025 KT\HUYEN KON RAY\DCQH KON RAY\"/>
    </mc:Choice>
  </mc:AlternateContent>
  <xr:revisionPtr revIDLastSave="0" documentId="13_ncr:1_{4B13503E-8034-4EC2-AAF9-84932E7F6C75}" xr6:coauthVersionLast="47" xr6:coauthVersionMax="47" xr10:uidLastSave="{00000000-0000-0000-0000-000000000000}"/>
  <bookViews>
    <workbookView xWindow="-120" yWindow="-120" windowWidth="20730" windowHeight="11040" xr2:uid="{00000000-000D-0000-FFFF-FFFF00000000}"/>
  </bookViews>
  <sheets>
    <sheet name="BIEU DA THUC HIEN" sheetId="11" r:id="rId1"/>
    <sheet name="DM đã thực hiện" sheetId="8" state="hidden" r:id="rId2"/>
    <sheet name="DM hủy bỏ" sheetId="7" state="hidden" r:id="rId3"/>
    <sheet name="dm trình hdnd tỉnh" sheetId="6" state="hidden" r:id="rId4"/>
  </sheets>
  <externalReferences>
    <externalReference r:id="rId5"/>
  </externalReferences>
  <definedNames>
    <definedName name="_xlnm._FilterDatabase" localSheetId="0" hidden="1">'BIEU DA THUC HIEN'!$A$4:$AN$39</definedName>
    <definedName name="_xlnm._FilterDatabase" localSheetId="1" hidden="1">'DM đã thực hiện'!$A$2:$AL$31</definedName>
    <definedName name="_xlnm._FilterDatabase" localSheetId="2" hidden="1">'DM hủy bỏ'!$A$2:$AL$13</definedName>
    <definedName name="_xlnm._FilterDatabase" localSheetId="3" hidden="1">'dm trình hdnd tỉnh'!$A$2:$AL$86</definedName>
    <definedName name="aCOUNT">'[1]data10a-count'!$A:$B</definedName>
    <definedName name="aCOUNT.">'[1]data10a-count'!$A:$A</definedName>
    <definedName name="aSUM">'[1]data10a-sum'!$A:$B</definedName>
    <definedName name="aSUM.">'[1]data10a-sum'!$A:$A</definedName>
    <definedName name="bCOUNT">'[1]data10b-count'!$A:$B</definedName>
    <definedName name="bCOUNT.">'[1]data10b-count'!$A:$A</definedName>
    <definedName name="bLUAcount">[1]data10bLUAcount!$A:$B</definedName>
    <definedName name="bLUAcount.">[1]data10bLUAcount!$A:$A</definedName>
    <definedName name="bLUAsum">[1]data10bLUAsum!$A:$B</definedName>
    <definedName name="bLUAsum.">[1]data10bLUAsum!$A:$A</definedName>
    <definedName name="bRDDcount">[1]data10bRDDcount!$A:$B</definedName>
    <definedName name="bRDDcount.">[1]data10bRDDcount!$A:$A</definedName>
    <definedName name="bRDDsum">[1]data10bRDDsum!$A:$B</definedName>
    <definedName name="bRDDsum.">[1]data10bRDDsum!$A:$A</definedName>
    <definedName name="bRPHcount">[1]data10bRPHcount!$A:$B</definedName>
    <definedName name="bRPHcount.">[1]data10bRPHcount!$A:$A</definedName>
    <definedName name="bRPHsum">[1]data10bRPHsum!$A:$B</definedName>
    <definedName name="bRPHsum.">[1]data10bRPHsum!$A:$A</definedName>
    <definedName name="bSUM">'[1]data10b-sum'!$A:$B</definedName>
    <definedName name="bSUM.">'[1]data10b-sum'!$A:$A</definedName>
    <definedName name="cLUAcount">[1]data10cLUAcount!$A:$B</definedName>
    <definedName name="cLUAcount.">[1]data10cLUAcount!$A:$A</definedName>
    <definedName name="cLUAsum">[1]data10cLUAsum!$A:$B</definedName>
    <definedName name="cLUAsum.">[1]data10cLUAsum!$A:$A</definedName>
    <definedName name="cRDDcount">[1]data10cRDDcount!$A:$B</definedName>
    <definedName name="cRDDcount.">[1]data10cRDDcount!$A:$A</definedName>
    <definedName name="cRDDsum">[1]data10cRDDsum!$A:$B</definedName>
    <definedName name="cRDDsum.">[1]data10cRDDsum!$A:$A</definedName>
    <definedName name="cRPHcount">[1]data10cRPHcount!$A:$B</definedName>
    <definedName name="cRPHcount.">[1]data10cRPHcount!$A:$A</definedName>
    <definedName name="cRPHsum">[1]data10cRPHsum!$A:$B</definedName>
    <definedName name="cRPHsum.">[1]data10cRPHsum!$A:$A</definedName>
    <definedName name="pb10acount">'[1]datapb10a-count'!$A:$B</definedName>
    <definedName name="pb10acount.">'[1]datapb10a-count'!$A:$A</definedName>
    <definedName name="pb10asum">'[1]datapb10a-sum'!$A$1:$B$100</definedName>
    <definedName name="pb10asum.">'[1]datapb10a-sum'!$A$1:$A$100</definedName>
    <definedName name="pb10bLUAcount">'[1]datapb 10bLUA-count'!$A:$B</definedName>
    <definedName name="pb10bLUAcount.">'[1]datapb 10bLUA-count'!$A:$A</definedName>
    <definedName name="pb10bLUAsum">'[1]datapb 10bLUA-sum'!$A:$B</definedName>
    <definedName name="pb10bLUAsum.">'[1]datapb 10bLUA-sum'!$A:$A</definedName>
    <definedName name="pb10bRDDcount">'[1]datapb 10bRDD-count'!$A:$B</definedName>
    <definedName name="pb10bRDDcount.">'[1]datapb 10bRDD-count'!$A:$A</definedName>
    <definedName name="pb10bRDDsum">'[1]datapb 10bRDD-sum'!$A:$B</definedName>
    <definedName name="pb10bRDDsum.">'[1]datapb 10bRDD-sum'!$A:$A</definedName>
    <definedName name="pb10bRPHcount">'[1]datapb 10bRPH-count'!$A:$B</definedName>
    <definedName name="pb10bRPHcount.">'[1]datapb 10bRPH-count'!$A:$A</definedName>
    <definedName name="pb10bRPHsum">'[1]datapb 10bRPH-sum'!$A:$B</definedName>
    <definedName name="pb10bRPHsum.">'[1]datapb 10bRPH-sum'!$A:$A</definedName>
    <definedName name="pb10cLUAcount">'[1]datapb 10cLUA-count'!$A:$B</definedName>
    <definedName name="pb10cLUAcount.">'[1]datapb 10cLUA-count'!$A:$A</definedName>
    <definedName name="pb10cLUAsum.">'[1]datapb 10cLUA-sum'!$A:$A</definedName>
    <definedName name="pb10cRDDcount">'[1]datapb 10cRDD-count'!$A:$B</definedName>
    <definedName name="pb10cRDDcount.">'[1]datapb 10cRDD-count'!$A:$A</definedName>
    <definedName name="pb10cRDDsum">'[1]datapb 10cRDD-sum'!$A:$B</definedName>
    <definedName name="pb10cRDDsum.">'[1]datapb 10cRDD-sum'!$A:$A</definedName>
    <definedName name="pb10cRPHcount">'[1]datapb 10cRPH-count'!$A:$B</definedName>
    <definedName name="pb10cRPHcount.">'[1]datapb 10cRPH-count'!$A:$A</definedName>
    <definedName name="pb10cRPHsum">'[1]datapb 10cRPH-sum'!$A:$B</definedName>
    <definedName name="pb10cRPHsum.">'[1]datapb 10cRPH-sum'!$A:$A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1" l="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B39" i="11"/>
  <c r="AA39" i="11"/>
  <c r="Z39" i="11"/>
  <c r="Y39" i="11"/>
  <c r="X39" i="11"/>
  <c r="W39" i="11"/>
  <c r="V39" i="11"/>
  <c r="U39" i="11"/>
  <c r="T39" i="11"/>
  <c r="S39" i="11"/>
  <c r="R39" i="11"/>
  <c r="Q39" i="11"/>
  <c r="P39" i="11"/>
  <c r="N39" i="11"/>
  <c r="M39" i="11"/>
  <c r="J39" i="11"/>
  <c r="I39" i="11"/>
  <c r="G39" i="11"/>
  <c r="H38" i="11"/>
  <c r="F38" i="11" s="1"/>
  <c r="D38" i="11" s="1"/>
  <c r="H37" i="11"/>
  <c r="F37" i="11" s="1"/>
  <c r="D37" i="11" s="1"/>
  <c r="H36" i="11"/>
  <c r="F36" i="11" s="1"/>
  <c r="D36" i="11" s="1"/>
  <c r="H35" i="11"/>
  <c r="F35" i="11" s="1"/>
  <c r="D35" i="11" s="1"/>
  <c r="H34" i="11"/>
  <c r="F34" i="11" s="1"/>
  <c r="D34" i="11" s="1"/>
  <c r="K33" i="11"/>
  <c r="F33" i="11" s="1"/>
  <c r="D33" i="11" s="1"/>
  <c r="H32" i="11"/>
  <c r="F32" i="11" s="1"/>
  <c r="D32" i="11" s="1"/>
  <c r="H31" i="11"/>
  <c r="F31" i="11" s="1"/>
  <c r="D31" i="11" s="1"/>
  <c r="H30" i="11"/>
  <c r="F30" i="11" s="1"/>
  <c r="D30" i="11" s="1"/>
  <c r="H29" i="11"/>
  <c r="F29" i="11" s="1"/>
  <c r="D29" i="11" s="1"/>
  <c r="H28" i="11"/>
  <c r="F28" i="11" s="1"/>
  <c r="D28" i="11" s="1"/>
  <c r="H27" i="11"/>
  <c r="F27" i="11" s="1"/>
  <c r="D27" i="11" s="1"/>
  <c r="H26" i="11"/>
  <c r="F26" i="11" s="1"/>
  <c r="D26" i="11" s="1"/>
  <c r="H25" i="11"/>
  <c r="F25" i="11" s="1"/>
  <c r="D25" i="11" s="1"/>
  <c r="H24" i="11"/>
  <c r="F24" i="11" s="1"/>
  <c r="D24" i="11" s="1"/>
  <c r="H23" i="11"/>
  <c r="F23" i="11" s="1"/>
  <c r="D23" i="11" s="1"/>
  <c r="H22" i="11"/>
  <c r="F22" i="11" s="1"/>
  <c r="D22" i="11" s="1"/>
  <c r="H21" i="11"/>
  <c r="F21" i="11" s="1"/>
  <c r="D21" i="11" s="1"/>
  <c r="H20" i="11"/>
  <c r="F20" i="11" s="1"/>
  <c r="D20" i="11" s="1"/>
  <c r="H19" i="11"/>
  <c r="F19" i="11" s="1"/>
  <c r="D19" i="11" s="1"/>
  <c r="H18" i="11"/>
  <c r="F18" i="11" s="1"/>
  <c r="D18" i="11" s="1"/>
  <c r="H17" i="11"/>
  <c r="F17" i="11" s="1"/>
  <c r="D17" i="11" s="1"/>
  <c r="H16" i="11"/>
  <c r="F16" i="11" s="1"/>
  <c r="D16" i="11" s="1"/>
  <c r="H15" i="11"/>
  <c r="F15" i="11" s="1"/>
  <c r="D15" i="11" s="1"/>
  <c r="H14" i="11"/>
  <c r="F14" i="11" s="1"/>
  <c r="D14" i="11" s="1"/>
  <c r="H13" i="11"/>
  <c r="F13" i="11" s="1"/>
  <c r="D13" i="11" s="1"/>
  <c r="H12" i="11"/>
  <c r="F12" i="11" s="1"/>
  <c r="D12" i="11" s="1"/>
  <c r="H11" i="11"/>
  <c r="F11" i="11" s="1"/>
  <c r="D11" i="11" s="1"/>
  <c r="H10" i="11"/>
  <c r="F10" i="11" s="1"/>
  <c r="D10" i="11" s="1"/>
  <c r="K39" i="11"/>
  <c r="E39" i="11"/>
  <c r="H9" i="11"/>
  <c r="F9" i="11" s="1"/>
  <c r="D9" i="11" s="1"/>
  <c r="H8" i="11"/>
  <c r="F8" i="11" s="1"/>
  <c r="D8" i="11" s="1"/>
  <c r="H7" i="11"/>
  <c r="F7" i="11" s="1"/>
  <c r="D7" i="11" s="1"/>
  <c r="H6" i="11"/>
  <c r="F6" i="11" s="1"/>
  <c r="D6" i="11" s="1"/>
  <c r="H5" i="11"/>
  <c r="F5" i="11" s="1"/>
  <c r="D5" i="11" s="1"/>
  <c r="L39" i="11" l="1"/>
  <c r="H39" i="11"/>
  <c r="H31" i="8"/>
  <c r="F31" i="8" s="1"/>
  <c r="D31" i="8" s="1"/>
  <c r="D39" i="11" l="1"/>
  <c r="F39" i="11"/>
  <c r="H30" i="8"/>
  <c r="F30" i="8" s="1"/>
  <c r="D30" i="8" s="1"/>
  <c r="H13" i="7" l="1"/>
  <c r="F13" i="7" s="1"/>
  <c r="D13" i="7" s="1"/>
  <c r="H12" i="7"/>
  <c r="F12" i="7" s="1"/>
  <c r="D12" i="7" s="1"/>
  <c r="H29" i="8"/>
  <c r="F29" i="8" s="1"/>
  <c r="D29" i="8" s="1"/>
  <c r="H28" i="8"/>
  <c r="F28" i="8" s="1"/>
  <c r="D28" i="8" s="1"/>
  <c r="H27" i="8"/>
  <c r="F27" i="8" s="1"/>
  <c r="D27" i="8" s="1"/>
  <c r="H26" i="8"/>
  <c r="F26" i="8" s="1"/>
  <c r="D26" i="8" s="1"/>
  <c r="F25" i="8"/>
  <c r="D25" i="8" s="1"/>
  <c r="H24" i="8"/>
  <c r="F24" i="8" s="1"/>
  <c r="D24" i="8" s="1"/>
  <c r="H23" i="8" l="1"/>
  <c r="F23" i="8" s="1"/>
  <c r="H22" i="8"/>
  <c r="F22" i="8" s="1"/>
  <c r="D22" i="8" s="1"/>
  <c r="H21" i="8"/>
  <c r="F21" i="8" s="1"/>
  <c r="D21" i="8" s="1"/>
  <c r="H20" i="8"/>
  <c r="F20" i="8" s="1"/>
  <c r="D20" i="8" s="1"/>
  <c r="H19" i="8"/>
  <c r="F19" i="8" s="1"/>
  <c r="D19" i="8" s="1"/>
  <c r="H18" i="8"/>
  <c r="F18" i="8" s="1"/>
  <c r="D18" i="8" s="1"/>
  <c r="H17" i="8"/>
  <c r="F17" i="8" s="1"/>
  <c r="D17" i="8" s="1"/>
  <c r="H16" i="8"/>
  <c r="F16" i="8" s="1"/>
  <c r="D16" i="8" s="1"/>
  <c r="H15" i="8"/>
  <c r="F15" i="8" s="1"/>
  <c r="D15" i="8" s="1"/>
  <c r="H14" i="8"/>
  <c r="F14" i="8" s="1"/>
  <c r="D14" i="8" s="1"/>
  <c r="H13" i="8"/>
  <c r="F13" i="8" s="1"/>
  <c r="D13" i="8" s="1"/>
  <c r="H12" i="8"/>
  <c r="F12" i="8" s="1"/>
  <c r="D12" i="8" s="1"/>
  <c r="H11" i="8"/>
  <c r="F11" i="8" s="1"/>
  <c r="D11" i="8" s="1"/>
  <c r="H10" i="8"/>
  <c r="F10" i="8" s="1"/>
  <c r="D10" i="8" s="1"/>
  <c r="H9" i="8"/>
  <c r="F9" i="8" s="1"/>
  <c r="D9" i="8" s="1"/>
  <c r="H8" i="8"/>
  <c r="F8" i="8" s="1"/>
  <c r="D8" i="8" s="1"/>
  <c r="H7" i="8"/>
  <c r="F7" i="8" s="1"/>
  <c r="D7" i="8" s="1"/>
  <c r="H6" i="8"/>
  <c r="F6" i="8" s="1"/>
  <c r="D6" i="8" s="1"/>
  <c r="H5" i="8"/>
  <c r="F5" i="8" s="1"/>
  <c r="D5" i="8" s="1"/>
  <c r="H4" i="8"/>
  <c r="F4" i="8" s="1"/>
  <c r="D4" i="8" s="1"/>
  <c r="H3" i="8"/>
  <c r="F3" i="8" s="1"/>
  <c r="D3" i="8" s="1"/>
  <c r="H11" i="7"/>
  <c r="F11" i="7" s="1"/>
  <c r="D11" i="7" s="1"/>
  <c r="H10" i="7"/>
  <c r="F10" i="7" s="1"/>
  <c r="D10" i="7" s="1"/>
  <c r="H9" i="7"/>
  <c r="F9" i="7" s="1"/>
  <c r="D9" i="7" s="1"/>
  <c r="H8" i="7"/>
  <c r="F8" i="7" s="1"/>
  <c r="D8" i="7" s="1"/>
  <c r="H7" i="7"/>
  <c r="F7" i="7" s="1"/>
  <c r="D7" i="7" s="1"/>
  <c r="H6" i="7"/>
  <c r="F6" i="7" s="1"/>
  <c r="D6" i="7" s="1"/>
  <c r="H5" i="7"/>
  <c r="F5" i="7" s="1"/>
  <c r="D5" i="7" s="1"/>
  <c r="H4" i="7"/>
  <c r="F4" i="7" s="1"/>
  <c r="D4" i="7" s="1"/>
  <c r="H3" i="7"/>
  <c r="F3" i="7" s="1"/>
  <c r="D3" i="7" s="1"/>
  <c r="H48" i="6" l="1"/>
  <c r="F48" i="6" s="1"/>
  <c r="L36" i="6"/>
  <c r="H35" i="6"/>
  <c r="K35" i="6"/>
  <c r="L35" i="6"/>
  <c r="F35" i="6" l="1"/>
  <c r="D35" i="6" s="1"/>
  <c r="AB86" i="6"/>
  <c r="AA86" i="6"/>
  <c r="Z86" i="6"/>
  <c r="Y86" i="6"/>
  <c r="X86" i="6"/>
  <c r="W86" i="6"/>
  <c r="V86" i="6"/>
  <c r="U86" i="6"/>
  <c r="T86" i="6"/>
  <c r="S86" i="6"/>
  <c r="R86" i="6"/>
  <c r="Q86" i="6"/>
  <c r="P86" i="6"/>
  <c r="N86" i="6"/>
  <c r="M86" i="6"/>
  <c r="J86" i="6"/>
  <c r="I86" i="6"/>
  <c r="G86" i="6"/>
  <c r="H85" i="6"/>
  <c r="F85" i="6" s="1"/>
  <c r="D85" i="6" s="1"/>
  <c r="H84" i="6"/>
  <c r="F84" i="6" s="1"/>
  <c r="D84" i="6" s="1"/>
  <c r="H83" i="6"/>
  <c r="F83" i="6" s="1"/>
  <c r="D83" i="6" s="1"/>
  <c r="H82" i="6"/>
  <c r="F82" i="6" s="1"/>
  <c r="D82" i="6" s="1"/>
  <c r="H81" i="6"/>
  <c r="F81" i="6" s="1"/>
  <c r="D81" i="6" s="1"/>
  <c r="H80" i="6"/>
  <c r="F80" i="6" s="1"/>
  <c r="D80" i="6" s="1"/>
  <c r="H79" i="6"/>
  <c r="F79" i="6" s="1"/>
  <c r="D79" i="6" s="1"/>
  <c r="H78" i="6"/>
  <c r="F78" i="6" s="1"/>
  <c r="D78" i="6" s="1"/>
  <c r="H77" i="6"/>
  <c r="F77" i="6" s="1"/>
  <c r="D77" i="6" s="1"/>
  <c r="H76" i="6"/>
  <c r="F76" i="6" s="1"/>
  <c r="D76" i="6" s="1"/>
  <c r="H75" i="6"/>
  <c r="F75" i="6" s="1"/>
  <c r="D75" i="6" s="1"/>
  <c r="H74" i="6"/>
  <c r="F74" i="6" s="1"/>
  <c r="D74" i="6" s="1"/>
  <c r="H73" i="6"/>
  <c r="F73" i="6" s="1"/>
  <c r="D73" i="6" s="1"/>
  <c r="H72" i="6"/>
  <c r="F72" i="6" s="1"/>
  <c r="D72" i="6" s="1"/>
  <c r="H71" i="6"/>
  <c r="F71" i="6" s="1"/>
  <c r="D71" i="6" s="1"/>
  <c r="H70" i="6"/>
  <c r="F70" i="6" s="1"/>
  <c r="D70" i="6" s="1"/>
  <c r="H69" i="6"/>
  <c r="F69" i="6" s="1"/>
  <c r="D69" i="6" s="1"/>
  <c r="H67" i="6"/>
  <c r="F67" i="6" s="1"/>
  <c r="D67" i="6" s="1"/>
  <c r="H66" i="6"/>
  <c r="F66" i="6" s="1"/>
  <c r="D66" i="6" s="1"/>
  <c r="F65" i="6"/>
  <c r="D65" i="6" s="1"/>
  <c r="F64" i="6"/>
  <c r="D64" i="6" s="1"/>
  <c r="H63" i="6"/>
  <c r="F63" i="6" s="1"/>
  <c r="D63" i="6" s="1"/>
  <c r="H62" i="6"/>
  <c r="F62" i="6" s="1"/>
  <c r="H61" i="6"/>
  <c r="F61" i="6" s="1"/>
  <c r="H60" i="6"/>
  <c r="F60" i="6" s="1"/>
  <c r="D60" i="6" s="1"/>
  <c r="H59" i="6"/>
  <c r="F59" i="6" s="1"/>
  <c r="D59" i="6" s="1"/>
  <c r="H58" i="6"/>
  <c r="F58" i="6" s="1"/>
  <c r="D58" i="6" s="1"/>
  <c r="H57" i="6"/>
  <c r="F57" i="6" s="1"/>
  <c r="D57" i="6" s="1"/>
  <c r="H56" i="6"/>
  <c r="F56" i="6" s="1"/>
  <c r="D56" i="6" s="1"/>
  <c r="H55" i="6"/>
  <c r="F55" i="6" s="1"/>
  <c r="D55" i="6" s="1"/>
  <c r="H54" i="6"/>
  <c r="F54" i="6" s="1"/>
  <c r="D54" i="6" s="1"/>
  <c r="H53" i="6"/>
  <c r="F53" i="6" s="1"/>
  <c r="D53" i="6" s="1"/>
  <c r="H52" i="6"/>
  <c r="F52" i="6" s="1"/>
  <c r="H51" i="6"/>
  <c r="F51" i="6" s="1"/>
  <c r="F50" i="6"/>
  <c r="D50" i="6" s="1"/>
  <c r="H49" i="6"/>
  <c r="F49" i="6" s="1"/>
  <c r="D49" i="6" s="1"/>
  <c r="H47" i="6"/>
  <c r="F47" i="6" s="1"/>
  <c r="D47" i="6" s="1"/>
  <c r="H46" i="6"/>
  <c r="F46" i="6" s="1"/>
  <c r="D46" i="6" s="1"/>
  <c r="H45" i="6"/>
  <c r="F45" i="6" s="1"/>
  <c r="D45" i="6" s="1"/>
  <c r="H44" i="6"/>
  <c r="F44" i="6" s="1"/>
  <c r="D44" i="6" s="1"/>
  <c r="H43" i="6"/>
  <c r="F43" i="6" s="1"/>
  <c r="D43" i="6" s="1"/>
  <c r="H42" i="6"/>
  <c r="F42" i="6" s="1"/>
  <c r="D42" i="6" s="1"/>
  <c r="F41" i="6"/>
  <c r="D41" i="6" s="1"/>
  <c r="H40" i="6"/>
  <c r="F40" i="6" s="1"/>
  <c r="D40" i="6" s="1"/>
  <c r="H39" i="6"/>
  <c r="F39" i="6" s="1"/>
  <c r="D39" i="6" s="1"/>
  <c r="H38" i="6"/>
  <c r="F38" i="6" s="1"/>
  <c r="D38" i="6" s="1"/>
  <c r="H37" i="6"/>
  <c r="F37" i="6" s="1"/>
  <c r="D37" i="6" s="1"/>
  <c r="H36" i="6"/>
  <c r="F36" i="6" s="1"/>
  <c r="D36" i="6" s="1"/>
  <c r="A36" i="6"/>
  <c r="A37" i="6" s="1"/>
  <c r="A38" i="6" s="1"/>
  <c r="A40" i="6" s="1"/>
  <c r="A42" i="6" s="1"/>
  <c r="A43" i="6" s="1"/>
  <c r="A44" i="6" s="1"/>
  <c r="A45" i="6" s="1"/>
  <c r="A46" i="6" s="1"/>
  <c r="H34" i="6"/>
  <c r="F34" i="6" s="1"/>
  <c r="D34" i="6" s="1"/>
  <c r="F33" i="6"/>
  <c r="D33" i="6" s="1"/>
  <c r="F32" i="6"/>
  <c r="D32" i="6" s="1"/>
  <c r="F31" i="6"/>
  <c r="D31" i="6" s="1"/>
  <c r="F30" i="6"/>
  <c r="D30" i="6" s="1"/>
  <c r="D29" i="6"/>
  <c r="D28" i="6"/>
  <c r="D27" i="6"/>
  <c r="F26" i="6"/>
  <c r="D26" i="6" s="1"/>
  <c r="F25" i="6"/>
  <c r="D25" i="6" s="1"/>
  <c r="H24" i="6"/>
  <c r="F24" i="6" s="1"/>
  <c r="D24" i="6" s="1"/>
  <c r="H23" i="6"/>
  <c r="F23" i="6" s="1"/>
  <c r="D23" i="6" s="1"/>
  <c r="H22" i="6"/>
  <c r="F22" i="6" s="1"/>
  <c r="D22" i="6" s="1"/>
  <c r="H21" i="6"/>
  <c r="F21" i="6" s="1"/>
  <c r="D21" i="6" s="1"/>
  <c r="H20" i="6"/>
  <c r="F20" i="6" s="1"/>
  <c r="D20" i="6" s="1"/>
  <c r="H19" i="6"/>
  <c r="F19" i="6" s="1"/>
  <c r="D19" i="6" s="1"/>
  <c r="H18" i="6"/>
  <c r="F18" i="6" s="1"/>
  <c r="D18" i="6" s="1"/>
  <c r="H17" i="6"/>
  <c r="F17" i="6" s="1"/>
  <c r="D17" i="6" s="1"/>
  <c r="H16" i="6"/>
  <c r="F16" i="6" s="1"/>
  <c r="D16" i="6" s="1"/>
  <c r="H15" i="6"/>
  <c r="F15" i="6" s="1"/>
  <c r="D15" i="6" s="1"/>
  <c r="D14" i="6"/>
  <c r="H13" i="6"/>
  <c r="F13" i="6" s="1"/>
  <c r="D13" i="6" s="1"/>
  <c r="F12" i="6"/>
  <c r="D12" i="6" s="1"/>
  <c r="F11" i="6"/>
  <c r="D11" i="6" s="1"/>
  <c r="F10" i="6"/>
  <c r="D10" i="6" s="1"/>
  <c r="K9" i="6"/>
  <c r="H9" i="6"/>
  <c r="H8" i="6"/>
  <c r="F8" i="6" s="1"/>
  <c r="D8" i="6" s="1"/>
  <c r="H7" i="6"/>
  <c r="F7" i="6" s="1"/>
  <c r="D7" i="6" s="1"/>
  <c r="H6" i="6"/>
  <c r="F6" i="6" s="1"/>
  <c r="D6" i="6" s="1"/>
  <c r="H5" i="6"/>
  <c r="F5" i="6" s="1"/>
  <c r="D5" i="6" s="1"/>
  <c r="H4" i="6"/>
  <c r="F4" i="6" s="1"/>
  <c r="D4" i="6" s="1"/>
  <c r="H3" i="6"/>
  <c r="F3" i="6" s="1"/>
  <c r="D3" i="6" s="1"/>
  <c r="A3" i="6"/>
  <c r="A4" i="6" s="1"/>
  <c r="A5" i="6" s="1"/>
  <c r="A6" i="6" s="1"/>
  <c r="A7" i="6" s="1"/>
  <c r="A8" i="6" s="1"/>
  <c r="A9" i="6" s="1"/>
  <c r="A13" i="6" s="1"/>
  <c r="A15" i="6" s="1"/>
  <c r="A21" i="6" s="1"/>
  <c r="A33" i="6" s="1"/>
  <c r="A49" i="6" l="1"/>
  <c r="A53" i="6" s="1"/>
  <c r="A54" i="6" s="1"/>
  <c r="A55" i="6" s="1"/>
  <c r="A56" i="6" s="1"/>
  <c r="A57" i="6" s="1"/>
  <c r="A58" i="6" s="1"/>
  <c r="A59" i="6" s="1"/>
  <c r="A60" i="6" s="1"/>
  <c r="A63" i="6" s="1"/>
  <c r="A69" i="6" s="1"/>
  <c r="A70" i="6" s="1"/>
  <c r="A71" i="6" s="1"/>
  <c r="A72" i="6" s="1"/>
  <c r="A73" i="6" s="1"/>
  <c r="A75" i="6" s="1"/>
  <c r="A76" i="6" s="1"/>
  <c r="A77" i="6" s="1"/>
  <c r="A78" i="6" s="1"/>
  <c r="A79" i="6" s="1"/>
  <c r="A80" i="6" s="1"/>
  <c r="A81" i="6" s="1"/>
  <c r="A82" i="6" s="1"/>
  <c r="A83" i="6" s="1"/>
  <c r="A84" i="6" s="1"/>
  <c r="A85" i="6" s="1"/>
  <c r="F9" i="6"/>
  <c r="D9" i="6" s="1"/>
  <c r="K86" i="6"/>
  <c r="E86" i="6"/>
  <c r="L86" i="6"/>
  <c r="H86" i="6"/>
  <c r="A35" i="6" l="1"/>
  <c r="F86" i="6"/>
  <c r="D86" i="6"/>
  <c r="A12" i="7" l="1"/>
  <c r="A3" i="8" l="1"/>
  <c r="A4" i="8" s="1"/>
  <c r="A5" i="8" s="1"/>
  <c r="A6" i="8" s="1"/>
  <c r="A7" i="8" s="1"/>
  <c r="A8" i="8" s="1"/>
  <c r="A9" i="8" s="1"/>
  <c r="A10" i="8" s="1"/>
  <c r="A11" i="8" s="1"/>
  <c r="A12" i="8" s="1"/>
  <c r="A13" i="8" s="1"/>
  <c r="A14" i="8" s="1"/>
  <c r="A15" i="8" s="1"/>
  <c r="A16" i="8" s="1"/>
  <c r="A17" i="8" s="1"/>
  <c r="A18" i="8" s="1"/>
  <c r="A19" i="8" s="1"/>
  <c r="A20" i="8" s="1"/>
  <c r="A21" i="8" l="1"/>
  <c r="A24" i="8" l="1"/>
  <c r="A25" i="8" l="1"/>
  <c r="A23" i="8" s="1"/>
  <c r="A28" i="8" l="1"/>
  <c r="A30" i="8" l="1"/>
  <c r="A13" i="7"/>
  <c r="A22" i="8" s="1"/>
  <c r="A31" i="8" l="1"/>
</calcChain>
</file>

<file path=xl/sharedStrings.xml><?xml version="1.0" encoding="utf-8"?>
<sst xmlns="http://schemas.openxmlformats.org/spreadsheetml/2006/main" count="1071" uniqueCount="366">
  <si>
    <t>STT</t>
  </si>
  <si>
    <t>Tên công trình, dự án</t>
  </si>
  <si>
    <t>Mã QH</t>
  </si>
  <si>
    <t>Diện tích quy hoạch</t>
  </si>
  <si>
    <t>Diện tích hiện trạng</t>
  </si>
  <si>
    <t>Diện tích tăng thêm</t>
  </si>
  <si>
    <t>Sử dụng vào loại đất</t>
  </si>
  <si>
    <t>Tăng thêm từ loại đất</t>
  </si>
  <si>
    <t>Địa điểm (đến cấp xã)</t>
  </si>
  <si>
    <t>Địa điểm 
(đến cấp xã)</t>
  </si>
  <si>
    <t>Căn cứ pháp lý</t>
  </si>
  <si>
    <t>Nội dung, Căn cứ Điều chỉnh, Bổ sung</t>
  </si>
  <si>
    <t>Tên theo QH sử dụng đất thời 2021-2030</t>
  </si>
  <si>
    <t>Năm kế hoạch</t>
  </si>
  <si>
    <t>Đã thực hiện</t>
  </si>
  <si>
    <t>Điều chỉnh chuyển tiếp</t>
  </si>
  <si>
    <t>Hủy bỏ</t>
  </si>
  <si>
    <t>Vị Trí</t>
  </si>
  <si>
    <t>LUA</t>
  </si>
  <si>
    <t>LUC</t>
  </si>
  <si>
    <t>LUK</t>
  </si>
  <si>
    <t>HNK</t>
  </si>
  <si>
    <t>CLN</t>
  </si>
  <si>
    <t>RPH</t>
  </si>
  <si>
    <t>RSX</t>
  </si>
  <si>
    <t>RSN</t>
  </si>
  <si>
    <t>NTS</t>
  </si>
  <si>
    <t>CQP</t>
  </si>
  <si>
    <t>DGT</t>
  </si>
  <si>
    <t>DTL</t>
  </si>
  <si>
    <t>DGD</t>
  </si>
  <si>
    <t>DNL</t>
  </si>
  <si>
    <t>NTD</t>
  </si>
  <si>
    <t>DKV</t>
  </si>
  <si>
    <t>ONT</t>
  </si>
  <si>
    <t>TSC</t>
  </si>
  <si>
    <t>SON</t>
  </si>
  <si>
    <t>DCS</t>
  </si>
  <si>
    <t>CGT</t>
  </si>
  <si>
    <t>Công trình điều chỉnh chuyển tiếp</t>
  </si>
  <si>
    <t>2020-2030</t>
  </si>
  <si>
    <t>Xã Đăk Kôi</t>
  </si>
  <si>
    <t>Nghị quyết số 11/NQ-HĐND ngày 09/5/2023 của HĐND huyện về việc phân bổ chi tiết vốn đầu tư phát triển (đợt 2)</t>
  </si>
  <si>
    <t>2022,2023,2024</t>
  </si>
  <si>
    <t>Xã Đăk Pne</t>
  </si>
  <si>
    <t>Nghị quyết số 55/NQ-HĐND ngày 19/12/2023 của HĐND huyện phe duyệt Kế hoạch thực hiện các Chương trình Mục tiêu quốc gia năm 2024 trên địa bàn huyện</t>
  </si>
  <si>
    <t>HNK, RSX</t>
  </si>
  <si>
    <t>Xã Đăk Ruồng</t>
  </si>
  <si>
    <t>Quyết định số 135/QĐ-UBND ngày 22/3/2022 của UBND tỉnh phê duyệt quy hoạch sử dụng đất thời kỳ 2021-2030 huyện Kon Rẫy</t>
  </si>
  <si>
    <t>LUA, HNK, CLN, RSX, SON</t>
  </si>
  <si>
    <t>Xã Đăk Tơ Lung</t>
  </si>
  <si>
    <t>Quyết định 1133/QĐ- QK ngày 16/7/2022 của Quân Khu 5; Quyết định số 2701/QĐ-BTL ngày 26/11/2015 của Quân khu 5</t>
  </si>
  <si>
    <t>Điều chỉnh tên, diện tích (127 ha) theo Báo cáo số 2857/BC-BCH ngày 29/8/2024 của BCH quân sự tỉnh</t>
  </si>
  <si>
    <t>Thao trường Ban chỉ huy quân sự huyện Kon Rẫy (ĐQH1)</t>
  </si>
  <si>
    <t>2022, 2023, 2024</t>
  </si>
  <si>
    <t>16-DTLu</t>
  </si>
  <si>
    <t>Có chuyển đổi đất rừng</t>
  </si>
  <si>
    <t>Xã Đăk Tờ Re</t>
  </si>
  <si>
    <t>HNK, CLN</t>
  </si>
  <si>
    <t>Xây mới Trụ sở làm việc Ban chỉ huy quân sự xã Tân Lập</t>
  </si>
  <si>
    <t>Xã Tân Lập</t>
  </si>
  <si>
    <t>Nhà làm việc ban chỉ huy quân sự xã Tân Lập (ĐQH11)</t>
  </si>
  <si>
    <t>33-TL</t>
  </si>
  <si>
    <t>Công trình bổ sung mới thiếu CSPL</t>
  </si>
  <si>
    <t>CAN</t>
  </si>
  <si>
    <t>Trụ sở Công an Tân Lập</t>
  </si>
  <si>
    <t xml:space="preserve">Nghị quyết 37/NQ-HĐND ngày 13/7/2023 của HĐND tỉnh; Công văn 2666/CAT-PH10 ngày 10/8/2023 của công an tỉnh về việc đăng ký danh mục công trình năm 2024; </t>
  </si>
  <si>
    <t>Điều chỉnh tên</t>
  </si>
  <si>
    <t>PNK</t>
  </si>
  <si>
    <t>TT Đăk Rve</t>
  </si>
  <si>
    <t>HNK, DCS</t>
  </si>
  <si>
    <t>LUA, HNK, CLN</t>
  </si>
  <si>
    <t>HNK, CLN, DCS</t>
  </si>
  <si>
    <t>ODT</t>
  </si>
  <si>
    <t>HNK, CLN, ONT</t>
  </si>
  <si>
    <t>LUA, HNK, CLN, ONT</t>
  </si>
  <si>
    <t>Quy hoạch đất trụ sở UBND xã mới</t>
  </si>
  <si>
    <t>2021 BS</t>
  </si>
  <si>
    <t>17-DR</t>
  </si>
  <si>
    <t>DVH</t>
  </si>
  <si>
    <t>Nhà văn hóa Trung tâm xã Đăk Kôi</t>
  </si>
  <si>
    <t>CLN, DCS</t>
  </si>
  <si>
    <t>Nghị quyết số 47/NQ-HĐND ngày 19/12/2023 của HĐND huyện Kon Rẫy Điều chỉnh, bổ sung Kế hoạch đầu tư công trung hạn giai đoạn 2021-2025 nguồn ngân sách địa phương</t>
  </si>
  <si>
    <t>Nhà văn hóa xã</t>
  </si>
  <si>
    <t>2022, 2023,2024</t>
  </si>
  <si>
    <t>3-DK</t>
  </si>
  <si>
    <t>Nghị quyết số 55/NQ-HĐND ngày 19/12/2023 của HĐND huyện phê duyệt Kế hoạch thực hiện các Chương trình Mục tiêu quốc gia năm 2024 trên địa bàn huyện</t>
  </si>
  <si>
    <t>Quy hoạch mở rộng trường mầm non  - Thôn 7</t>
  </si>
  <si>
    <t>35-TT</t>
  </si>
  <si>
    <t>Quy hoạch mở rộng trường mầm non Sơn Ca - Thôn 3</t>
  </si>
  <si>
    <t>49-TT</t>
  </si>
  <si>
    <t>Quy hoạch mở rộng trường tiểu học số 1 Đắk Rve - Thôn 4</t>
  </si>
  <si>
    <t>48-TT</t>
  </si>
  <si>
    <t>Quy hoạch mở rộng trường tiểu học - Thôn 7</t>
  </si>
  <si>
    <t>52-TT</t>
  </si>
  <si>
    <t>Trường mầm non xã Đăk Tơ Lung</t>
  </si>
  <si>
    <t>Nghị quyết số 45/NQ-HĐND ngày 16/12/2021 HĐND huyện Kon Rẫy</t>
  </si>
  <si>
    <t>Quy hoạch mở rộng trường mầm non Đăk Tơ Lung</t>
  </si>
  <si>
    <t>15-DTLu</t>
  </si>
  <si>
    <t>Quy hoạch, mở rộng  trường tiểu học - Thôn 1</t>
  </si>
  <si>
    <t>20-DTLu</t>
  </si>
  <si>
    <t>Quy hoạch trường mầm non Đăk Bút - Thôn 4</t>
  </si>
  <si>
    <t>Mở Rộng Trường Mầm Non Tân Lập (điểm trường chính)</t>
  </si>
  <si>
    <t>Điều chỉnh tên, diện tích</t>
  </si>
  <si>
    <t>Quy hoạch mở rộng trường mầm non Tân Lập 0,04 ha</t>
  </si>
  <si>
    <t>57-TL</t>
  </si>
  <si>
    <t>Quy hoạch trường mầm non -  Thôn 3</t>
  </si>
  <si>
    <t>58-TL</t>
  </si>
  <si>
    <t>Quy hoạch  trường tiểu học -  Thôn 4</t>
  </si>
  <si>
    <t>59-TL</t>
  </si>
  <si>
    <t>Quy hoạch  trường tiểu học -  Thôn 5</t>
  </si>
  <si>
    <t>DGD, ONT</t>
  </si>
  <si>
    <t>23-TL</t>
  </si>
  <si>
    <t>Mở Rộng Trường THCS (điểm trường chính)</t>
  </si>
  <si>
    <t>Mở Rộng Trường Tiểu học (điểm trường chính)</t>
  </si>
  <si>
    <t>Trường Tiểu học KaPaKoLong (điểm chính), xã Đăk Tờ Re, huyện Kon Rẫy; HM: Xây mới nhà học 02 phòng và các hạng mục phụ trợ;</t>
  </si>
  <si>
    <t>Trường mầm non Hoa Hồng (điểm thôn 4), xã Đăk Tờ Re, huyện Kon Rẫy; HM: Sữa chữa nhà vệ sinh, hệ thống cấp nước và các hạng mục phụ trợ</t>
  </si>
  <si>
    <t>Nâng cấp, sữa chữa Trường mầm non Hoa Hồng, điểm thôn Đăk ơ Nglăng, xã Đăk Tờ Re</t>
  </si>
  <si>
    <t>Trường Tiểu học Đăk Pne (điểm Kon Túc), huyện Kon Rẫy; HM: Sửa chữa cổng, tường rào</t>
  </si>
  <si>
    <t>Nhà sinh hoạt giáo dục văn hóa dân tộc tại trường PTDTBT-THCS Đăk Pne</t>
  </si>
  <si>
    <t>Phòng ở cho HS bán trú tại trường PTDTBT-TH Đăk Pne</t>
  </si>
  <si>
    <t>Trường mầm non Đăk Pne (điểm Kon Túc), huyện Kon Rẫy; HM: làm mới sân bê tông và các hạng mục phụ trợ</t>
  </si>
  <si>
    <t xml:space="preserve">Trường Mầm non 19/5, huyện Kon Rẫy;
HM: Sửa chữa 03 phòng làm việc + hàng
rào
</t>
  </si>
  <si>
    <t>Nhà sinh hoạt giáo dục văn hóa dân tộc tại trường PTDTBT-THCS Đăk Kôi</t>
  </si>
  <si>
    <t>Dự án sữa chữa, nâng cấp trường Mầm Non thôn Tu Rơ Băng</t>
  </si>
  <si>
    <t>Dự án sữa chữa, nâng cấp lớp học trường mầm non thôn Tu Ngô - Kon Bông xã Đăk Kôi</t>
  </si>
  <si>
    <t>Dự án sữa chữa, nâng cấp lớp học trường mầm non thôn Ngọc Răng - Nhân Liếu xã Đăk Kôi</t>
  </si>
  <si>
    <t>Dự án sữa chữa, nâng cấp lớp học trường mầm non thôn Tu Rối xã Đăk Kôi</t>
  </si>
  <si>
    <t>Trường THCS Đăk Ruồng-</t>
  </si>
  <si>
    <t>Xây mới sân bê tông, tường rào trường Mn Kon Lỗ</t>
  </si>
  <si>
    <t xml:space="preserve">Nghị quyết số 11/NQ-HĐND ngày 09/5/2023 của HĐND huyện về việc phân bổ chi tiết vốn đầu tư phát triển (đợt 2) </t>
  </si>
  <si>
    <t>Xây mới sân bê tông, tường rào trường Mn Kon Long</t>
  </si>
  <si>
    <t>Xây mới sân bê tông, tường rào trường Mn Kon Bi</t>
  </si>
  <si>
    <t>DTT</t>
  </si>
  <si>
    <t>Sân thể thao xã Đăk Pne</t>
  </si>
  <si>
    <t>Sân vận động Xã Đăk Pne</t>
  </si>
  <si>
    <t>45-DPN</t>
  </si>
  <si>
    <t xml:space="preserve"> Quyết định số 1756/QĐ-TTg ngày 21/12/2023 của Thủ tướng Chính phủ về việc phê duyệt Quy hoạch tỉnh Kon Tum thời kỳ 2021-2030, tầm nhìn đến năm 2050;</t>
  </si>
  <si>
    <t>Quy hoạch nhà máy sản xuất vật liệu xây dựng không nung</t>
  </si>
  <si>
    <t>SKC</t>
  </si>
  <si>
    <t>Quyết định số 842/QĐ-UBND ngày 9/09/2021 của UBND tỉnh Kon Tum về việc chấp thuận chủ trương đầu tư</t>
  </si>
  <si>
    <t>42-TT</t>
  </si>
  <si>
    <t>Đổi mã loại đất SKX sang SKS theo điều 9 Luật đất đai 2024</t>
  </si>
  <si>
    <t>SKS</t>
  </si>
  <si>
    <t>Dự án khai thác mỏ cát làm vật liệu xây dựng thông thường và bãi tập kết tại vị trí 2 thôn 12 và thôn 14 Xã Đăk Ruồng (Công ty Cổ phần Sinh Lợi Kon Tum)</t>
  </si>
  <si>
    <t>Mỏ cát làm vật liệu xây dựng thông thường tại vị trí số 2 thuộc thôn 12, thôn 14 + Bãi tập kết khoáng sản và công trình phụ trợ (mã quy hoạch 139) - Công ty TNHH Sinh Lợi 2,6 ha</t>
  </si>
  <si>
    <t>Đổi mã loại đất SKX sang SKS theo điều 9 Luật đất đai 2024. Điều chỉnh tên</t>
  </si>
  <si>
    <t>Cát xây dựng SHQH BS02, Khu 1 tại Thôn 3 xã Đăk Tơ Lung, huyện Kon Rẫy (10,3 ha)</t>
  </si>
  <si>
    <t>SON(SKS)</t>
  </si>
  <si>
    <t>Đổi mã loại đất SKX sang SKS theo điều 9 Luật đất đai 2024. ĐiÊù chỉnh tên</t>
  </si>
  <si>
    <t>Mỏ cát làm vật liệu xây dựng thông thường và bãi tập kết khoáng sản và công trình phụ trợ (mã BS quy hoạch BS02)</t>
  </si>
  <si>
    <t>41-DTLU</t>
  </si>
  <si>
    <t>Mỏ cát làm vật liệu xây dựng thông thường và bãi tập kết khoáng sản và công trình phụ trợ (mã BS quy hoạch BS02) 6,7 ha</t>
  </si>
  <si>
    <t>12-DTLu</t>
  </si>
  <si>
    <t>Quy hoach mỏ Đồng</t>
  </si>
  <si>
    <t>LUA, HNK, CLN, RSX, DGT</t>
  </si>
  <si>
    <t>Văn bản số 457-CV/TU ngày 04/3/2022 Ban cán sự đảng bộ tỉnh Kon Tum</t>
  </si>
  <si>
    <t>17-DTLu</t>
  </si>
  <si>
    <t>62-DTR</t>
  </si>
  <si>
    <t>Mỏ cát làm vật liệu xây dựng thông thường và bãi tập kết khoáng sản và công trình phụ trợ (Số hiệu quy hoạch BS01) (Công ty TNHH Tây Tiến)</t>
  </si>
  <si>
    <t>Quyết định số 658//QĐ-UBND  ngày 19/10/2022 của UBND tỉnh Kon Tum</t>
  </si>
  <si>
    <t>44-DTR</t>
  </si>
  <si>
    <t>Mỏ cát làm vật liệu xây dựng thông thường và bãi tập kết khoáng sản và công trình phụ trợ (Số hiệu quy hoạch BS01) Công ty Cổ phần trường Nhật)</t>
  </si>
  <si>
    <t>Quyết định số 657//QĐ-UBND  ngày 19/10/2022 của UBND tỉnh Kon Tum</t>
  </si>
  <si>
    <t>Dự án khai thác khoáng sản đá làm vật liệu xây dựng thông thường tại điểm mỏ thuộc thôn Đăk Puih, xã Đăk Tờ Re (số hiệu quy hoạch BS06) - Công ty TNHH Tư vấn công trình Gia Hưng</t>
  </si>
  <si>
    <t>Quyết định số 161/QĐ-UBND ngày 04/04/2022 của UBND tỉnh Kon Tum</t>
  </si>
  <si>
    <t>Dự án khai thác khoáng sản đất làm vật liệu san lấp thuộc thôn Đăk Puih, xã Đăk Tờ Re (SHQH BS20) Công ty TNHH Đầu tư Xây dựng và thương mại Tiến Dung Kon Tum</t>
  </si>
  <si>
    <t>Quyết định số 1094/QĐ- UBND ngày 24/11/2021 của UBND tỉnh Kon Tum;  Quyết định số 1756/QĐ-TTg ngày 21/12/2023 của Thủ tướng Chính phủ về việc phê duyệt Quy hoạch tỉnh Kon Tum thời kỳ 2021-2030, tầm nhìn đến năm 2050;</t>
  </si>
  <si>
    <t>Mỏ đất làm vật liệu xây dựng thông thường và bãi tập kết, công trình phụ trợ (mã BS quy hoạch BS20)</t>
  </si>
  <si>
    <t>35-DTR</t>
  </si>
  <si>
    <t>20-TL</t>
  </si>
  <si>
    <t>Dự án đầu tư khai thác khoáng sản cát, sạn, sỏi làm vật liệu xây dựng thông thường và bãi tập kết tại vị trí 1- thôn 3 và thôn 6, xã Tân Lập, huyện Kon Rẫy, tỉnh Kon Tum (SHQH 137) Công ty TNHH MTV Xuất nhập Khẩu Hoàng Khánh Trâm</t>
  </si>
  <si>
    <t xml:space="preserve"> Quyết định số 731//QĐ-UBND  ngày 12/8/2021 của UBND tỉnh Kon Tum</t>
  </si>
  <si>
    <t>Dự án khai thác cát làm vật liệu xây dựng thông thường tại điểm mỏ thuộc thôn 5, thị trấn Đăk Rve (SHQH 135) - Công ty TNHH MTV Thiên Đạt Kon Rẫy</t>
  </si>
  <si>
    <t>Quyết định số 164/QĐ-UBND ngày 04/04/2022 của UBND tỉnh Kon Tum</t>
  </si>
  <si>
    <t>Làm mới đường giáp bến xe (đoạn đoạn đường Hùng Vương đến nhà bà Phỉn)</t>
  </si>
  <si>
    <t>26-TT</t>
  </si>
  <si>
    <t>Cầu qua sông ĐăkBla tại thôn 12 Xã Đăk Ruồng, huyện Kon Rẫy</t>
  </si>
  <si>
    <t>Nghị Quyết số 09/QĐ -HĐND ngày 12/3/2021 của HĐND Tỉnh; Nghị quyết số 66/NQ-HĐND ngày 09 tháng 12 năm 2021 của HĐND tỉnh Kon Tum</t>
  </si>
  <si>
    <t>Điều chỉnh diện tích (2ha)</t>
  </si>
  <si>
    <t>29-DR</t>
  </si>
  <si>
    <t>Đường giao thông trung tâm thị trấn huyện lỵ Kon Rẫy (Khu Thương mại-Giáo dục-Dân cư phía Tây)</t>
  </si>
  <si>
    <t>Quyết định số 1133/QĐ-UBND ngày 14/10/2022 của UBND huyện Kon Rẫy về việc điều chỉnh kế hoạch vốn, bổ sung nguồn kinh phí từ nguồn tăng thu ngân sách huyện năm 2021 (kinh phí 7.000 triệu đồng)</t>
  </si>
  <si>
    <t>Điều chỉnh diện tích (21,17 ha)</t>
  </si>
  <si>
    <t>34-DR</t>
  </si>
  <si>
    <t>Đường vào thôn 8 xã Đăk Tơ Lung</t>
  </si>
  <si>
    <t>Nghị quyết số 09/NQ-HĐND ngày 17/4/2020 của Hội đồng nhân dân huyện Kon Rẫy</t>
  </si>
  <si>
    <t>Bổ sung thêm xã Đăk Tờ Lung</t>
  </si>
  <si>
    <t>35-DR</t>
  </si>
  <si>
    <t>Đường khu sản xuất đập Đăk Nâm(đoạn nối tiếp thôn 2)</t>
  </si>
  <si>
    <t>4-DPN</t>
  </si>
  <si>
    <t>Đường khu sản xuất Đăk T Veo thôn 1 (đoạn nối tiếp)</t>
  </si>
  <si>
    <t>5-DPN</t>
  </si>
  <si>
    <t>Đường đi khu nhà làng thôn 2</t>
  </si>
  <si>
    <t>CLN, ONT</t>
  </si>
  <si>
    <t>9-DPN</t>
  </si>
  <si>
    <t>Đường đi khu sản xuất Đăk Răk thôn 4 (tiếp theo)</t>
  </si>
  <si>
    <t>CLN, DGT</t>
  </si>
  <si>
    <t>Đường đi khu sản xuất Đăk Răk thôn 4</t>
  </si>
  <si>
    <t>11-DPN</t>
  </si>
  <si>
    <t>Đường đi khu sản xuất Đăk Buk thôn 4 (đoạn từ nhà ông A Đãi đến cuối tuyến)</t>
  </si>
  <si>
    <t>24-DPN</t>
  </si>
  <si>
    <t>Dự án Đường giao thông từ Xã Đăk Pne huyện Kon Rẫy đi huyện Kbang tỉnh Gia Lai</t>
  </si>
  <si>
    <t xml:space="preserve">Nghị quyết số 08/NQ-HĐND ngày 12/03/2021 của Hội đồng nhân dân tỉnh Kon Tum; Quyết định số 466/QĐ-UBND ngày 28/05/2021; Nghị quyết số 66/NQ-HĐND ngày 09 tháng 12 năm 2021 của HĐND tỉnh Kon Tum; Nghị quyết số 73/NQ-HĐND ngày 10/12/2023 HĐND tỉnh về danh mục thu hồi đất năm2024; Nghị quyết số 47/NQ-HĐND ngày 19/12/2023 của HĐND huyện Kon Rẫy Điều chỉnh, bổ sung Kế hoạch đầu tư công trung hạn giai đoạn 2021-2025 nguồn ngân sách địa phương; </t>
  </si>
  <si>
    <t>Đường hai đầu cầu treo Đăk Long (thôn 2)</t>
  </si>
  <si>
    <t>53-DPN</t>
  </si>
  <si>
    <t>Đường đi khu sản xuất  (Thôn 4)</t>
  </si>
  <si>
    <t>54-DPN</t>
  </si>
  <si>
    <t>Đường đi khu sản xuất Đăk Nâm (đoạn nối tiếp)</t>
  </si>
  <si>
    <t>55-DPN</t>
  </si>
  <si>
    <t>Đường đi khu sản xuất Đăk BLót (Thôn 4)</t>
  </si>
  <si>
    <t>56-DPN</t>
  </si>
  <si>
    <t>Đường từ làng Kon Măng Tu đi khu sản xuất</t>
  </si>
  <si>
    <t>6-DTLu</t>
  </si>
  <si>
    <t>Xây mới đường giao thông nội thôn Kon Lông (thôn 1) nhánh 2, xã Đăk Tơ Lung</t>
  </si>
  <si>
    <t>71-DTLu</t>
  </si>
  <si>
    <t>102-DTR</t>
  </si>
  <si>
    <t>Đường đi khu sản xuất Thôn Đăk jri (thôn 1)</t>
  </si>
  <si>
    <t>103-DTR</t>
  </si>
  <si>
    <t>Cầu Bê Tông thôn 6 xã Tân Lập</t>
  </si>
  <si>
    <t>32-TT</t>
  </si>
  <si>
    <t>Nâng cấp, mở rộng QH 24 (Đoạn trung tâm huyện lỵ)</t>
  </si>
  <si>
    <t>19-DR</t>
  </si>
  <si>
    <t>31-TL</t>
  </si>
  <si>
    <t>Đường vào ban chỉ huy quân sự huyện Kon Rẫy</t>
  </si>
  <si>
    <t>Quyết định số 337/QĐ-UBND ngày 16/9/2019 của UBND huyện</t>
  </si>
  <si>
    <t>HNK, CLN, SON</t>
  </si>
  <si>
    <t>Hiện đại hóa thủy lợi thích ứng biến đổi khí hậu tỉnh Kon Tum. Hợp phần 1: Sửa chữa, nâng cấp thủy lợi đập ông Dân xã Tân Lập, huyện Kon Rẫy</t>
  </si>
  <si>
    <t>Hiện đại hóa thủy lợi trên địa bàn huyện Kon Rẫy (thuộc dự án hiện đại hóa thủy lợi thích ứng biến đổi khí hậu) (Thủy lợi Đập Ông Dân thôn 6 xã Tân Lập)</t>
  </si>
  <si>
    <t>32-TL</t>
  </si>
  <si>
    <t>DDD</t>
  </si>
  <si>
    <t>Mở rộng di tích lịch sử Đồn Kon Baih</t>
  </si>
  <si>
    <t>57-DR</t>
  </si>
  <si>
    <t>Nhà máy Xử lý và tái chế rác thải Kon Rẫy</t>
  </si>
  <si>
    <t>DRA</t>
  </si>
  <si>
    <t>Điều chỉnh diện tích (20 ha)</t>
  </si>
  <si>
    <t>Nhà máy Xử lý và tái chế rác thải</t>
  </si>
  <si>
    <t>56-DTR</t>
  </si>
  <si>
    <t>Điện Mặt trời Đăk Pne</t>
  </si>
  <si>
    <t>38-PN</t>
  </si>
  <si>
    <t>Xây dựng các công trình điện nông thôn trên địa bàn tỉnh Kon Tum (xã Đăk Pờ Ne)</t>
  </si>
  <si>
    <t>Đường dây 500 KV dốc sỏi- Plei Ku 2</t>
  </si>
  <si>
    <t>Quyết định 2025/QĐ-TTg ngày 14/12/2017 của thủ tướng chính phủ; Quyết định số 16/QĐ-EVN ngày 26/01/2018 của Tập đoàn điện lực Việt Nam</t>
  </si>
  <si>
    <t>DCH</t>
  </si>
  <si>
    <t>44-TL</t>
  </si>
  <si>
    <t>Nhà thờ Đăk Tân (Tọa độ trung tâm: X=1602267.278; Y=574452.425)</t>
  </si>
  <si>
    <t>TON</t>
  </si>
  <si>
    <t>75-TL</t>
  </si>
  <si>
    <t>Quy hoạch nghĩa trang xã</t>
  </si>
  <si>
    <t>27-DTR</t>
  </si>
  <si>
    <t>Mở rộng, nâng cấp công trình nghĩa trang nhân dân Đăk Ruồng - Tân Lập</t>
  </si>
  <si>
    <t xml:space="preserve">Nghị quyết số 47/NQ-HĐND ngày 19/12/2023 của HĐND huyện Kon Rẫy Điều chỉnh, bổ sung Kế hoạch đầu tư công trung hạn giai đoạn 2021-2025 nguồn ngân sách địa phương; </t>
  </si>
  <si>
    <t>Quy hoạch mở rộng nghĩa trang nhân dân xã</t>
  </si>
  <si>
    <t>13-DR</t>
  </si>
  <si>
    <t>Mở rộng nghĩa trang nhân dân xã</t>
  </si>
  <si>
    <t xml:space="preserve"> Quyết định số 220/QĐ-UBND ngày 27/02/2023 của UBND huyện Kon Rẫy; Nghị quyết số 11/NQ-HĐND ngày 09/5/2023 của HĐND huyện Kon Rẫy về phân bổ chi tiết vốn đầu tư phát triển năm 2023 thực hiện chương trình MTQGXDNTM năm 2023; Nghị Quyết số 38/NQ-HĐND ngày 14/07/2023 của HĐND tỉnh về danh mục thu hồi đất;</t>
  </si>
  <si>
    <t>37-DK</t>
  </si>
  <si>
    <t>Mở rộng, nâng cấp công trình nghĩa trang nhân dân huyện Kon Rẫy</t>
  </si>
  <si>
    <t>Nghị quyết số 47/NQ-HĐND ngày 19/12/2023 của HĐND huyện Kon Rẫy Điều chỉnh, bổ sung Kế hoạch đầu tư công trung hạn giai đoạn 2021-2025 nguồn ngân sách địa phương; NQ số 81
9/12/2023 của HĐND tỉnh</t>
  </si>
  <si>
    <t>MNC</t>
  </si>
  <si>
    <t>LUA, HNK, CLN, DGT, ONT, SON</t>
  </si>
  <si>
    <t>Quyết định 278/QĐ-UBND ngày 22/03/2018 của UBND tỉnh ; Quyết định số 794/QĐ-UBND ngày 09/12/2022 của UBND tỉnh Kon Tum về việc giao chi tiết Kế hoạch đầu tư công nguồn ngân sách địa phương năm 2023 tỉnh Kon Tum; Nghị quyết số 73/NQ-HĐND ngày 10/12/2023 HĐND tỉnh về danh mục thu hồi đất năm2024</t>
  </si>
  <si>
    <t>Đôỉ mã loại đất từ DTL sang MNC; Điều chỉnh tên, diện tích, địa điểm thực hiện</t>
  </si>
  <si>
    <t>Hồ chứa nước Đăk Pô Kei 85,77 ha tại Xã Đăk Ruồng, Xã Đăk Tơ Lung, Xã Đăk Tờ Re</t>
  </si>
  <si>
    <t>2-DR</t>
  </si>
  <si>
    <t>51-DTR</t>
  </si>
  <si>
    <t>2.2</t>
  </si>
  <si>
    <t>Công  trình,  dự  án  chuyển  mục đích sử dụng đất</t>
  </si>
  <si>
    <t>Dự án trồng đinh lăng kết hợp du lịch sinh thái tại Xã Đăk Ruồng, huyện Kon Rẫy</t>
  </si>
  <si>
    <t>Đất lâm nghiệp</t>
  </si>
  <si>
    <t>Phát triển rừng Theo nghị quyết Đại hội Đảng Bộ huyện Nhiệm kỳ 2021-2025</t>
  </si>
  <si>
    <t>36-DK</t>
  </si>
  <si>
    <t>Diện tích thủy điện Thượng Kon Tum trả về địa phương</t>
  </si>
  <si>
    <t>Chuyển mục đích sử dụng đất từ đất nông nghiệp sang đất ở của hộ gia đình cá nhân</t>
  </si>
  <si>
    <t>Thực hiện đấu giá các lô đất để thực hiện dự án tại khu vực chợ nông thôn xã Tân Lập (Chợ Tại thôn 3 xã Tân Lập gắn với phát triển khu dân cư, phát triển khu dân cư, phát triển thương mại, dịch vụ; phát triển quỹ đất để đấu giá, tạo nguồn vốn đầu tư cơ sở hạ tầng trên địa bàn huyện)</t>
  </si>
  <si>
    <t>TMD</t>
  </si>
  <si>
    <t>Kế hoạch số 22/KH-UBND ngày 09/02/2021 của UBND huyện Kon Rẫy</t>
  </si>
  <si>
    <t>Thực hiện đấu giá các lô đất tại khu vực chợ nông thôn xã Tân Lập 0,03 ha</t>
  </si>
  <si>
    <t>2.2.2.2</t>
  </si>
  <si>
    <t>Đất chuyển mục đích sang đất ở tại đô thị</t>
  </si>
  <si>
    <t>39-TT</t>
  </si>
  <si>
    <t xml:space="preserve">Đấu giá quyền sử dụng đất các trụ sở cũ tại thị trấn Đắk Rve </t>
  </si>
  <si>
    <t>38-TT</t>
  </si>
  <si>
    <t>Kế hoạch chuyển mục đích từ đất trụ sở sang đất ở (Trụ sở trung tâm dạy nghề- trụ sở tiếp dân cũ)</t>
  </si>
  <si>
    <t>Quyết định số 14/QĐ-UBND ngày 09/01/2020 của UBND tỉnh Kon Tum; Kế hoạch số 67/KH-UBND ngày 13/5/2022 Của UBND huyện</t>
  </si>
  <si>
    <t>Kế hoạch chuyển mục đích từ đất trụ sở sang đất ở (Trụ sở Phòng Nông nghiệp và phát triển nông thôn cũ)</t>
  </si>
  <si>
    <t>Kế hoạch chuyển mục đích từ đất trụ sở sang đất ở (Thư viện cũ)</t>
  </si>
  <si>
    <t>Kế hoạch chuyển mục đích từ đất trụ sở sang đất ở (Trụ sở phòng văn hóa thông tin cũ)</t>
  </si>
  <si>
    <t>Kế hoạch chuyển mục đích từ đất trụ sở sang đất ở (trụ sở Đội quản lý dịch vụ công cũ)</t>
  </si>
  <si>
    <t>Kế hoạch chuyển mục đích từ đất trụ sở sang đất ở (Trụ sở phòng giáo dục đào tạo cũ)</t>
  </si>
  <si>
    <t>2.2.2.3</t>
  </si>
  <si>
    <t xml:space="preserve">Đất thương mại, dịch vụ </t>
  </si>
  <si>
    <t>Nhà ở tập thể người lao động và xây dựng tường rào chi nhánh Lâm trường Măng Đen</t>
  </si>
  <si>
    <t>Văn bản số 1089/UBND-TH ngày 14/9/2021 của UBND huyện Kon Rẫy</t>
  </si>
  <si>
    <t>nhà ở tập thể người lao động và chi nhánh Lâm trường Măng Đen 0,53 ha</t>
  </si>
  <si>
    <t>70-TT</t>
  </si>
  <si>
    <t>Sửa chữa Trạm quản lý bảo vệ rừng</t>
  </si>
  <si>
    <t>Văn bản số 1088/UBND-TH ngày 14/9/2021 của UBND huyện Kon Rẫy</t>
  </si>
  <si>
    <t>2.3</t>
  </si>
  <si>
    <t>Các khu vực sử dụng đất khác</t>
  </si>
  <si>
    <t>2.3.1</t>
  </si>
  <si>
    <t>Đất khu vui chơi, sinh hoạt cộng đồng</t>
  </si>
  <si>
    <t>Cấp giấy CNQSD đất nhà sinh hoạt cộng đồng thôn 1,2,3,4, xã Đăk Pne</t>
  </si>
  <si>
    <t>Cấp giấy CNQSD đất nhà sinh hoạt cộng đồng thôn Kon Đó, Kon Rrỗ, Ngọc Răng - Nhân Liếu, Kon Rlong,  Thôn Trăng Nó - Kon Blo,Tea Riang, xã Đăk Kôi</t>
  </si>
  <si>
    <t>Cấp giấy CNQSD đất nhà sinh hoạt cộng đồng Thôn 8,9, 10, 11, 12, 13, 14, Xã Đăk Ruồng</t>
  </si>
  <si>
    <t>Cấp giấy CNQSD đất nhà sinh hoạt cộng đồng Thôn 1,2,3,4, 5,6,7,8, xã Đăk Tơ Lung</t>
  </si>
  <si>
    <t>Cấp giấy CNQSD đất nhà sinh hoạt cộng đồng Thôn Đăk Jri, Kon Ji Pen, Đăk Pơ Kông, Đăk Ơ Nglăng, Kon Sơm Luh, Kon Dơ Xin, Đăk Puih, Tam Sơn,  xã Đăk Tờ Re</t>
  </si>
  <si>
    <t>2.3.2</t>
  </si>
  <si>
    <t>Kế hoạch Cho thuê bổ sung đất lâm nghiệp của Công ty TNHH MTV Nguyên liệu giấy Miền Nam</t>
  </si>
  <si>
    <t>xã Đăk Kôi, Đăk Ruồng, Đăk Tờ Re, Tân Lập, Đăk Tơ Lung</t>
  </si>
  <si>
    <t>công văn số 4308/UBND - NNTN ngày 06 tháng 12 năm 2021 của UNBD tinh Kon Turn về việc kết luận thanh tra đối với Công ty nguyên liệu giấy miền Nam</t>
  </si>
  <si>
    <t xml:space="preserve">Kế hoạch cho thuê đất, cấp giấy CN QSD để trồng rừng sản xuất </t>
  </si>
  <si>
    <t>Nhu cầu hộ gia đình cá nhân</t>
  </si>
  <si>
    <t>Trồng rừng sản xuất theo kế hoạch phát triển rừng</t>
  </si>
  <si>
    <t>Kế koạch số 451/KH-UBND ngày 18/12/2022 của UBND tỉnh Kon Tum</t>
  </si>
  <si>
    <t>Trồng rừng sản xuất theo kế hoạch phát triển rừng (Công ty TNHH MTV lâm nghiệp)</t>
  </si>
  <si>
    <t>Trồng rừng sản xuất theo kế hoạch phát triển rừng (BQL rừng Phòng hộ Kon Rẫy)</t>
  </si>
  <si>
    <t xml:space="preserve">Tổng cộng: </t>
  </si>
  <si>
    <t>Xã Đăk Ruồng và Tân Lập</t>
  </si>
  <si>
    <t>Quyết định số 483/QĐ-UBND ngày 31/7/2024 của UBND tỉnh về việc cập nhật, điều chỉnh tên, địa điểm, vị trí các dự án</t>
  </si>
  <si>
    <t>Mặt bằng sân công nghiệp (Bãi tập kết và các công trình phụ trợ) thuộc Dự án khai thác cát, sạn, sỏi làm vật liệu xây dựng thông thường tại vị trí điểm mỏ thuộc thôn 1,2 xã Tân Lập và thôn 10,11 xã Đăk Ruồng huyện Kon Rẫy, tỉnh Kon Tum + Bãi tập kết và các công trình phụ trợ (SHQH 139) - Công ty TNHH ĐTXD khai thác khoáng sản Thái Sơn</t>
  </si>
  <si>
    <t>Quyết định số 135/QĐ-UBND ngày 22/3/2022 của UBND tỉnh phê duyệt quy hoạch sử dụng đất thời kỳ 2021-2030 huyện Kon Rẫy; Quyết định số 483/QĐ-UBND ngày 31/7/2024 của UBND tỉnh về việc cập nhật, điều chỉnh tên, địa điểm, vị trí các dự án</t>
  </si>
  <si>
    <t xml:space="preserve"> dự án khai thác mỏ cát, sạn, sỏi làm vật liệu xây dựng 
thông thường tại vị trí số 2 - thôn 3 và thôn 5, xã Tân Lập, huyện Kon Rẫy - Công ty TNHH NNB Kon Tum (Số hiệu quy hoạch 137)
</t>
  </si>
  <si>
    <t>Khoáng sản cát làm VLXD thông thường: thôn 13 xã Đăk Ruồng và thôn 3, xã Tân Lập - Số hiệu QH 138</t>
  </si>
  <si>
    <t>Khoáng sản cát làm VLXD thông thường: Thôn Đăk Puih, xã Đăk Tờ Re - Số hiệu BS03</t>
  </si>
  <si>
    <t>Khoáng sản cát làm VLXD thông thường: tại thôn 1, xã Đăk Tơ Lung - Số hiệu BS02 (khu 2)</t>
  </si>
  <si>
    <t>Quyết định số 166/QĐ-UBND  ngày 4/4/2022 của UBND tỉnh Kon Tum; Quyết định số 483/QĐ-UBND ngày 31/7/2024 của UBND tỉnh về việc cập nhật, điều chỉnh tên, địa điểm, vị trí các dự án</t>
  </si>
  <si>
    <t>Khoáng sản cát làm VLXD thông thường: tại thôn 10, 11 xã Đăk Ruồng - Số hiệu QH 139</t>
  </si>
  <si>
    <t>2024 (2,28 ha, ht 1,08 ha)</t>
  </si>
  <si>
    <t>Chợ nông thôn Tân Lập</t>
  </si>
  <si>
    <t>Kế hoạch số 22/KH-UBND ngày 09/02/2021 của UBND huyện Kon Rẫy; Nghị quyết số 47/NQ-HĐND ngày 6/12/2022 của HĐND huyện Kon Rẫy bổ sung, điều chỉnh danh mục công trình dự án vào quy hoạch sử dụng đất thời kỳ 2021-2030 huyện Kon Rẫy</t>
  </si>
  <si>
    <t>Dự án Tôn tạo Di tích lịch sử Chiến thắng Kon Braih</t>
  </si>
  <si>
    <t>Nghị quyết số 18/NQ-HĐND ngày 19/7/2024 của HĐND huyện về việc điều chỉnh tên dự án trong quy hoạch sử dụng đất và cập nhật KHSDĐ 2024; Nghị quyết số 47/NQ-HĐND ngày 19/12/2023 của HĐND huyện Kon Rẫy Điều chỉnh, bổ sung Kế hoạch đầu tư công trung hạn giai đoạn 2021-2025 nguồn ngân sách địa phương</t>
  </si>
  <si>
    <t>Quyết định số 350/QĐ-UBND ngày 17/6/2024 của UBND tỉnh quyết định chấp thuận điều chỉnh chủ trương đầu tư đồng thời chấp thuận nhà đầu tư;  CV số 1127/UBND-NNTN ngày 04/4/2024 của UBND tỉnh chấp thuận thực hiện thuê QSD đất nông nghiệp</t>
  </si>
  <si>
    <t>Quyết định số 306/QĐ-TTg, ngày 04/3/2022 của Thủ tướng Chính phủ phê duyệt chủ trương đầu tư Dự án “Hiện đại hóa Thủy lợi thích ứng biến đổi khí hậu tỉnh Kon Tum”, vay vốn ADB;
; Nghị quyết số 97/NQ-HĐND ngày 12  tháng 12 năm 2022 của Hội đồng nhân dân tỉnh Kon Tum</t>
  </si>
  <si>
    <t>Văn Bản số 1768/BC-UBND ngày 24 tháng 11 năm 2023 của Ủy ban nhân dân huyện Kon Rẫy về việc chọn vị trí quy hoạch, đầu tư dự án
Nhà máy xử lý và tái chế rác thải Kon Rẫy và đề nghị cập nhật bổ sung, điều chỉnh dự thảo Quy hoạch tỉnh Kon Tum thời kỳ 2021-2030, tầm nhìn đến năm 2050; Văn bản số 503/SKHĐT-DN ngày 23/02/2024 của Sở Kế
hoạch và Đầu tư tỉnh về việc lấy ý kiến thẩm định dự án Nhà máy xử lý và tái 
chế rác thải huyện Kon Rẫy, tỉnh Kon Tum của Liên danh Công ty CPDV đô thị
Phúc Điền và Công ty CPĐT xây dựng Đông đô 8-BQP; ý kiến của Thường trực 
Huyện ủy tại Thông báo số 677-TB/HU ngày 15/3/2024 về việc ủng hộ chủ
trương đầu tư dự án Nhà máy xử lý và tái chế rác thải huyện Kon Rẫy</t>
  </si>
  <si>
    <t>Quyết định số 483/QĐ-UBND ngày 31/7/2024 của UBND tỉnh về việc cập nhật, điều chỉnh tên, địa điểm, vị trí các dự án; NQ số 24/NQ-HĐND ngày 14/7/2023 của HĐND huyện bổ sung dự án</t>
  </si>
  <si>
    <t>Trạm quản lý bảo vệ rừng Măng Đen (Trạm số 1)</t>
  </si>
  <si>
    <t>Trạm quản lý bảo vệ rừng Đăk Kôi (Trạm số 1)</t>
  </si>
  <si>
    <t>Văn bản số 354/UBND- NMT ngày 06/6/2017 của UBND huyện Kon Rẫy về việc xác nhận vị trí địa điểm để  xây dựng công trình.</t>
  </si>
  <si>
    <t>Văn bản số 403/CV-UBND ngày 16/11/2009 của UBND huyện Kon Rẫy về việc giới thiệu địa điểm xây dựng công trình</t>
  </si>
  <si>
    <t>Hồ chứa nước Đăk Pô Kei (Hạng mục tuyến kênh)</t>
  </si>
  <si>
    <t>2022, 2023, 2024 (10 ha, ko có RSX)</t>
  </si>
  <si>
    <t>2022,2023,2024 đã thu hồi, cmd</t>
  </si>
  <si>
    <t>Quy hoạch mở rộng trường tiểu học số 2 TT Đăk Rve - Thôn 3</t>
  </si>
  <si>
    <t>QĐ thu hồi, cmd</t>
  </si>
  <si>
    <t>Công trình thực hiện trên nền hiện trạng</t>
  </si>
  <si>
    <t>Biên bản làm việc với Công ty TNHH MTV Lâm nghiệp Kon Rẫy</t>
  </si>
  <si>
    <t>Xã Đăk Pne, Đăk Kôi</t>
  </si>
  <si>
    <t>Đăng ký KH 2025</t>
  </si>
  <si>
    <t xml:space="preserve">Diện tích </t>
  </si>
  <si>
    <t>Quyết định số 233/QĐ-UBND ngày 26/4/2024 của UBND tỉnh quyết định cho phép chuyển mục đích sử dụng rừng, chuyển mục đích sử dụng đất và giao đất cho Ban quản lý dự án đầu tư xây dựng huyện Kon Rẫy để thực hiện dự án</t>
  </si>
  <si>
    <t>Quyết định 2025/QĐ-TTg ngày 14/12/2017 của thủ tướng chính phủ; Quyết định số 16/QĐ-EVN ngày 26/01/2018 của Tập đoàn điện lực Việt Nam; Công văn số 7746/CPMB-ĐB ngày 29/7/2024 của BQLDA các công trình điện miền trung</t>
  </si>
  <si>
    <t xml:space="preserve">Quyết định số 570/QĐ-UBND ngày 09/12/2021 của UBND huyện điều chỉnh khoản 1, điều 1 quyết định số 302/QĐ-UBND huyện; QĐ thu hồi đợt 2 số 575/QĐ-UBND ngày 09/12/2021 </t>
  </si>
  <si>
    <t>Quyết định số 127/QĐ-UBND ngày 19/3/2024 của UBND tỉnh cho phép chuyển mục đích sử dụng đất và cho thuê đất</t>
  </si>
  <si>
    <t>Nghị quyết số 11/NQ-HĐND ngày 09/5/2023 của HĐND huyện Kon Rẫy phân bổ chi tiết vốn đầu tư phát triển (đợt 2) nguồn ngân sách trung ương, vốn huy động ngoài ngân sách năm 2023; Danh mục và mức vốn đầu tư phát triển đối ứng thực hiện các CTMTQG năm 2023</t>
  </si>
  <si>
    <t>Ghi chú</t>
  </si>
  <si>
    <t>xong</t>
  </si>
  <si>
    <t>Đường đi khu sản xuất thôn Đăk Pơ Kong (thôn 4) xã Đắk Tơ Re</t>
  </si>
  <si>
    <t>đã thực hiện  10 ha</t>
  </si>
  <si>
    <t>đã thực hiện 1.5 ha</t>
  </si>
  <si>
    <t>xong Phụ vụ công tác cấp giấy CNQSD đất</t>
  </si>
  <si>
    <t>TB, TTHL Ban CHQS huyện ( diện tích 114 ha đã thực hiện 10 ha)</t>
  </si>
  <si>
    <t>Sửa chữa nâng cấp đường ĐH 22, huyện</t>
  </si>
  <si>
    <t>Phụ lục 01:</t>
  </si>
  <si>
    <t>Danh mục công trình dự án quy hoạch sử dụng đất đã thực hiện giai đoạn 2021 - 2024 huyện Kon Rẫy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</si>
</sst>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5"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i/>
      <sz val="12"/>
      <color theme="1"/>
      <name val="Times New Roman"/>
      <family val="1"/>
    </font>
    <font>
      <sz val="10"/>
      <name val="Arial"/>
      <family val="2"/>
    </font>
    <font>
      <sz val="12"/>
      <name val="Times New Roman"/>
      <family val="1"/>
    </font>
    <font>
      <sz val="11"/>
      <color theme="1"/>
      <name val="Times New Roman"/>
      <family val="2"/>
      <charset val="163"/>
    </font>
    <font>
      <sz val="14"/>
      <color theme="1"/>
      <name val="Times New Roman"/>
      <family val="2"/>
    </font>
    <font>
      <b/>
      <sz val="12"/>
      <name val="Times New Roman"/>
      <family val="1"/>
    </font>
    <font>
      <sz val="10"/>
      <name val="Arial"/>
      <family val="2"/>
      <charset val="163"/>
    </font>
    <font>
      <b/>
      <sz val="14"/>
      <name val="Times New Roman"/>
      <family val="1"/>
    </font>
    <font>
      <sz val="14"/>
      <name val="Times New Roman"/>
      <family val="1"/>
    </font>
    <font>
      <sz val="11"/>
      <color theme="1"/>
      <name val="Calibri"/>
      <family val="2"/>
      <charset val="163"/>
      <scheme val="minor"/>
    </font>
    <font>
      <i/>
      <sz val="14"/>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13">
    <xf numFmtId="0" fontId="0" fillId="0" borderId="0"/>
    <xf numFmtId="0" fontId="7" fillId="0" borderId="0"/>
    <xf numFmtId="0" fontId="8" fillId="0" borderId="0"/>
    <xf numFmtId="0" fontId="5" fillId="0" borderId="0"/>
    <xf numFmtId="0" fontId="10" fillId="0" borderId="0"/>
    <xf numFmtId="0" fontId="5" fillId="0" borderId="0"/>
    <xf numFmtId="0" fontId="13" fillId="0" borderId="0"/>
    <xf numFmtId="0" fontId="7" fillId="0" borderId="0"/>
    <xf numFmtId="0" fontId="7" fillId="0" borderId="0"/>
    <xf numFmtId="0" fontId="7" fillId="0" borderId="0"/>
    <xf numFmtId="0" fontId="5" fillId="0" borderId="0"/>
    <xf numFmtId="0" fontId="7" fillId="0" borderId="0"/>
    <xf numFmtId="0" fontId="7" fillId="0" borderId="0"/>
  </cellStyleXfs>
  <cellXfs count="91">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xf>
    <xf numFmtId="0" fontId="2" fillId="0" borderId="6" xfId="0" applyFont="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vertical="center" wrapText="1"/>
    </xf>
    <xf numFmtId="0" fontId="2" fillId="0" borderId="0" xfId="0" applyFont="1" applyAlignment="1">
      <alignment vertical="center"/>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2" fontId="3" fillId="0" borderId="5" xfId="0" applyNumberFormat="1" applyFont="1" applyBorder="1" applyAlignment="1">
      <alignment vertical="center"/>
    </xf>
    <xf numFmtId="2" fontId="3" fillId="0" borderId="5" xfId="0" applyNumberFormat="1" applyFont="1" applyBorder="1" applyAlignment="1">
      <alignment vertical="center" wrapText="1"/>
    </xf>
    <xf numFmtId="0" fontId="3" fillId="0" borderId="5" xfId="0" applyFont="1" applyBorder="1" applyAlignment="1">
      <alignment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2" fontId="2" fillId="0" borderId="5" xfId="0" applyNumberFormat="1" applyFont="1" applyBorder="1" applyAlignment="1">
      <alignment vertical="center"/>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1" applyFont="1" applyBorder="1" applyAlignment="1">
      <alignment vertical="center" wrapText="1"/>
    </xf>
    <xf numFmtId="0" fontId="6" fillId="0" borderId="5" xfId="0" applyFont="1" applyBorder="1" applyAlignment="1">
      <alignment horizontal="center" vertical="center" wrapText="1"/>
    </xf>
    <xf numFmtId="0" fontId="6" fillId="0" borderId="5" xfId="2" applyFont="1" applyBorder="1" applyAlignment="1">
      <alignment vertical="center" wrapText="1"/>
    </xf>
    <xf numFmtId="0" fontId="9" fillId="0" borderId="5" xfId="2" applyFont="1" applyBorder="1" applyAlignment="1">
      <alignment vertical="center" wrapText="1"/>
    </xf>
    <xf numFmtId="0" fontId="1" fillId="0" borderId="0" xfId="0" applyFont="1"/>
    <xf numFmtId="164" fontId="6" fillId="0" borderId="5" xfId="1" applyNumberFormat="1" applyFont="1" applyBorder="1" applyAlignment="1">
      <alignment horizontal="center" vertical="center" wrapText="1"/>
    </xf>
    <xf numFmtId="2" fontId="6" fillId="0" borderId="5" xfId="3" applyNumberFormat="1" applyFont="1" applyBorder="1" applyAlignment="1">
      <alignment horizontal="center" vertical="center" wrapText="1"/>
    </xf>
    <xf numFmtId="2" fontId="2" fillId="0" borderId="5" xfId="0" applyNumberFormat="1" applyFont="1" applyBorder="1" applyAlignment="1">
      <alignment vertical="center" wrapText="1"/>
    </xf>
    <xf numFmtId="0" fontId="0" fillId="0" borderId="0" xfId="0" applyAlignment="1">
      <alignment wrapText="1"/>
    </xf>
    <xf numFmtId="0" fontId="12" fillId="0" borderId="5" xfId="0" applyFont="1" applyBorder="1" applyAlignment="1">
      <alignment horizontal="center" vertical="center" wrapText="1"/>
    </xf>
    <xf numFmtId="0" fontId="14" fillId="0" borderId="5" xfId="0" applyFont="1" applyBorder="1" applyAlignment="1">
      <alignment horizontal="center" vertical="center" wrapText="1"/>
    </xf>
    <xf numFmtId="164" fontId="12" fillId="0" borderId="5" xfId="1"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2" borderId="5" xfId="0" applyFont="1" applyFill="1" applyBorder="1" applyAlignment="1">
      <alignment vertical="center" wrapText="1"/>
    </xf>
    <xf numFmtId="2" fontId="0" fillId="0" borderId="0" xfId="0" applyNumberFormat="1"/>
    <xf numFmtId="0" fontId="3" fillId="0" borderId="0" xfId="0" applyFont="1" applyAlignment="1">
      <alignment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5" xfId="2"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0" xfId="0" applyFont="1" applyAlignment="1">
      <alignment horizontal="center" vertical="center" wrapText="1"/>
    </xf>
    <xf numFmtId="0" fontId="12" fillId="0" borderId="5" xfId="0" applyFont="1" applyBorder="1" applyAlignment="1">
      <alignment horizontal="left" vertical="center" wrapText="1"/>
    </xf>
    <xf numFmtId="2" fontId="12" fillId="0" borderId="5"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2" fontId="11" fillId="0" borderId="5" xfId="0" applyNumberFormat="1" applyFont="1" applyBorder="1" applyAlignment="1">
      <alignment horizontal="center" vertical="center" wrapText="1"/>
    </xf>
    <xf numFmtId="0" fontId="12" fillId="0" borderId="0" xfId="0" applyFont="1" applyAlignment="1">
      <alignment horizontal="left" vertical="center" wrapText="1"/>
    </xf>
    <xf numFmtId="0" fontId="11"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2" fontId="3" fillId="0" borderId="2" xfId="0" applyNumberFormat="1" applyFont="1" applyBorder="1" applyAlignment="1">
      <alignment horizontal="center" vertical="center"/>
    </xf>
    <xf numFmtId="2" fontId="3"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cellXfs>
  <cellStyles count="13">
    <cellStyle name="Normal" xfId="0" builtinId="0"/>
    <cellStyle name="Normal 11" xfId="11" xr:uid="{00000000-0005-0000-0000-000001000000}"/>
    <cellStyle name="Normal 15" xfId="12" xr:uid="{00000000-0005-0000-0000-000002000000}"/>
    <cellStyle name="Normal 18" xfId="3" xr:uid="{00000000-0005-0000-0000-000003000000}"/>
    <cellStyle name="Normal 2 11" xfId="6" xr:uid="{00000000-0005-0000-0000-000004000000}"/>
    <cellStyle name="Normal 2 14" xfId="7" xr:uid="{00000000-0005-0000-0000-000005000000}"/>
    <cellStyle name="Normal 2 2" xfId="1" xr:uid="{00000000-0005-0000-0000-000006000000}"/>
    <cellStyle name="Normal 2 47" xfId="9" xr:uid="{00000000-0005-0000-0000-000007000000}"/>
    <cellStyle name="Normal 2 49" xfId="8" xr:uid="{00000000-0005-0000-0000-000008000000}"/>
    <cellStyle name="Normal 3" xfId="2" xr:uid="{00000000-0005-0000-0000-000009000000}"/>
    <cellStyle name="Normal 3 2" xfId="4" xr:uid="{00000000-0005-0000-0000-00000A000000}"/>
    <cellStyle name="Normal 569" xfId="5" xr:uid="{00000000-0005-0000-0000-00000B000000}"/>
    <cellStyle name="Normal 6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I&#7872;U%20CH&#7880;NH%20QH%20&#272;&#7870;N%202030/Kon%20R&#7851;y/R&#224;%20so&#225;t%20DMCT%20huy&#7879;n%20Kon%20R&#7851;y/Bi&#234;n%20b&#7843;n%20l&#224;m%20vi&#7879;c/ph&#7909;%20l&#7909;c%20b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b-3CH"/>
      <sheetName val="RDD"/>
      <sheetName val="data10b3-sum"/>
      <sheetName val="data10b3-count"/>
      <sheetName val="10b2CH"/>
      <sheetName val="LUA"/>
      <sheetName val="RPH"/>
      <sheetName val="data10b2-sum"/>
      <sheetName val="data10b2-count"/>
      <sheetName val="10b1CH"/>
      <sheetName val="data10bRDDsum"/>
      <sheetName val="data10bRDDcount"/>
      <sheetName val="data10bRPHsum"/>
      <sheetName val="data10bRPHcount"/>
      <sheetName val="data10bLUAsum"/>
      <sheetName val="data10bLUAcount"/>
      <sheetName val="RPH10c"/>
      <sheetName val="RDD10c"/>
      <sheetName val="LUA10c"/>
      <sheetName val="data10cRDDsum"/>
      <sheetName val="data10cRDDcount"/>
      <sheetName val="data10cRPHsum"/>
      <sheetName val="data10cRPHcount"/>
      <sheetName val="data10cLUAsum"/>
      <sheetName val="data10cLUAcount"/>
      <sheetName val="Phu bieu 01"/>
      <sheetName val="XXX"/>
      <sheetName val="SGV"/>
      <sheetName val="phụ lục01"/>
      <sheetName val="Phụ lục 2"/>
      <sheetName val="Phụ lục 3 "/>
      <sheetName val="phụ lục4"/>
      <sheetName val="phụ lục 5"/>
      <sheetName val="datapb10a-sum"/>
      <sheetName val="datapb10a-count"/>
      <sheetName val="pbthuhoi"/>
      <sheetName val="pbRDD10b"/>
      <sheetName val="pbRPH10b"/>
      <sheetName val="pbLUA10b"/>
      <sheetName val="datapb 10bRDD-count"/>
      <sheetName val="datapb 10bRDD-sum"/>
      <sheetName val="datapb 10bRPH-sum"/>
      <sheetName val="datapb 10bRPH-count"/>
      <sheetName val="datapb 10bLUA-sum"/>
      <sheetName val="datapb 10bLUA-count"/>
      <sheetName val="pbRDD10c"/>
      <sheetName val="pbRPH10c"/>
      <sheetName val="pbLUA10c"/>
      <sheetName val="datapb 10cRDD-sum"/>
      <sheetName val="datapb 10cRDD-count"/>
      <sheetName val="datapb 10cRPH-count"/>
      <sheetName val="datapb 10cRPH-sum"/>
      <sheetName val="datapb 10cLUA-sum"/>
      <sheetName val="datapb 10cLUA-count"/>
      <sheetName val="lua CMD"/>
      <sheetName val="data10b-count"/>
      <sheetName val="data10b-sum"/>
      <sheetName val="data10a-sum"/>
      <sheetName val="data10a-count"/>
      <sheetName val="thuho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Sum of Đất rừng đặc dụng</v>
          </cell>
        </row>
        <row r="2">
          <cell r="A2" t="str">
            <v>Mã loại đất</v>
          </cell>
          <cell r="B2" t="str">
            <v>Total</v>
          </cell>
        </row>
        <row r="3">
          <cell r="A3" t="str">
            <v>NNP</v>
          </cell>
        </row>
        <row r="4">
          <cell r="A4" t="str">
            <v>PNN</v>
          </cell>
        </row>
        <row r="5">
          <cell r="A5" t="str">
            <v>SKC</v>
          </cell>
        </row>
        <row r="6">
          <cell r="A6" t="str">
            <v>SKX</v>
          </cell>
        </row>
        <row r="7">
          <cell r="A7" t="str">
            <v>DGT</v>
          </cell>
        </row>
        <row r="8">
          <cell r="A8" t="str">
            <v>DTL</v>
          </cell>
        </row>
        <row r="9">
          <cell r="A9" t="str">
            <v>ONT</v>
          </cell>
        </row>
        <row r="10">
          <cell r="A10" t="str">
            <v>ODT</v>
          </cell>
        </row>
        <row r="11">
          <cell r="A11" t="str">
            <v>TSC</v>
          </cell>
        </row>
        <row r="12">
          <cell r="A12" t="str">
            <v>Grand Total</v>
          </cell>
        </row>
      </sheetData>
      <sheetData sheetId="11">
        <row r="1">
          <cell r="A1" t="str">
            <v>Count of Đất rừng đặc dụng</v>
          </cell>
        </row>
        <row r="2">
          <cell r="A2" t="str">
            <v>Mã loại đất</v>
          </cell>
          <cell r="B2" t="str">
            <v>Total</v>
          </cell>
        </row>
        <row r="3">
          <cell r="A3" t="str">
            <v>NNP</v>
          </cell>
        </row>
        <row r="4">
          <cell r="A4" t="str">
            <v>PNN</v>
          </cell>
        </row>
        <row r="5">
          <cell r="A5" t="str">
            <v>SKC</v>
          </cell>
        </row>
        <row r="6">
          <cell r="A6" t="str">
            <v>SKX</v>
          </cell>
        </row>
        <row r="7">
          <cell r="A7" t="str">
            <v>DGT</v>
          </cell>
        </row>
        <row r="8">
          <cell r="A8" t="str">
            <v>DTL</v>
          </cell>
        </row>
        <row r="9">
          <cell r="A9" t="str">
            <v>ONT</v>
          </cell>
        </row>
        <row r="10">
          <cell r="A10" t="str">
            <v>ODT</v>
          </cell>
        </row>
        <row r="11">
          <cell r="A11" t="str">
            <v>TSC</v>
          </cell>
        </row>
        <row r="12">
          <cell r="A12" t="str">
            <v>Grand Total</v>
          </cell>
        </row>
      </sheetData>
      <sheetData sheetId="12">
        <row r="1">
          <cell r="A1" t="str">
            <v>Sum of Đất rừng phòng hộ</v>
          </cell>
        </row>
        <row r="2">
          <cell r="A2" t="str">
            <v>Mã loại đất</v>
          </cell>
          <cell r="B2" t="str">
            <v>Total</v>
          </cell>
        </row>
        <row r="3">
          <cell r="A3" t="str">
            <v>NNP</v>
          </cell>
        </row>
        <row r="4">
          <cell r="A4" t="str">
            <v>PNN</v>
          </cell>
        </row>
        <row r="5">
          <cell r="A5" t="str">
            <v>SKC</v>
          </cell>
        </row>
        <row r="6">
          <cell r="A6" t="str">
            <v>SKX</v>
          </cell>
        </row>
        <row r="7">
          <cell r="A7" t="str">
            <v>DGT</v>
          </cell>
        </row>
        <row r="8">
          <cell r="A8" t="str">
            <v>DTL</v>
          </cell>
        </row>
        <row r="9">
          <cell r="A9" t="str">
            <v>ONT</v>
          </cell>
        </row>
        <row r="10">
          <cell r="A10" t="str">
            <v>ODT</v>
          </cell>
        </row>
        <row r="11">
          <cell r="A11" t="str">
            <v>TSC</v>
          </cell>
        </row>
        <row r="12">
          <cell r="A12" t="str">
            <v>Grand Total</v>
          </cell>
        </row>
      </sheetData>
      <sheetData sheetId="13">
        <row r="1">
          <cell r="A1" t="str">
            <v>Count of Đất rừng phòng hộ</v>
          </cell>
        </row>
        <row r="2">
          <cell r="A2" t="str">
            <v>Mã loại đất</v>
          </cell>
          <cell r="B2" t="str">
            <v>Total</v>
          </cell>
        </row>
        <row r="3">
          <cell r="A3" t="str">
            <v>NNP</v>
          </cell>
        </row>
        <row r="4">
          <cell r="A4" t="str">
            <v>PNN</v>
          </cell>
        </row>
        <row r="5">
          <cell r="A5" t="str">
            <v>SKC</v>
          </cell>
        </row>
        <row r="6">
          <cell r="A6" t="str">
            <v>SKX</v>
          </cell>
        </row>
        <row r="7">
          <cell r="A7" t="str">
            <v>DGT</v>
          </cell>
        </row>
        <row r="8">
          <cell r="A8" t="str">
            <v>DTL</v>
          </cell>
        </row>
        <row r="9">
          <cell r="A9" t="str">
            <v>ONT</v>
          </cell>
        </row>
        <row r="10">
          <cell r="A10" t="str">
            <v>ODT</v>
          </cell>
        </row>
        <row r="11">
          <cell r="A11" t="str">
            <v>TSC</v>
          </cell>
        </row>
        <row r="12">
          <cell r="A12" t="str">
            <v>Grand Total</v>
          </cell>
        </row>
      </sheetData>
      <sheetData sheetId="14">
        <row r="1">
          <cell r="A1" t="str">
            <v>Sum of Đất trồng lúa</v>
          </cell>
        </row>
        <row r="2">
          <cell r="A2" t="str">
            <v>Mã loại đất</v>
          </cell>
          <cell r="B2" t="str">
            <v>Total</v>
          </cell>
        </row>
        <row r="3">
          <cell r="A3" t="str">
            <v>NNP</v>
          </cell>
          <cell r="B3">
            <v>0</v>
          </cell>
        </row>
        <row r="4">
          <cell r="A4" t="str">
            <v>PNN</v>
          </cell>
          <cell r="B4">
            <v>14.400000000000002</v>
          </cell>
        </row>
        <row r="5">
          <cell r="A5" t="str">
            <v>SKC</v>
          </cell>
          <cell r="B5">
            <v>1.92</v>
          </cell>
        </row>
        <row r="6">
          <cell r="A6" t="str">
            <v>SKX</v>
          </cell>
          <cell r="B6">
            <v>0.24</v>
          </cell>
        </row>
        <row r="7">
          <cell r="A7" t="str">
            <v>DGT</v>
          </cell>
          <cell r="B7">
            <v>4.0999999999999996</v>
          </cell>
        </row>
        <row r="8">
          <cell r="A8" t="str">
            <v>DTL</v>
          </cell>
          <cell r="B8">
            <v>1.06</v>
          </cell>
        </row>
        <row r="9">
          <cell r="A9" t="str">
            <v>ONT</v>
          </cell>
          <cell r="B9">
            <v>6.12</v>
          </cell>
        </row>
        <row r="10">
          <cell r="A10" t="str">
            <v>ODT</v>
          </cell>
          <cell r="B10">
            <v>1</v>
          </cell>
        </row>
        <row r="11">
          <cell r="A11" t="str">
            <v>TSC</v>
          </cell>
          <cell r="B11">
            <v>0.45999999999999996</v>
          </cell>
        </row>
        <row r="12">
          <cell r="A12" t="str">
            <v>Grand Total</v>
          </cell>
          <cell r="B12">
            <v>29.299999999999997</v>
          </cell>
        </row>
      </sheetData>
      <sheetData sheetId="15">
        <row r="1">
          <cell r="A1" t="str">
            <v>Count of Đất trồng lúa</v>
          </cell>
        </row>
        <row r="2">
          <cell r="A2" t="str">
            <v>Mã loại đất</v>
          </cell>
          <cell r="B2" t="str">
            <v>Total</v>
          </cell>
        </row>
        <row r="3">
          <cell r="A3" t="str">
            <v>NNP</v>
          </cell>
          <cell r="B3">
            <v>1</v>
          </cell>
        </row>
        <row r="4">
          <cell r="A4" t="str">
            <v>PNN</v>
          </cell>
          <cell r="B4">
            <v>1</v>
          </cell>
        </row>
        <row r="5">
          <cell r="A5" t="str">
            <v>SKC</v>
          </cell>
          <cell r="B5">
            <v>1</v>
          </cell>
        </row>
        <row r="6">
          <cell r="A6" t="str">
            <v>SKX</v>
          </cell>
          <cell r="B6">
            <v>1</v>
          </cell>
        </row>
        <row r="7">
          <cell r="A7" t="str">
            <v>DGT</v>
          </cell>
          <cell r="B7">
            <v>4</v>
          </cell>
        </row>
        <row r="8">
          <cell r="A8" t="str">
            <v>DTL</v>
          </cell>
          <cell r="B8">
            <v>2</v>
          </cell>
        </row>
        <row r="9">
          <cell r="A9" t="str">
            <v>ONT</v>
          </cell>
          <cell r="B9">
            <v>4</v>
          </cell>
        </row>
        <row r="10">
          <cell r="A10" t="str">
            <v>ODT</v>
          </cell>
          <cell r="B10">
            <v>2</v>
          </cell>
        </row>
        <row r="11">
          <cell r="A11" t="str">
            <v>TSC</v>
          </cell>
          <cell r="B11">
            <v>2</v>
          </cell>
        </row>
        <row r="12">
          <cell r="A12" t="str">
            <v>Grand Total</v>
          </cell>
          <cell r="B12">
            <v>18</v>
          </cell>
        </row>
      </sheetData>
      <sheetData sheetId="16" refreshError="1"/>
      <sheetData sheetId="17" refreshError="1"/>
      <sheetData sheetId="18" refreshError="1"/>
      <sheetData sheetId="19">
        <row r="1">
          <cell r="A1" t="str">
            <v>Sum of (8)</v>
          </cell>
        </row>
        <row r="2">
          <cell r="A2" t="str">
            <v>(3)</v>
          </cell>
          <cell r="B2" t="str">
            <v>Total</v>
          </cell>
        </row>
        <row r="3">
          <cell r="A3" t="str">
            <v>(blank)</v>
          </cell>
        </row>
        <row r="4">
          <cell r="A4" t="str">
            <v>NNP</v>
          </cell>
        </row>
        <row r="5">
          <cell r="A5" t="str">
            <v>PNN</v>
          </cell>
        </row>
        <row r="6">
          <cell r="A6" t="str">
            <v>DHT</v>
          </cell>
        </row>
        <row r="7">
          <cell r="A7" t="str">
            <v>DGT</v>
          </cell>
        </row>
        <row r="8">
          <cell r="A8" t="str">
            <v>DTL</v>
          </cell>
        </row>
        <row r="9">
          <cell r="A9" t="str">
            <v>Grand Total</v>
          </cell>
        </row>
      </sheetData>
      <sheetData sheetId="20">
        <row r="1">
          <cell r="A1" t="str">
            <v>Count of (8)</v>
          </cell>
        </row>
        <row r="2">
          <cell r="A2" t="str">
            <v>(3)</v>
          </cell>
          <cell r="B2" t="str">
            <v>Total</v>
          </cell>
        </row>
        <row r="3">
          <cell r="A3" t="str">
            <v>(blank)</v>
          </cell>
        </row>
        <row r="4">
          <cell r="A4" t="str">
            <v>NNP</v>
          </cell>
        </row>
        <row r="5">
          <cell r="A5" t="str">
            <v>PNN</v>
          </cell>
        </row>
        <row r="6">
          <cell r="A6" t="str">
            <v>DHT</v>
          </cell>
        </row>
        <row r="7">
          <cell r="A7" t="str">
            <v>DGT</v>
          </cell>
        </row>
        <row r="8">
          <cell r="A8" t="str">
            <v>DTL</v>
          </cell>
        </row>
        <row r="9">
          <cell r="A9" t="str">
            <v>Grand Total</v>
          </cell>
        </row>
      </sheetData>
      <sheetData sheetId="21">
        <row r="1">
          <cell r="A1" t="str">
            <v>Sum of (7)</v>
          </cell>
        </row>
        <row r="2">
          <cell r="A2" t="str">
            <v>(3)</v>
          </cell>
          <cell r="B2" t="str">
            <v>Total</v>
          </cell>
        </row>
        <row r="3">
          <cell r="A3" t="str">
            <v>(blank)</v>
          </cell>
          <cell r="B3">
            <v>57.25</v>
          </cell>
        </row>
        <row r="4">
          <cell r="A4" t="str">
            <v>NNP</v>
          </cell>
        </row>
        <row r="5">
          <cell r="A5" t="str">
            <v>PNN</v>
          </cell>
          <cell r="B5">
            <v>57.25</v>
          </cell>
        </row>
        <row r="6">
          <cell r="A6" t="str">
            <v>DHT</v>
          </cell>
          <cell r="B6">
            <v>57.25</v>
          </cell>
        </row>
        <row r="7">
          <cell r="A7" t="str">
            <v>DGT</v>
          </cell>
          <cell r="B7">
            <v>28.65</v>
          </cell>
        </row>
        <row r="8">
          <cell r="A8" t="str">
            <v>DTL</v>
          </cell>
          <cell r="B8">
            <v>28.6</v>
          </cell>
        </row>
        <row r="9">
          <cell r="A9" t="str">
            <v>Grand Total</v>
          </cell>
          <cell r="B9">
            <v>229</v>
          </cell>
        </row>
      </sheetData>
      <sheetData sheetId="22">
        <row r="1">
          <cell r="A1" t="str">
            <v>Count of (7)</v>
          </cell>
        </row>
        <row r="2">
          <cell r="A2" t="str">
            <v>(3)</v>
          </cell>
          <cell r="B2" t="str">
            <v>Total</v>
          </cell>
        </row>
        <row r="3">
          <cell r="A3" t="str">
            <v>(blank)</v>
          </cell>
          <cell r="B3">
            <v>2</v>
          </cell>
        </row>
        <row r="4">
          <cell r="A4" t="str">
            <v>NNP</v>
          </cell>
        </row>
        <row r="5">
          <cell r="A5" t="str">
            <v>PNN</v>
          </cell>
          <cell r="B5">
            <v>1</v>
          </cell>
        </row>
        <row r="6">
          <cell r="A6" t="str">
            <v>DHT</v>
          </cell>
          <cell r="B6">
            <v>1</v>
          </cell>
        </row>
        <row r="7">
          <cell r="A7" t="str">
            <v>DGT</v>
          </cell>
          <cell r="B7">
            <v>1</v>
          </cell>
        </row>
        <row r="8">
          <cell r="A8" t="str">
            <v>DTL</v>
          </cell>
          <cell r="B8">
            <v>1</v>
          </cell>
        </row>
        <row r="9">
          <cell r="A9" t="str">
            <v>Grand Total</v>
          </cell>
          <cell r="B9">
            <v>6</v>
          </cell>
        </row>
      </sheetData>
      <sheetData sheetId="23">
        <row r="1">
          <cell r="A1" t="str">
            <v>Sum of (4)</v>
          </cell>
        </row>
        <row r="2">
          <cell r="A2" t="str">
            <v>(3)</v>
          </cell>
          <cell r="B2" t="str">
            <v>Total</v>
          </cell>
        </row>
        <row r="3">
          <cell r="A3" t="str">
            <v>(blank)</v>
          </cell>
          <cell r="B3">
            <v>143.47999999999999</v>
          </cell>
        </row>
        <row r="4">
          <cell r="A4" t="str">
            <v>NNP</v>
          </cell>
          <cell r="B4">
            <v>0</v>
          </cell>
        </row>
        <row r="5">
          <cell r="A5" t="str">
            <v>PNN</v>
          </cell>
          <cell r="B5">
            <v>143.48000000000002</v>
          </cell>
        </row>
        <row r="6">
          <cell r="A6" t="str">
            <v>DHT</v>
          </cell>
          <cell r="B6">
            <v>143.48000000000002</v>
          </cell>
        </row>
        <row r="7">
          <cell r="A7" t="str">
            <v>DGT</v>
          </cell>
          <cell r="B7">
            <v>31.29</v>
          </cell>
        </row>
        <row r="8">
          <cell r="A8" t="str">
            <v>DTL</v>
          </cell>
          <cell r="B8">
            <v>112.19</v>
          </cell>
        </row>
        <row r="9">
          <cell r="A9" t="str">
            <v>Grand Total</v>
          </cell>
          <cell r="B9">
            <v>573.92000000000007</v>
          </cell>
        </row>
      </sheetData>
      <sheetData sheetId="24">
        <row r="1">
          <cell r="A1" t="str">
            <v>Count of (4)</v>
          </cell>
        </row>
        <row r="2">
          <cell r="A2" t="str">
            <v>(3)</v>
          </cell>
          <cell r="B2" t="str">
            <v>Total</v>
          </cell>
        </row>
        <row r="3">
          <cell r="A3" t="str">
            <v>NNP</v>
          </cell>
          <cell r="B3">
            <v>1</v>
          </cell>
        </row>
        <row r="4">
          <cell r="A4" t="str">
            <v>PNN</v>
          </cell>
          <cell r="B4">
            <v>1</v>
          </cell>
        </row>
        <row r="5">
          <cell r="A5" t="str">
            <v>DHT</v>
          </cell>
          <cell r="B5">
            <v>1</v>
          </cell>
        </row>
        <row r="6">
          <cell r="A6" t="str">
            <v>DGT</v>
          </cell>
          <cell r="B6">
            <v>1</v>
          </cell>
        </row>
        <row r="7">
          <cell r="A7" t="str">
            <v>DTL</v>
          </cell>
          <cell r="B7">
            <v>1</v>
          </cell>
        </row>
        <row r="8">
          <cell r="A8" t="str">
            <v>Grand Total</v>
          </cell>
          <cell r="B8">
            <v>5</v>
          </cell>
        </row>
      </sheetData>
      <sheetData sheetId="25" refreshError="1"/>
      <sheetData sheetId="26" refreshError="1"/>
      <sheetData sheetId="27" refreshError="1"/>
      <sheetData sheetId="28" refreshError="1"/>
      <sheetData sheetId="29" refreshError="1"/>
      <sheetData sheetId="30"/>
      <sheetData sheetId="31" refreshError="1"/>
      <sheetData sheetId="32"/>
      <sheetData sheetId="33">
        <row r="1">
          <cell r="A1" t="str">
            <v>Sum of (7)</v>
          </cell>
        </row>
        <row r="2">
          <cell r="A2" t="str">
            <v>(3)</v>
          </cell>
          <cell r="B2" t="str">
            <v>Total</v>
          </cell>
        </row>
        <row r="3">
          <cell r="A3" t="str">
            <v>(blank)</v>
          </cell>
        </row>
        <row r="4">
          <cell r="A4" t="str">
            <v>Grand Total</v>
          </cell>
        </row>
      </sheetData>
      <sheetData sheetId="34">
        <row r="1">
          <cell r="A1" t="str">
            <v>Count of (7)</v>
          </cell>
        </row>
        <row r="2">
          <cell r="A2" t="str">
            <v>(3)</v>
          </cell>
          <cell r="B2" t="str">
            <v>Total</v>
          </cell>
        </row>
        <row r="3">
          <cell r="A3" t="str">
            <v>(blank)</v>
          </cell>
        </row>
        <row r="4">
          <cell r="A4" t="str">
            <v>Grand Total</v>
          </cell>
        </row>
      </sheetData>
      <sheetData sheetId="35" refreshError="1"/>
      <sheetData sheetId="36" refreshError="1"/>
      <sheetData sheetId="37" refreshError="1"/>
      <sheetData sheetId="38" refreshError="1"/>
      <sheetData sheetId="39">
        <row r="1">
          <cell r="A1" t="str">
            <v>Count of (10)</v>
          </cell>
        </row>
        <row r="2">
          <cell r="A2" t="str">
            <v>(3)</v>
          </cell>
          <cell r="B2" t="str">
            <v>Total</v>
          </cell>
        </row>
        <row r="3">
          <cell r="A3" t="str">
            <v>(blank)</v>
          </cell>
        </row>
        <row r="4">
          <cell r="A4" t="str">
            <v>Grand Total</v>
          </cell>
        </row>
      </sheetData>
      <sheetData sheetId="40">
        <row r="1">
          <cell r="A1" t="str">
            <v>Sum of (10)</v>
          </cell>
        </row>
        <row r="2">
          <cell r="A2" t="str">
            <v>(3)</v>
          </cell>
          <cell r="B2" t="str">
            <v>Total</v>
          </cell>
        </row>
        <row r="3">
          <cell r="A3" t="str">
            <v>(blank)</v>
          </cell>
        </row>
        <row r="4">
          <cell r="A4" t="str">
            <v>Grand Total</v>
          </cell>
        </row>
      </sheetData>
      <sheetData sheetId="41">
        <row r="1">
          <cell r="A1" t="str">
            <v>Sum of (8)</v>
          </cell>
        </row>
        <row r="2">
          <cell r="A2" t="str">
            <v>(3)</v>
          </cell>
          <cell r="B2" t="str">
            <v>Total</v>
          </cell>
        </row>
        <row r="3">
          <cell r="A3" t="str">
            <v>(blank)</v>
          </cell>
        </row>
        <row r="4">
          <cell r="A4" t="str">
            <v>Grand Total</v>
          </cell>
        </row>
      </sheetData>
      <sheetData sheetId="42">
        <row r="1">
          <cell r="A1" t="str">
            <v>Count of (8)</v>
          </cell>
        </row>
        <row r="2">
          <cell r="A2" t="str">
            <v>(3)</v>
          </cell>
          <cell r="B2" t="str">
            <v>Total</v>
          </cell>
        </row>
        <row r="3">
          <cell r="A3" t="str">
            <v>(blank)</v>
          </cell>
        </row>
        <row r="4">
          <cell r="A4" t="str">
            <v>Grand Total</v>
          </cell>
        </row>
      </sheetData>
      <sheetData sheetId="43">
        <row r="1">
          <cell r="A1" t="str">
            <v>Sum of (6)</v>
          </cell>
        </row>
        <row r="2">
          <cell r="A2" t="str">
            <v>(3)</v>
          </cell>
          <cell r="B2" t="str">
            <v>Total</v>
          </cell>
        </row>
        <row r="3">
          <cell r="A3" t="str">
            <v>(blank)</v>
          </cell>
        </row>
        <row r="4">
          <cell r="A4" t="str">
            <v>Grand Total</v>
          </cell>
        </row>
      </sheetData>
      <sheetData sheetId="44">
        <row r="1">
          <cell r="A1" t="str">
            <v>Count of (6)</v>
          </cell>
        </row>
        <row r="2">
          <cell r="A2" t="str">
            <v>(3)</v>
          </cell>
          <cell r="B2" t="str">
            <v>Total</v>
          </cell>
        </row>
        <row r="3">
          <cell r="A3" t="str">
            <v>(blank)</v>
          </cell>
        </row>
        <row r="4">
          <cell r="A4" t="str">
            <v>Grand Total</v>
          </cell>
        </row>
      </sheetData>
      <sheetData sheetId="45" refreshError="1"/>
      <sheetData sheetId="46" refreshError="1"/>
      <sheetData sheetId="47" refreshError="1"/>
      <sheetData sheetId="48">
        <row r="1">
          <cell r="A1" t="str">
            <v>Sum of (10)</v>
          </cell>
        </row>
        <row r="2">
          <cell r="A2" t="str">
            <v>(3)</v>
          </cell>
          <cell r="B2" t="str">
            <v>Total</v>
          </cell>
        </row>
        <row r="3">
          <cell r="A3" t="str">
            <v>(blank)</v>
          </cell>
        </row>
        <row r="4">
          <cell r="A4" t="str">
            <v>Grand Total</v>
          </cell>
        </row>
      </sheetData>
      <sheetData sheetId="49">
        <row r="1">
          <cell r="A1" t="str">
            <v>Count of (10)</v>
          </cell>
        </row>
        <row r="2">
          <cell r="A2" t="str">
            <v>(3)</v>
          </cell>
          <cell r="B2" t="str">
            <v>Total</v>
          </cell>
        </row>
        <row r="3">
          <cell r="A3" t="str">
            <v>(blank)</v>
          </cell>
        </row>
        <row r="4">
          <cell r="A4" t="str">
            <v>Grand Total</v>
          </cell>
        </row>
      </sheetData>
      <sheetData sheetId="50">
        <row r="1">
          <cell r="A1" t="str">
            <v>Count of (8)</v>
          </cell>
        </row>
        <row r="2">
          <cell r="A2" t="str">
            <v>(3)</v>
          </cell>
          <cell r="B2" t="str">
            <v>Total</v>
          </cell>
        </row>
        <row r="3">
          <cell r="A3" t="str">
            <v>(blank)</v>
          </cell>
        </row>
        <row r="4">
          <cell r="A4" t="str">
            <v>Grand Total</v>
          </cell>
        </row>
      </sheetData>
      <sheetData sheetId="51">
        <row r="1">
          <cell r="A1" t="str">
            <v>Sum of (8)</v>
          </cell>
        </row>
        <row r="2">
          <cell r="A2" t="str">
            <v>(3)</v>
          </cell>
          <cell r="B2" t="str">
            <v>Total</v>
          </cell>
        </row>
        <row r="3">
          <cell r="A3" t="str">
            <v>(blank)</v>
          </cell>
        </row>
        <row r="4">
          <cell r="A4" t="str">
            <v>Grand Total</v>
          </cell>
        </row>
      </sheetData>
      <sheetData sheetId="52">
        <row r="1">
          <cell r="A1" t="str">
            <v>Sum of (6)</v>
          </cell>
        </row>
        <row r="2">
          <cell r="A2" t="str">
            <v>(3)</v>
          </cell>
        </row>
        <row r="3">
          <cell r="A3" t="str">
            <v>(blank)</v>
          </cell>
        </row>
        <row r="4">
          <cell r="A4" t="str">
            <v>Grand Total</v>
          </cell>
        </row>
      </sheetData>
      <sheetData sheetId="53">
        <row r="1">
          <cell r="A1" t="str">
            <v>Count of (6)</v>
          </cell>
        </row>
        <row r="2">
          <cell r="A2" t="str">
            <v>(3)</v>
          </cell>
          <cell r="B2" t="str">
            <v>Total</v>
          </cell>
        </row>
        <row r="3">
          <cell r="A3" t="str">
            <v>(blank)</v>
          </cell>
        </row>
        <row r="4">
          <cell r="A4" t="str">
            <v>Grand Total</v>
          </cell>
        </row>
      </sheetData>
      <sheetData sheetId="54" refreshError="1"/>
      <sheetData sheetId="55">
        <row r="1">
          <cell r="A1" t="str">
            <v>Count of Tổng số</v>
          </cell>
        </row>
        <row r="2">
          <cell r="A2" t="str">
            <v>Mã loại đất</v>
          </cell>
          <cell r="B2" t="str">
            <v>Total</v>
          </cell>
        </row>
        <row r="3">
          <cell r="A3" t="str">
            <v>Grand Total</v>
          </cell>
        </row>
      </sheetData>
      <sheetData sheetId="56">
        <row r="1">
          <cell r="A1" t="str">
            <v>Sum of Tổng số</v>
          </cell>
        </row>
        <row r="2">
          <cell r="A2" t="str">
            <v>Mã loại đất</v>
          </cell>
          <cell r="B2" t="str">
            <v>Total</v>
          </cell>
        </row>
        <row r="3">
          <cell r="A3" t="str">
            <v>Grand Total</v>
          </cell>
        </row>
      </sheetData>
      <sheetData sheetId="57">
        <row r="1">
          <cell r="A1" t="str">
            <v>Sum of Diện tích</v>
          </cell>
        </row>
        <row r="2">
          <cell r="A2" t="str">
            <v>Mã loại đất</v>
          </cell>
          <cell r="B2" t="str">
            <v>Total</v>
          </cell>
        </row>
        <row r="3">
          <cell r="A3">
            <v>3</v>
          </cell>
          <cell r="B3">
            <v>6</v>
          </cell>
        </row>
        <row r="4">
          <cell r="A4" t="str">
            <v>NKH</v>
          </cell>
          <cell r="B4">
            <v>320.45999999999998</v>
          </cell>
        </row>
        <row r="5">
          <cell r="A5" t="str">
            <v>DYT</v>
          </cell>
          <cell r="B5">
            <v>0.16999999999999998</v>
          </cell>
        </row>
        <row r="6">
          <cell r="A6" t="str">
            <v>DGD</v>
          </cell>
          <cell r="B6">
            <v>2.13</v>
          </cell>
        </row>
        <row r="7">
          <cell r="A7" t="str">
            <v>DGT</v>
          </cell>
          <cell r="B7">
            <v>175.67000000000002</v>
          </cell>
        </row>
        <row r="8">
          <cell r="A8" t="str">
            <v>DTL</v>
          </cell>
          <cell r="B8">
            <v>543.0200000000001</v>
          </cell>
        </row>
        <row r="9">
          <cell r="A9" t="str">
            <v>DCH</v>
          </cell>
          <cell r="B9">
            <v>1.9500000000000002</v>
          </cell>
        </row>
        <row r="10">
          <cell r="A10" t="str">
            <v>ONT</v>
          </cell>
          <cell r="B10">
            <v>2092.29</v>
          </cell>
        </row>
        <row r="11">
          <cell r="A11" t="str">
            <v>ODT</v>
          </cell>
          <cell r="B11">
            <v>1.7</v>
          </cell>
        </row>
        <row r="12">
          <cell r="A12" t="str">
            <v>TSC</v>
          </cell>
          <cell r="B12">
            <v>0.9</v>
          </cell>
        </row>
        <row r="13">
          <cell r="A13" t="str">
            <v>NDT</v>
          </cell>
          <cell r="B13">
            <v>3</v>
          </cell>
        </row>
        <row r="14">
          <cell r="A14" t="str">
            <v>DSH</v>
          </cell>
          <cell r="B14">
            <v>61.76</v>
          </cell>
        </row>
        <row r="15">
          <cell r="A15" t="str">
            <v>DKV</v>
          </cell>
          <cell r="B15">
            <v>1.36</v>
          </cell>
        </row>
        <row r="16">
          <cell r="A16" t="str">
            <v>Grand Total</v>
          </cell>
          <cell r="B16">
            <v>3210.4100000000003</v>
          </cell>
        </row>
      </sheetData>
      <sheetData sheetId="58">
        <row r="3">
          <cell r="A3" t="str">
            <v>Count of Diện tích</v>
          </cell>
        </row>
        <row r="4">
          <cell r="A4" t="str">
            <v>Mã loại đất</v>
          </cell>
          <cell r="B4" t="str">
            <v>Total</v>
          </cell>
        </row>
        <row r="5">
          <cell r="A5">
            <v>3</v>
          </cell>
          <cell r="B5">
            <v>1</v>
          </cell>
        </row>
        <row r="6">
          <cell r="A6" t="str">
            <v>NKH</v>
          </cell>
          <cell r="B6">
            <v>5</v>
          </cell>
        </row>
        <row r="7">
          <cell r="A7" t="str">
            <v>DYT</v>
          </cell>
          <cell r="B7">
            <v>2</v>
          </cell>
        </row>
        <row r="8">
          <cell r="A8" t="str">
            <v>DGD</v>
          </cell>
          <cell r="B8">
            <v>8</v>
          </cell>
        </row>
        <row r="9">
          <cell r="A9" t="str">
            <v>DGT</v>
          </cell>
          <cell r="B9">
            <v>18</v>
          </cell>
        </row>
        <row r="10">
          <cell r="A10" t="str">
            <v>DTL</v>
          </cell>
          <cell r="B10">
            <v>7</v>
          </cell>
        </row>
        <row r="11">
          <cell r="A11" t="str">
            <v>DCH</v>
          </cell>
          <cell r="B11">
            <v>3</v>
          </cell>
        </row>
        <row r="12">
          <cell r="A12" t="str">
            <v>ONT</v>
          </cell>
          <cell r="B12">
            <v>8</v>
          </cell>
        </row>
        <row r="13">
          <cell r="A13" t="str">
            <v>ODT</v>
          </cell>
          <cell r="B13">
            <v>1</v>
          </cell>
        </row>
        <row r="14">
          <cell r="A14" t="str">
            <v>TSC</v>
          </cell>
          <cell r="B14">
            <v>3</v>
          </cell>
        </row>
        <row r="15">
          <cell r="A15" t="str">
            <v>NDT</v>
          </cell>
          <cell r="B15">
            <v>1</v>
          </cell>
        </row>
        <row r="16">
          <cell r="A16" t="str">
            <v>DSH</v>
          </cell>
          <cell r="B16">
            <v>7</v>
          </cell>
        </row>
        <row r="17">
          <cell r="A17" t="str">
            <v>DKV</v>
          </cell>
          <cell r="B17">
            <v>2</v>
          </cell>
        </row>
        <row r="18">
          <cell r="A18" t="str">
            <v>Grand Total</v>
          </cell>
          <cell r="B18">
            <v>66</v>
          </cell>
        </row>
      </sheetData>
      <sheetData sheetId="5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4459-318B-43BD-96F2-9CA56DBAFEE7}">
  <dimension ref="A1:AQ39"/>
  <sheetViews>
    <sheetView showZeros="0" tabSelected="1" workbookViewId="0">
      <pane xSplit="3" ySplit="4" topLeftCell="D6" activePane="bottomRight" state="frozen"/>
      <selection pane="topRight" activeCell="D1" sqref="D1"/>
      <selection pane="bottomLeft" activeCell="A5" sqref="A5"/>
      <selection pane="bottomRight" activeCell="B30" sqref="B30"/>
    </sheetView>
  </sheetViews>
  <sheetFormatPr defaultColWidth="9.140625" defaultRowHeight="18.75" x14ac:dyDescent="0.25"/>
  <cols>
    <col min="1" max="1" width="10.5703125" style="54" customWidth="1"/>
    <col min="2" max="2" width="34.5703125" style="53" customWidth="1"/>
    <col min="3" max="3" width="11.5703125" style="54" customWidth="1"/>
    <col min="4" max="4" width="11" style="54" customWidth="1"/>
    <col min="5" max="6" width="9.140625" style="54" hidden="1" customWidth="1"/>
    <col min="7" max="7" width="13.28515625" style="54" hidden="1" customWidth="1"/>
    <col min="8" max="14" width="9.140625" style="54" hidden="1" customWidth="1"/>
    <col min="15" max="15" width="7.7109375" style="54" hidden="1" customWidth="1"/>
    <col min="16" max="22" width="9.140625" style="54" hidden="1" customWidth="1"/>
    <col min="23" max="23" width="7.85546875" style="54" hidden="1" customWidth="1"/>
    <col min="24" max="28" width="9.140625" style="54" hidden="1" customWidth="1"/>
    <col min="29" max="29" width="13.5703125" style="54" hidden="1" customWidth="1"/>
    <col min="30" max="30" width="19" style="54" customWidth="1"/>
    <col min="31" max="31" width="77" style="54" hidden="1" customWidth="1"/>
    <col min="32" max="32" width="42.140625" style="54" hidden="1" customWidth="1"/>
    <col min="33" max="33" width="37.140625" style="54" hidden="1" customWidth="1"/>
    <col min="34" max="34" width="34" style="54" hidden="1" customWidth="1"/>
    <col min="35" max="39" width="9.140625" style="54" hidden="1" customWidth="1"/>
    <col min="40" max="40" width="20.28515625" style="54" hidden="1" customWidth="1"/>
    <col min="41" max="41" width="17.85546875" style="54" hidden="1" customWidth="1"/>
    <col min="42" max="42" width="24.85546875" style="54" hidden="1" customWidth="1"/>
    <col min="43" max="43" width="9.140625" style="54" hidden="1" customWidth="1"/>
    <col min="44" max="44" width="9.140625" style="54" customWidth="1"/>
    <col min="45" max="16384" width="9.140625" style="54"/>
  </cols>
  <sheetData>
    <row r="1" spans="1:42" x14ac:dyDescent="0.25">
      <c r="A1" s="65" t="s">
        <v>364</v>
      </c>
      <c r="B1" s="65"/>
    </row>
    <row r="2" spans="1:42" ht="41.25" customHeight="1" x14ac:dyDescent="0.25">
      <c r="A2" s="66" t="s">
        <v>365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row>
    <row r="3" spans="1:42" ht="61.5" customHeight="1" x14ac:dyDescent="0.25">
      <c r="A3" s="55" t="s">
        <v>0</v>
      </c>
      <c r="B3" s="56" t="s">
        <v>1</v>
      </c>
      <c r="C3" s="55" t="s">
        <v>2</v>
      </c>
      <c r="D3" s="55" t="s">
        <v>350</v>
      </c>
      <c r="E3" s="55" t="s">
        <v>4</v>
      </c>
      <c r="F3" s="55" t="s">
        <v>5</v>
      </c>
      <c r="G3" s="55" t="s">
        <v>6</v>
      </c>
      <c r="H3" s="70" t="s">
        <v>7</v>
      </c>
      <c r="I3" s="70"/>
      <c r="J3" s="70"/>
      <c r="K3" s="70"/>
      <c r="L3" s="70"/>
      <c r="M3" s="70"/>
      <c r="N3" s="70"/>
      <c r="O3" s="70"/>
      <c r="P3" s="70"/>
      <c r="Q3" s="70"/>
      <c r="R3" s="70"/>
      <c r="S3" s="70"/>
      <c r="T3" s="70"/>
      <c r="U3" s="70"/>
      <c r="V3" s="70"/>
      <c r="W3" s="70"/>
      <c r="X3" s="70"/>
      <c r="Y3" s="70"/>
      <c r="Z3" s="70"/>
      <c r="AA3" s="70"/>
      <c r="AB3" s="70"/>
      <c r="AC3" s="55" t="s">
        <v>8</v>
      </c>
      <c r="AD3" s="55" t="s">
        <v>9</v>
      </c>
      <c r="AE3" s="50" t="s">
        <v>10</v>
      </c>
      <c r="AF3" s="50" t="s">
        <v>11</v>
      </c>
      <c r="AG3" s="50" t="s">
        <v>12</v>
      </c>
      <c r="AH3" s="50" t="s">
        <v>13</v>
      </c>
      <c r="AI3" s="50" t="s">
        <v>14</v>
      </c>
      <c r="AJ3" s="50" t="s">
        <v>15</v>
      </c>
      <c r="AK3" s="50" t="s">
        <v>16</v>
      </c>
      <c r="AL3" s="55" t="s">
        <v>17</v>
      </c>
      <c r="AM3" s="50"/>
      <c r="AN3" s="54" t="s">
        <v>356</v>
      </c>
      <c r="AO3" s="57"/>
      <c r="AP3" s="54" t="s">
        <v>356</v>
      </c>
    </row>
    <row r="4" spans="1:42" hidden="1" x14ac:dyDescent="0.25">
      <c r="A4" s="55"/>
      <c r="B4" s="56"/>
      <c r="C4" s="55"/>
      <c r="D4" s="55"/>
      <c r="E4" s="55"/>
      <c r="F4" s="55"/>
      <c r="G4" s="55"/>
      <c r="H4" s="55" t="s">
        <v>18</v>
      </c>
      <c r="I4" s="55" t="s">
        <v>19</v>
      </c>
      <c r="J4" s="55" t="s">
        <v>20</v>
      </c>
      <c r="K4" s="55" t="s">
        <v>21</v>
      </c>
      <c r="L4" s="55" t="s">
        <v>22</v>
      </c>
      <c r="M4" s="55" t="s">
        <v>23</v>
      </c>
      <c r="N4" s="55" t="s">
        <v>24</v>
      </c>
      <c r="O4" s="55" t="s">
        <v>25</v>
      </c>
      <c r="P4" s="55" t="s">
        <v>26</v>
      </c>
      <c r="Q4" s="55" t="s">
        <v>27</v>
      </c>
      <c r="R4" s="55" t="s">
        <v>28</v>
      </c>
      <c r="S4" s="55" t="s">
        <v>29</v>
      </c>
      <c r="T4" s="55" t="s">
        <v>30</v>
      </c>
      <c r="U4" s="55" t="s">
        <v>31</v>
      </c>
      <c r="V4" s="55" t="s">
        <v>32</v>
      </c>
      <c r="W4" s="55" t="s">
        <v>33</v>
      </c>
      <c r="X4" s="55" t="s">
        <v>34</v>
      </c>
      <c r="Y4" s="55" t="s">
        <v>35</v>
      </c>
      <c r="Z4" s="55" t="s">
        <v>36</v>
      </c>
      <c r="AA4" s="55" t="s">
        <v>37</v>
      </c>
      <c r="AB4" s="55" t="s">
        <v>38</v>
      </c>
      <c r="AC4" s="55"/>
      <c r="AD4" s="55"/>
      <c r="AE4" s="51"/>
      <c r="AF4" s="51"/>
      <c r="AG4" s="51"/>
      <c r="AH4" s="51"/>
      <c r="AI4" s="51"/>
      <c r="AJ4" s="51"/>
      <c r="AK4" s="51"/>
      <c r="AL4" s="55"/>
      <c r="AM4" s="51"/>
      <c r="AO4" s="57"/>
    </row>
    <row r="5" spans="1:42" ht="66" customHeight="1" x14ac:dyDescent="0.25">
      <c r="A5" s="42">
        <v>1</v>
      </c>
      <c r="B5" s="58" t="s">
        <v>362</v>
      </c>
      <c r="C5" s="42" t="s">
        <v>27</v>
      </c>
      <c r="D5" s="59">
        <f t="shared" ref="D5:D6" si="0">E5+F5</f>
        <v>10</v>
      </c>
      <c r="E5" s="59"/>
      <c r="F5" s="59">
        <f t="shared" ref="F5:F7" si="1">H5+SUM(K5:N5)+SUM(P5:AB5)</f>
        <v>10</v>
      </c>
      <c r="G5" s="59" t="s">
        <v>49</v>
      </c>
      <c r="H5" s="59">
        <f t="shared" ref="H5:H7" si="2">I5+J5</f>
        <v>0</v>
      </c>
      <c r="I5" s="59"/>
      <c r="J5" s="59"/>
      <c r="K5" s="59">
        <v>10</v>
      </c>
      <c r="L5" s="59"/>
      <c r="M5" s="59"/>
      <c r="N5" s="59"/>
      <c r="O5" s="59"/>
      <c r="P5" s="59"/>
      <c r="Q5" s="59"/>
      <c r="R5" s="59"/>
      <c r="S5" s="59"/>
      <c r="T5" s="59"/>
      <c r="U5" s="59"/>
      <c r="V5" s="59"/>
      <c r="W5" s="59"/>
      <c r="X5" s="59"/>
      <c r="Y5" s="59"/>
      <c r="Z5" s="59"/>
      <c r="AA5" s="59"/>
      <c r="AB5" s="59"/>
      <c r="AC5" s="42" t="s">
        <v>40</v>
      </c>
      <c r="AD5" s="42" t="s">
        <v>50</v>
      </c>
      <c r="AE5" s="60" t="s">
        <v>51</v>
      </c>
      <c r="AF5" s="42" t="s">
        <v>52</v>
      </c>
      <c r="AG5" s="42" t="s">
        <v>53</v>
      </c>
      <c r="AH5" s="43" t="s">
        <v>342</v>
      </c>
      <c r="AI5" s="43"/>
      <c r="AJ5" s="43"/>
      <c r="AK5" s="43"/>
      <c r="AL5" s="43" t="s">
        <v>55</v>
      </c>
      <c r="AM5" s="43"/>
      <c r="AN5" s="54" t="s">
        <v>359</v>
      </c>
      <c r="AO5" s="61" t="s">
        <v>56</v>
      </c>
      <c r="AP5" s="54" t="s">
        <v>359</v>
      </c>
    </row>
    <row r="6" spans="1:42" ht="50.25" customHeight="1" x14ac:dyDescent="0.25">
      <c r="A6" s="42">
        <f>A5+1</f>
        <v>2</v>
      </c>
      <c r="B6" s="58" t="s">
        <v>59</v>
      </c>
      <c r="C6" s="42" t="s">
        <v>27</v>
      </c>
      <c r="D6" s="59">
        <f t="shared" si="0"/>
        <v>0.1</v>
      </c>
      <c r="E6" s="59"/>
      <c r="F6" s="59">
        <f t="shared" si="1"/>
        <v>0.1</v>
      </c>
      <c r="G6" s="59" t="s">
        <v>35</v>
      </c>
      <c r="H6" s="59">
        <f t="shared" si="2"/>
        <v>0</v>
      </c>
      <c r="I6" s="59"/>
      <c r="J6" s="59"/>
      <c r="K6" s="59"/>
      <c r="L6" s="59"/>
      <c r="M6" s="59"/>
      <c r="N6" s="59"/>
      <c r="O6" s="59"/>
      <c r="P6" s="59"/>
      <c r="Q6" s="59"/>
      <c r="R6" s="59"/>
      <c r="S6" s="59"/>
      <c r="T6" s="59"/>
      <c r="U6" s="59"/>
      <c r="V6" s="59"/>
      <c r="W6" s="59"/>
      <c r="X6" s="59"/>
      <c r="Y6" s="59">
        <v>0.1</v>
      </c>
      <c r="Z6" s="59"/>
      <c r="AA6" s="59"/>
      <c r="AB6" s="59"/>
      <c r="AC6" s="42" t="s">
        <v>40</v>
      </c>
      <c r="AD6" s="42" t="s">
        <v>60</v>
      </c>
      <c r="AE6" s="60" t="s">
        <v>42</v>
      </c>
      <c r="AF6" s="42"/>
      <c r="AG6" s="42" t="s">
        <v>61</v>
      </c>
      <c r="AH6" s="43"/>
      <c r="AI6" s="43"/>
      <c r="AJ6" s="43"/>
      <c r="AK6" s="43"/>
      <c r="AL6" s="43" t="s">
        <v>62</v>
      </c>
      <c r="AM6" s="43"/>
      <c r="AN6" s="54" t="s">
        <v>361</v>
      </c>
      <c r="AO6" s="61"/>
      <c r="AP6" s="54" t="s">
        <v>361</v>
      </c>
    </row>
    <row r="7" spans="1:42" ht="37.5" customHeight="1" x14ac:dyDescent="0.25">
      <c r="A7" s="42">
        <f t="shared" ref="A7:A38" si="3">A6+1</f>
        <v>3</v>
      </c>
      <c r="B7" s="58" t="s">
        <v>65</v>
      </c>
      <c r="C7" s="42" t="s">
        <v>64</v>
      </c>
      <c r="D7" s="59">
        <f t="shared" ref="D7" si="4">E7+F7</f>
        <v>0.1</v>
      </c>
      <c r="E7" s="59"/>
      <c r="F7" s="59">
        <f t="shared" si="1"/>
        <v>0.1</v>
      </c>
      <c r="G7" s="59" t="s">
        <v>22</v>
      </c>
      <c r="H7" s="59">
        <f t="shared" si="2"/>
        <v>0</v>
      </c>
      <c r="I7" s="59"/>
      <c r="J7" s="59"/>
      <c r="K7" s="59"/>
      <c r="L7" s="59">
        <v>0.1</v>
      </c>
      <c r="M7" s="59"/>
      <c r="N7" s="59"/>
      <c r="O7" s="59"/>
      <c r="P7" s="59"/>
      <c r="Q7" s="59"/>
      <c r="R7" s="59"/>
      <c r="S7" s="59"/>
      <c r="T7" s="59"/>
      <c r="U7" s="59"/>
      <c r="V7" s="59"/>
      <c r="W7" s="59"/>
      <c r="X7" s="59"/>
      <c r="Y7" s="59"/>
      <c r="Z7" s="59"/>
      <c r="AA7" s="59"/>
      <c r="AB7" s="59"/>
      <c r="AC7" s="42" t="s">
        <v>40</v>
      </c>
      <c r="AD7" s="42" t="s">
        <v>60</v>
      </c>
      <c r="AE7" s="42" t="s">
        <v>66</v>
      </c>
      <c r="AF7" s="42"/>
      <c r="AG7" s="42"/>
      <c r="AH7" s="43">
        <v>2023.2023999999999</v>
      </c>
      <c r="AI7" s="43"/>
      <c r="AJ7" s="43"/>
      <c r="AK7" s="43"/>
      <c r="AL7" s="43" t="s">
        <v>62</v>
      </c>
      <c r="AM7" s="43"/>
      <c r="AN7" s="54" t="s">
        <v>361</v>
      </c>
      <c r="AO7" s="61"/>
      <c r="AP7" s="54" t="s">
        <v>361</v>
      </c>
    </row>
    <row r="8" spans="1:42" ht="53.25" customHeight="1" x14ac:dyDescent="0.25">
      <c r="A8" s="42">
        <f t="shared" si="3"/>
        <v>4</v>
      </c>
      <c r="B8" s="58" t="s">
        <v>80</v>
      </c>
      <c r="C8" s="42" t="s">
        <v>79</v>
      </c>
      <c r="D8" s="59">
        <f>E8+F8</f>
        <v>0.12</v>
      </c>
      <c r="E8" s="59"/>
      <c r="F8" s="59">
        <f t="shared" ref="F8" si="5">H8+SUM(K8:N8)+SUM(P8:AB8)</f>
        <v>0.12</v>
      </c>
      <c r="G8" s="59" t="s">
        <v>81</v>
      </c>
      <c r="H8" s="59">
        <f t="shared" ref="H8" si="6">I8+J8</f>
        <v>0</v>
      </c>
      <c r="I8" s="59"/>
      <c r="J8" s="59"/>
      <c r="K8" s="59"/>
      <c r="L8" s="59">
        <v>0.11</v>
      </c>
      <c r="M8" s="59"/>
      <c r="N8" s="59"/>
      <c r="O8" s="59"/>
      <c r="P8" s="59"/>
      <c r="Q8" s="59"/>
      <c r="R8" s="59"/>
      <c r="S8" s="59"/>
      <c r="T8" s="59"/>
      <c r="U8" s="59"/>
      <c r="V8" s="59"/>
      <c r="W8" s="59"/>
      <c r="X8" s="59"/>
      <c r="Y8" s="59"/>
      <c r="Z8" s="59"/>
      <c r="AA8" s="59">
        <v>0.01</v>
      </c>
      <c r="AB8" s="59"/>
      <c r="AC8" s="42" t="s">
        <v>40</v>
      </c>
      <c r="AD8" s="42" t="s">
        <v>41</v>
      </c>
      <c r="AE8" s="42" t="s">
        <v>355</v>
      </c>
      <c r="AF8" s="42"/>
      <c r="AG8" s="42" t="s">
        <v>83</v>
      </c>
      <c r="AH8" s="43" t="s">
        <v>84</v>
      </c>
      <c r="AI8" s="43"/>
      <c r="AJ8" s="43"/>
      <c r="AK8" s="43"/>
      <c r="AL8" s="43" t="s">
        <v>85</v>
      </c>
      <c r="AM8" s="43"/>
      <c r="AN8" s="54" t="s">
        <v>357</v>
      </c>
      <c r="AO8" s="61"/>
      <c r="AP8" s="54" t="s">
        <v>357</v>
      </c>
    </row>
    <row r="9" spans="1:42" ht="37.5" x14ac:dyDescent="0.25">
      <c r="A9" s="42">
        <f t="shared" si="3"/>
        <v>5</v>
      </c>
      <c r="B9" s="58" t="s">
        <v>134</v>
      </c>
      <c r="C9" s="42" t="s">
        <v>133</v>
      </c>
      <c r="D9" s="59">
        <f t="shared" ref="D9" si="7">E9+F9</f>
        <v>0.5</v>
      </c>
      <c r="E9" s="59"/>
      <c r="F9" s="59">
        <f t="shared" ref="F9" si="8">H9+SUM(K9:N9)+SUM(P9:AB9)</f>
        <v>0.5</v>
      </c>
      <c r="G9" s="59" t="s">
        <v>81</v>
      </c>
      <c r="H9" s="59">
        <f t="shared" ref="H9" si="9">I9+J9</f>
        <v>0</v>
      </c>
      <c r="I9" s="59"/>
      <c r="J9" s="59"/>
      <c r="K9" s="59"/>
      <c r="L9" s="59">
        <v>0.25</v>
      </c>
      <c r="M9" s="59"/>
      <c r="N9" s="59"/>
      <c r="O9" s="59"/>
      <c r="P9" s="59"/>
      <c r="Q9" s="59"/>
      <c r="R9" s="59"/>
      <c r="S9" s="59"/>
      <c r="T9" s="59"/>
      <c r="U9" s="59"/>
      <c r="V9" s="59"/>
      <c r="W9" s="59"/>
      <c r="X9" s="59"/>
      <c r="Y9" s="59"/>
      <c r="Z9" s="59"/>
      <c r="AA9" s="59">
        <v>0.25</v>
      </c>
      <c r="AB9" s="59"/>
      <c r="AC9" s="42" t="s">
        <v>40</v>
      </c>
      <c r="AD9" s="42" t="s">
        <v>44</v>
      </c>
      <c r="AE9" s="42" t="s">
        <v>48</v>
      </c>
      <c r="AF9" s="42"/>
      <c r="AG9" s="42" t="s">
        <v>135</v>
      </c>
      <c r="AH9" s="43"/>
      <c r="AI9" s="43"/>
      <c r="AJ9" s="43"/>
      <c r="AK9" s="43"/>
      <c r="AL9" s="43" t="s">
        <v>136</v>
      </c>
      <c r="AM9" s="43"/>
      <c r="AN9" s="54" t="s">
        <v>357</v>
      </c>
      <c r="AO9" s="61" t="s">
        <v>77</v>
      </c>
      <c r="AP9" s="54" t="s">
        <v>357</v>
      </c>
    </row>
    <row r="10" spans="1:42" ht="75" x14ac:dyDescent="0.25">
      <c r="A10" s="42">
        <f t="shared" si="3"/>
        <v>6</v>
      </c>
      <c r="B10" s="58" t="s">
        <v>147</v>
      </c>
      <c r="C10" s="42" t="s">
        <v>148</v>
      </c>
      <c r="D10" s="59">
        <f t="shared" ref="D10" si="10">E10+F10</f>
        <v>1.5</v>
      </c>
      <c r="E10" s="59">
        <v>1.5</v>
      </c>
      <c r="F10" s="59">
        <f t="shared" ref="F10" si="11">H10+SUM(K10:N10)+SUM(P10:AB10)</f>
        <v>0</v>
      </c>
      <c r="G10" s="59" t="s">
        <v>36</v>
      </c>
      <c r="H10" s="59">
        <f>I10+J10</f>
        <v>0</v>
      </c>
      <c r="I10" s="59"/>
      <c r="J10" s="59"/>
      <c r="K10" s="59"/>
      <c r="L10" s="59"/>
      <c r="M10" s="59"/>
      <c r="N10" s="59"/>
      <c r="O10" s="59"/>
      <c r="P10" s="59"/>
      <c r="Q10" s="59"/>
      <c r="R10" s="59"/>
      <c r="S10" s="59"/>
      <c r="T10" s="59"/>
      <c r="U10" s="59"/>
      <c r="V10" s="59"/>
      <c r="W10" s="59"/>
      <c r="X10" s="59"/>
      <c r="Y10" s="59"/>
      <c r="Z10" s="59"/>
      <c r="AA10" s="59"/>
      <c r="AB10" s="59"/>
      <c r="AC10" s="42" t="s">
        <v>40</v>
      </c>
      <c r="AD10" s="42" t="s">
        <v>50</v>
      </c>
      <c r="AE10" s="42" t="s">
        <v>137</v>
      </c>
      <c r="AF10" s="42" t="s">
        <v>149</v>
      </c>
      <c r="AG10" s="42" t="s">
        <v>150</v>
      </c>
      <c r="AH10" s="43"/>
      <c r="AI10" s="43"/>
      <c r="AJ10" s="43"/>
      <c r="AK10" s="43"/>
      <c r="AL10" s="43" t="s">
        <v>151</v>
      </c>
      <c r="AM10" s="43"/>
      <c r="AN10" s="54" t="s">
        <v>360</v>
      </c>
      <c r="AO10" s="61"/>
      <c r="AP10" s="54" t="s">
        <v>360</v>
      </c>
    </row>
    <row r="11" spans="1:42" ht="112.5" x14ac:dyDescent="0.25">
      <c r="A11" s="42">
        <f t="shared" si="3"/>
        <v>7</v>
      </c>
      <c r="B11" s="58" t="s">
        <v>159</v>
      </c>
      <c r="C11" s="42" t="s">
        <v>36</v>
      </c>
      <c r="D11" s="59">
        <f t="shared" ref="D11:D14" si="12">E11+F11</f>
        <v>5.0999999999999996</v>
      </c>
      <c r="E11" s="59">
        <v>5.0999999999999996</v>
      </c>
      <c r="F11" s="59">
        <f t="shared" ref="F11:F14" si="13">H11+SUM(K11:N11)+SUM(P11:AB11)</f>
        <v>0</v>
      </c>
      <c r="G11" s="59"/>
      <c r="H11" s="59">
        <f t="shared" ref="H11:H14" si="14">I11+J11</f>
        <v>0</v>
      </c>
      <c r="I11" s="59"/>
      <c r="J11" s="59"/>
      <c r="K11" s="59"/>
      <c r="L11" s="59"/>
      <c r="M11" s="59"/>
      <c r="N11" s="59"/>
      <c r="O11" s="59"/>
      <c r="P11" s="59"/>
      <c r="Q11" s="59"/>
      <c r="R11" s="59"/>
      <c r="S11" s="59"/>
      <c r="T11" s="59"/>
      <c r="U11" s="59"/>
      <c r="V11" s="59"/>
      <c r="W11" s="59"/>
      <c r="X11" s="59"/>
      <c r="Y11" s="59"/>
      <c r="Z11" s="59"/>
      <c r="AA11" s="59"/>
      <c r="AB11" s="59"/>
      <c r="AC11" s="42"/>
      <c r="AD11" s="42" t="s">
        <v>57</v>
      </c>
      <c r="AE11" s="62"/>
      <c r="AF11" s="42"/>
      <c r="AG11" s="42"/>
      <c r="AH11" s="43"/>
      <c r="AI11" s="43"/>
      <c r="AJ11" s="43"/>
      <c r="AK11" s="43"/>
      <c r="AL11" s="43"/>
      <c r="AM11" s="43"/>
      <c r="AN11" s="54" t="s">
        <v>357</v>
      </c>
      <c r="AO11" s="61"/>
      <c r="AP11" s="54" t="s">
        <v>357</v>
      </c>
    </row>
    <row r="12" spans="1:42" ht="112.5" x14ac:dyDescent="0.25">
      <c r="A12" s="42">
        <f t="shared" si="3"/>
        <v>8</v>
      </c>
      <c r="B12" s="58" t="s">
        <v>162</v>
      </c>
      <c r="C12" s="42" t="s">
        <v>36</v>
      </c>
      <c r="D12" s="59">
        <f t="shared" si="12"/>
        <v>5</v>
      </c>
      <c r="E12" s="59">
        <v>5</v>
      </c>
      <c r="F12" s="59">
        <f t="shared" si="13"/>
        <v>0</v>
      </c>
      <c r="G12" s="59"/>
      <c r="H12" s="59">
        <f t="shared" si="14"/>
        <v>0</v>
      </c>
      <c r="I12" s="59"/>
      <c r="J12" s="59"/>
      <c r="K12" s="59"/>
      <c r="L12" s="59"/>
      <c r="M12" s="59"/>
      <c r="N12" s="59"/>
      <c r="O12" s="59"/>
      <c r="P12" s="59"/>
      <c r="Q12" s="59"/>
      <c r="R12" s="59"/>
      <c r="S12" s="59"/>
      <c r="T12" s="59"/>
      <c r="U12" s="59"/>
      <c r="V12" s="59"/>
      <c r="W12" s="59"/>
      <c r="X12" s="59"/>
      <c r="Y12" s="59"/>
      <c r="Z12" s="59"/>
      <c r="AA12" s="59"/>
      <c r="AB12" s="59"/>
      <c r="AC12" s="42"/>
      <c r="AD12" s="42" t="s">
        <v>57</v>
      </c>
      <c r="AE12" s="62"/>
      <c r="AF12" s="42"/>
      <c r="AG12" s="42"/>
      <c r="AH12" s="43">
        <v>2023.2023999999999</v>
      </c>
      <c r="AI12" s="43"/>
      <c r="AJ12" s="43"/>
      <c r="AK12" s="43"/>
      <c r="AL12" s="43"/>
      <c r="AM12" s="43"/>
      <c r="AN12" s="54" t="s">
        <v>357</v>
      </c>
      <c r="AO12" s="61"/>
      <c r="AP12" s="54" t="s">
        <v>357</v>
      </c>
    </row>
    <row r="13" spans="1:42" ht="131.25" x14ac:dyDescent="0.25">
      <c r="A13" s="42">
        <f t="shared" si="3"/>
        <v>9</v>
      </c>
      <c r="B13" s="58" t="s">
        <v>164</v>
      </c>
      <c r="C13" s="42" t="s">
        <v>143</v>
      </c>
      <c r="D13" s="59">
        <f t="shared" si="12"/>
        <v>9</v>
      </c>
      <c r="E13" s="59"/>
      <c r="F13" s="59">
        <f t="shared" si="13"/>
        <v>9</v>
      </c>
      <c r="G13" s="59" t="s">
        <v>22</v>
      </c>
      <c r="H13" s="59">
        <f t="shared" si="14"/>
        <v>0</v>
      </c>
      <c r="I13" s="59"/>
      <c r="J13" s="59"/>
      <c r="K13" s="59"/>
      <c r="L13" s="59">
        <v>9</v>
      </c>
      <c r="M13" s="59"/>
      <c r="N13" s="59"/>
      <c r="O13" s="59"/>
      <c r="P13" s="59"/>
      <c r="Q13" s="59"/>
      <c r="R13" s="59"/>
      <c r="S13" s="59"/>
      <c r="T13" s="59"/>
      <c r="U13" s="59"/>
      <c r="V13" s="59"/>
      <c r="W13" s="59"/>
      <c r="X13" s="59"/>
      <c r="Y13" s="59"/>
      <c r="Z13" s="59"/>
      <c r="AA13" s="59"/>
      <c r="AB13" s="59"/>
      <c r="AC13" s="42"/>
      <c r="AD13" s="42" t="s">
        <v>57</v>
      </c>
      <c r="AE13" s="60" t="s">
        <v>165</v>
      </c>
      <c r="AF13" s="42" t="s">
        <v>146</v>
      </c>
      <c r="AG13" s="62"/>
      <c r="AH13" s="43">
        <v>2023.2023999999999</v>
      </c>
      <c r="AI13" s="43"/>
      <c r="AJ13" s="43"/>
      <c r="AK13" s="43"/>
      <c r="AL13" s="43"/>
      <c r="AM13" s="43"/>
      <c r="AN13" s="54" t="s">
        <v>357</v>
      </c>
      <c r="AO13" s="61"/>
      <c r="AP13" s="54" t="s">
        <v>357</v>
      </c>
    </row>
    <row r="14" spans="1:42" ht="131.25" x14ac:dyDescent="0.25">
      <c r="A14" s="42">
        <f t="shared" si="3"/>
        <v>10</v>
      </c>
      <c r="B14" s="58" t="s">
        <v>166</v>
      </c>
      <c r="C14" s="42" t="s">
        <v>143</v>
      </c>
      <c r="D14" s="59">
        <f t="shared" si="12"/>
        <v>3.5</v>
      </c>
      <c r="E14" s="59"/>
      <c r="F14" s="59">
        <f t="shared" si="13"/>
        <v>3.5</v>
      </c>
      <c r="G14" s="59" t="s">
        <v>22</v>
      </c>
      <c r="H14" s="59">
        <f t="shared" si="14"/>
        <v>0</v>
      </c>
      <c r="I14" s="59"/>
      <c r="J14" s="59"/>
      <c r="K14" s="59"/>
      <c r="L14" s="59">
        <v>3.5</v>
      </c>
      <c r="M14" s="59"/>
      <c r="N14" s="59"/>
      <c r="O14" s="59"/>
      <c r="P14" s="59"/>
      <c r="Q14" s="59"/>
      <c r="R14" s="59"/>
      <c r="S14" s="59"/>
      <c r="T14" s="59"/>
      <c r="U14" s="59"/>
      <c r="V14" s="59"/>
      <c r="W14" s="59"/>
      <c r="X14" s="59"/>
      <c r="Y14" s="59"/>
      <c r="Z14" s="59"/>
      <c r="AA14" s="59"/>
      <c r="AB14" s="59"/>
      <c r="AC14" s="42" t="s">
        <v>40</v>
      </c>
      <c r="AD14" s="42" t="s">
        <v>57</v>
      </c>
      <c r="AE14" s="60" t="s">
        <v>167</v>
      </c>
      <c r="AF14" s="42" t="s">
        <v>146</v>
      </c>
      <c r="AG14" s="42" t="s">
        <v>168</v>
      </c>
      <c r="AH14" s="43">
        <v>2023.2023999999999</v>
      </c>
      <c r="AI14" s="43"/>
      <c r="AJ14" s="43"/>
      <c r="AK14" s="43"/>
      <c r="AL14" s="43" t="s">
        <v>169</v>
      </c>
      <c r="AM14" s="43"/>
      <c r="AN14" s="54" t="s">
        <v>357</v>
      </c>
      <c r="AO14" s="61"/>
      <c r="AP14" s="54" t="s">
        <v>357</v>
      </c>
    </row>
    <row r="15" spans="1:42" ht="56.25" x14ac:dyDescent="0.25">
      <c r="A15" s="42">
        <f t="shared" si="3"/>
        <v>11</v>
      </c>
      <c r="B15" s="58" t="s">
        <v>175</v>
      </c>
      <c r="C15" s="42" t="s">
        <v>28</v>
      </c>
      <c r="D15" s="59">
        <f t="shared" ref="D15:D28" si="15">E15+F15</f>
        <v>0.1</v>
      </c>
      <c r="E15" s="59"/>
      <c r="F15" s="59">
        <f t="shared" ref="F15:F28" si="16">H15+SUM(K15:N15)+SUM(P15:AB15)</f>
        <v>0.1</v>
      </c>
      <c r="G15" s="59"/>
      <c r="H15" s="59">
        <f t="shared" ref="H15" si="17">I15+J15</f>
        <v>0</v>
      </c>
      <c r="I15" s="59"/>
      <c r="J15" s="59"/>
      <c r="K15" s="59"/>
      <c r="L15" s="59"/>
      <c r="M15" s="59"/>
      <c r="N15" s="59"/>
      <c r="O15" s="59"/>
      <c r="P15" s="59"/>
      <c r="Q15" s="59"/>
      <c r="R15" s="59">
        <v>0.1</v>
      </c>
      <c r="S15" s="59"/>
      <c r="T15" s="59"/>
      <c r="U15" s="59"/>
      <c r="V15" s="59"/>
      <c r="W15" s="59"/>
      <c r="X15" s="59"/>
      <c r="Y15" s="59"/>
      <c r="Z15" s="59"/>
      <c r="AA15" s="59"/>
      <c r="AB15" s="59"/>
      <c r="AC15" s="42" t="s">
        <v>40</v>
      </c>
      <c r="AD15" s="42" t="s">
        <v>69</v>
      </c>
      <c r="AE15" s="69"/>
      <c r="AF15" s="42"/>
      <c r="AG15" s="42"/>
      <c r="AH15" s="43"/>
      <c r="AI15" s="43"/>
      <c r="AJ15" s="43"/>
      <c r="AK15" s="43"/>
      <c r="AL15" s="43" t="s">
        <v>176</v>
      </c>
      <c r="AM15" s="43"/>
      <c r="AN15" s="54" t="s">
        <v>357</v>
      </c>
      <c r="AO15" s="61"/>
      <c r="AP15" s="54" t="s">
        <v>357</v>
      </c>
    </row>
    <row r="16" spans="1:42" ht="37.5" x14ac:dyDescent="0.25">
      <c r="A16" s="42">
        <f t="shared" si="3"/>
        <v>12</v>
      </c>
      <c r="B16" s="58" t="s">
        <v>189</v>
      </c>
      <c r="C16" s="42" t="s">
        <v>28</v>
      </c>
      <c r="D16" s="59">
        <f t="shared" si="15"/>
        <v>0.68</v>
      </c>
      <c r="E16" s="59"/>
      <c r="F16" s="59">
        <f t="shared" si="16"/>
        <v>0.68</v>
      </c>
      <c r="G16" s="59" t="s">
        <v>28</v>
      </c>
      <c r="H16" s="59">
        <f t="shared" ref="H16:H19" si="18">I16+J16</f>
        <v>0</v>
      </c>
      <c r="I16" s="59"/>
      <c r="J16" s="59"/>
      <c r="K16" s="59"/>
      <c r="L16" s="59"/>
      <c r="M16" s="59"/>
      <c r="N16" s="59"/>
      <c r="O16" s="59"/>
      <c r="P16" s="59"/>
      <c r="Q16" s="59"/>
      <c r="R16" s="59">
        <v>0.68</v>
      </c>
      <c r="S16" s="59"/>
      <c r="T16" s="59"/>
      <c r="U16" s="59"/>
      <c r="V16" s="59"/>
      <c r="W16" s="59"/>
      <c r="X16" s="59"/>
      <c r="Y16" s="59"/>
      <c r="Z16" s="59"/>
      <c r="AA16" s="59"/>
      <c r="AB16" s="59"/>
      <c r="AC16" s="42" t="s">
        <v>40</v>
      </c>
      <c r="AD16" s="42" t="s">
        <v>44</v>
      </c>
      <c r="AE16" s="69"/>
      <c r="AF16" s="42"/>
      <c r="AG16" s="42"/>
      <c r="AH16" s="43"/>
      <c r="AI16" s="43"/>
      <c r="AJ16" s="43"/>
      <c r="AK16" s="43"/>
      <c r="AL16" s="43" t="s">
        <v>190</v>
      </c>
      <c r="AM16" s="43"/>
      <c r="AN16" s="54" t="s">
        <v>357</v>
      </c>
      <c r="AO16" s="61"/>
      <c r="AP16" s="54" t="s">
        <v>357</v>
      </c>
    </row>
    <row r="17" spans="1:42" ht="37.5" x14ac:dyDescent="0.25">
      <c r="A17" s="42">
        <f t="shared" si="3"/>
        <v>13</v>
      </c>
      <c r="B17" s="58" t="s">
        <v>191</v>
      </c>
      <c r="C17" s="42" t="s">
        <v>28</v>
      </c>
      <c r="D17" s="59">
        <f t="shared" si="15"/>
        <v>0.16</v>
      </c>
      <c r="E17" s="59"/>
      <c r="F17" s="59">
        <f t="shared" si="16"/>
        <v>0.16</v>
      </c>
      <c r="G17" s="59" t="s">
        <v>29</v>
      </c>
      <c r="H17" s="59">
        <f t="shared" si="18"/>
        <v>0</v>
      </c>
      <c r="I17" s="59"/>
      <c r="J17" s="59"/>
      <c r="K17" s="59"/>
      <c r="L17" s="59"/>
      <c r="M17" s="59"/>
      <c r="N17" s="59"/>
      <c r="O17" s="59"/>
      <c r="P17" s="59"/>
      <c r="Q17" s="59"/>
      <c r="R17" s="59"/>
      <c r="S17" s="59">
        <v>0.16</v>
      </c>
      <c r="T17" s="59"/>
      <c r="U17" s="59"/>
      <c r="V17" s="59"/>
      <c r="W17" s="59"/>
      <c r="X17" s="59"/>
      <c r="Y17" s="59"/>
      <c r="Z17" s="59"/>
      <c r="AA17" s="59"/>
      <c r="AB17" s="59"/>
      <c r="AC17" s="42" t="s">
        <v>40</v>
      </c>
      <c r="AD17" s="42" t="s">
        <v>44</v>
      </c>
      <c r="AE17" s="69"/>
      <c r="AF17" s="42"/>
      <c r="AG17" s="42"/>
      <c r="AH17" s="43"/>
      <c r="AI17" s="43"/>
      <c r="AJ17" s="43"/>
      <c r="AK17" s="43"/>
      <c r="AL17" s="43" t="s">
        <v>192</v>
      </c>
      <c r="AM17" s="43"/>
      <c r="AN17" s="54" t="s">
        <v>357</v>
      </c>
      <c r="AO17" s="61"/>
      <c r="AP17" s="54" t="s">
        <v>357</v>
      </c>
    </row>
    <row r="18" spans="1:42" ht="37.5" x14ac:dyDescent="0.25">
      <c r="A18" s="42">
        <f t="shared" si="3"/>
        <v>14</v>
      </c>
      <c r="B18" s="58" t="s">
        <v>193</v>
      </c>
      <c r="C18" s="42" t="s">
        <v>28</v>
      </c>
      <c r="D18" s="59">
        <f t="shared" si="15"/>
        <v>7.0000000000000007E-2</v>
      </c>
      <c r="E18" s="59"/>
      <c r="F18" s="59">
        <f t="shared" si="16"/>
        <v>7.0000000000000007E-2</v>
      </c>
      <c r="G18" s="59" t="s">
        <v>194</v>
      </c>
      <c r="H18" s="59">
        <f t="shared" si="18"/>
        <v>0</v>
      </c>
      <c r="I18" s="59"/>
      <c r="J18" s="59"/>
      <c r="K18" s="59"/>
      <c r="L18" s="59">
        <v>0.03</v>
      </c>
      <c r="M18" s="59"/>
      <c r="N18" s="59"/>
      <c r="O18" s="59"/>
      <c r="P18" s="59"/>
      <c r="Q18" s="59"/>
      <c r="R18" s="59"/>
      <c r="S18" s="59"/>
      <c r="T18" s="59"/>
      <c r="U18" s="59"/>
      <c r="V18" s="59"/>
      <c r="W18" s="59"/>
      <c r="X18" s="59">
        <v>0.04</v>
      </c>
      <c r="Y18" s="59"/>
      <c r="Z18" s="59"/>
      <c r="AA18" s="59"/>
      <c r="AB18" s="59"/>
      <c r="AC18" s="42" t="s">
        <v>40</v>
      </c>
      <c r="AD18" s="42" t="s">
        <v>44</v>
      </c>
      <c r="AE18" s="69"/>
      <c r="AF18" s="42"/>
      <c r="AG18" s="42"/>
      <c r="AH18" s="43"/>
      <c r="AI18" s="43"/>
      <c r="AJ18" s="43"/>
      <c r="AK18" s="43"/>
      <c r="AL18" s="43" t="s">
        <v>195</v>
      </c>
      <c r="AM18" s="43"/>
      <c r="AN18" s="54" t="s">
        <v>357</v>
      </c>
      <c r="AO18" s="61"/>
      <c r="AP18" s="54" t="s">
        <v>357</v>
      </c>
    </row>
    <row r="19" spans="1:42" ht="56.25" x14ac:dyDescent="0.25">
      <c r="A19" s="42">
        <f t="shared" si="3"/>
        <v>15</v>
      </c>
      <c r="B19" s="58" t="s">
        <v>196</v>
      </c>
      <c r="C19" s="42" t="s">
        <v>28</v>
      </c>
      <c r="D19" s="59">
        <f t="shared" si="15"/>
        <v>1.21</v>
      </c>
      <c r="E19" s="59"/>
      <c r="F19" s="59">
        <f t="shared" si="16"/>
        <v>1.21</v>
      </c>
      <c r="G19" s="59" t="s">
        <v>197</v>
      </c>
      <c r="H19" s="59">
        <f t="shared" si="18"/>
        <v>0</v>
      </c>
      <c r="I19" s="59"/>
      <c r="J19" s="59"/>
      <c r="K19" s="59"/>
      <c r="L19" s="59">
        <v>0.48</v>
      </c>
      <c r="M19" s="59"/>
      <c r="N19" s="59"/>
      <c r="O19" s="59"/>
      <c r="P19" s="59"/>
      <c r="Q19" s="59"/>
      <c r="R19" s="59">
        <v>0.73</v>
      </c>
      <c r="S19" s="59"/>
      <c r="T19" s="59"/>
      <c r="U19" s="59"/>
      <c r="V19" s="59"/>
      <c r="W19" s="59"/>
      <c r="X19" s="59"/>
      <c r="Y19" s="59"/>
      <c r="Z19" s="59"/>
      <c r="AA19" s="59"/>
      <c r="AB19" s="59"/>
      <c r="AC19" s="42" t="s">
        <v>40</v>
      </c>
      <c r="AD19" s="42" t="s">
        <v>44</v>
      </c>
      <c r="AE19" s="63" t="s">
        <v>45</v>
      </c>
      <c r="AF19" s="42"/>
      <c r="AG19" s="42" t="s">
        <v>198</v>
      </c>
      <c r="AH19" s="43"/>
      <c r="AI19" s="43"/>
      <c r="AJ19" s="43"/>
      <c r="AK19" s="43"/>
      <c r="AL19" s="43" t="s">
        <v>199</v>
      </c>
      <c r="AM19" s="43"/>
      <c r="AN19" s="54" t="s">
        <v>357</v>
      </c>
      <c r="AO19" s="61"/>
      <c r="AP19" s="54" t="s">
        <v>357</v>
      </c>
    </row>
    <row r="20" spans="1:42" ht="56.25" x14ac:dyDescent="0.25">
      <c r="A20" s="42">
        <f t="shared" si="3"/>
        <v>16</v>
      </c>
      <c r="B20" s="58" t="s">
        <v>200</v>
      </c>
      <c r="C20" s="42" t="s">
        <v>28</v>
      </c>
      <c r="D20" s="59">
        <f t="shared" si="15"/>
        <v>0.19</v>
      </c>
      <c r="E20" s="59"/>
      <c r="F20" s="59">
        <f t="shared" si="16"/>
        <v>0.19</v>
      </c>
      <c r="G20" s="59"/>
      <c r="H20" s="59">
        <f t="shared" ref="H20:H28" si="19">I20+J20</f>
        <v>0</v>
      </c>
      <c r="I20" s="59"/>
      <c r="J20" s="59"/>
      <c r="K20" s="59"/>
      <c r="L20" s="59"/>
      <c r="M20" s="59"/>
      <c r="N20" s="59"/>
      <c r="O20" s="59"/>
      <c r="P20" s="59"/>
      <c r="Q20" s="59"/>
      <c r="R20" s="59">
        <v>0.19</v>
      </c>
      <c r="S20" s="59"/>
      <c r="T20" s="59"/>
      <c r="U20" s="59"/>
      <c r="V20" s="59"/>
      <c r="W20" s="59"/>
      <c r="X20" s="59"/>
      <c r="Y20" s="59"/>
      <c r="Z20" s="59"/>
      <c r="AA20" s="59"/>
      <c r="AB20" s="59"/>
      <c r="AC20" s="42" t="s">
        <v>40</v>
      </c>
      <c r="AD20" s="42" t="s">
        <v>44</v>
      </c>
      <c r="AE20" s="62"/>
      <c r="AF20" s="42"/>
      <c r="AG20" s="42"/>
      <c r="AH20" s="43"/>
      <c r="AI20" s="43"/>
      <c r="AJ20" s="43"/>
      <c r="AK20" s="43"/>
      <c r="AL20" s="43" t="s">
        <v>201</v>
      </c>
      <c r="AM20" s="43"/>
      <c r="AN20" s="54" t="s">
        <v>357</v>
      </c>
      <c r="AO20" s="61"/>
      <c r="AP20" s="54" t="s">
        <v>357</v>
      </c>
    </row>
    <row r="21" spans="1:42" ht="37.5" x14ac:dyDescent="0.25">
      <c r="A21" s="42">
        <f t="shared" si="3"/>
        <v>17</v>
      </c>
      <c r="B21" s="58" t="s">
        <v>204</v>
      </c>
      <c r="C21" s="42" t="s">
        <v>28</v>
      </c>
      <c r="D21" s="59">
        <f t="shared" si="15"/>
        <v>0.26</v>
      </c>
      <c r="E21" s="59"/>
      <c r="F21" s="59">
        <f t="shared" si="16"/>
        <v>0.26</v>
      </c>
      <c r="G21" s="59" t="s">
        <v>58</v>
      </c>
      <c r="H21" s="59">
        <f t="shared" si="19"/>
        <v>0</v>
      </c>
      <c r="I21" s="59"/>
      <c r="J21" s="59"/>
      <c r="K21" s="59">
        <v>0.1</v>
      </c>
      <c r="L21" s="59">
        <v>0.16</v>
      </c>
      <c r="M21" s="59"/>
      <c r="N21" s="59"/>
      <c r="O21" s="59"/>
      <c r="P21" s="59"/>
      <c r="Q21" s="59"/>
      <c r="R21" s="59"/>
      <c r="S21" s="59"/>
      <c r="T21" s="59"/>
      <c r="U21" s="59"/>
      <c r="V21" s="59"/>
      <c r="W21" s="59"/>
      <c r="X21" s="59"/>
      <c r="Y21" s="59"/>
      <c r="Z21" s="59"/>
      <c r="AA21" s="59"/>
      <c r="AB21" s="59"/>
      <c r="AC21" s="42" t="s">
        <v>40</v>
      </c>
      <c r="AD21" s="42" t="s">
        <v>44</v>
      </c>
      <c r="AE21" s="67" t="s">
        <v>48</v>
      </c>
      <c r="AF21" s="42"/>
      <c r="AG21" s="42"/>
      <c r="AH21" s="43"/>
      <c r="AI21" s="43"/>
      <c r="AJ21" s="43"/>
      <c r="AK21" s="43"/>
      <c r="AL21" s="43" t="s">
        <v>205</v>
      </c>
      <c r="AM21" s="43"/>
      <c r="AN21" s="54" t="s">
        <v>357</v>
      </c>
      <c r="AO21" s="61" t="s">
        <v>77</v>
      </c>
      <c r="AP21" s="54" t="s">
        <v>357</v>
      </c>
    </row>
    <row r="22" spans="1:42" ht="37.5" x14ac:dyDescent="0.25">
      <c r="A22" s="42">
        <f t="shared" si="3"/>
        <v>18</v>
      </c>
      <c r="B22" s="58" t="s">
        <v>206</v>
      </c>
      <c r="C22" s="42" t="s">
        <v>28</v>
      </c>
      <c r="D22" s="59">
        <f t="shared" si="15"/>
        <v>0.4</v>
      </c>
      <c r="E22" s="59"/>
      <c r="F22" s="59">
        <f t="shared" si="16"/>
        <v>0.4</v>
      </c>
      <c r="G22" s="59" t="s">
        <v>21</v>
      </c>
      <c r="H22" s="59">
        <f t="shared" si="19"/>
        <v>0</v>
      </c>
      <c r="I22" s="59"/>
      <c r="J22" s="59"/>
      <c r="K22" s="59">
        <v>0.4</v>
      </c>
      <c r="L22" s="59"/>
      <c r="M22" s="59"/>
      <c r="N22" s="59"/>
      <c r="O22" s="59"/>
      <c r="P22" s="59"/>
      <c r="Q22" s="59"/>
      <c r="R22" s="59"/>
      <c r="S22" s="59"/>
      <c r="T22" s="59"/>
      <c r="U22" s="59"/>
      <c r="V22" s="59"/>
      <c r="W22" s="59"/>
      <c r="X22" s="59"/>
      <c r="Y22" s="59"/>
      <c r="Z22" s="59"/>
      <c r="AA22" s="59"/>
      <c r="AB22" s="59"/>
      <c r="AC22" s="42" t="s">
        <v>40</v>
      </c>
      <c r="AD22" s="42" t="s">
        <v>44</v>
      </c>
      <c r="AE22" s="69"/>
      <c r="AF22" s="42"/>
      <c r="AG22" s="42"/>
      <c r="AH22" s="43"/>
      <c r="AI22" s="43"/>
      <c r="AJ22" s="43"/>
      <c r="AK22" s="43"/>
      <c r="AL22" s="43" t="s">
        <v>207</v>
      </c>
      <c r="AM22" s="43"/>
      <c r="AN22" s="54" t="s">
        <v>357</v>
      </c>
      <c r="AO22" s="61" t="s">
        <v>77</v>
      </c>
      <c r="AP22" s="54" t="s">
        <v>357</v>
      </c>
    </row>
    <row r="23" spans="1:42" ht="37.5" x14ac:dyDescent="0.25">
      <c r="A23" s="42">
        <f t="shared" si="3"/>
        <v>19</v>
      </c>
      <c r="B23" s="58" t="s">
        <v>208</v>
      </c>
      <c r="C23" s="42" t="s">
        <v>28</v>
      </c>
      <c r="D23" s="59">
        <f t="shared" si="15"/>
        <v>0.16</v>
      </c>
      <c r="E23" s="59"/>
      <c r="F23" s="59">
        <f t="shared" si="16"/>
        <v>0.16</v>
      </c>
      <c r="G23" s="59" t="s">
        <v>21</v>
      </c>
      <c r="H23" s="59">
        <f t="shared" si="19"/>
        <v>0</v>
      </c>
      <c r="I23" s="59"/>
      <c r="J23" s="59"/>
      <c r="K23" s="59">
        <v>0.16</v>
      </c>
      <c r="L23" s="59"/>
      <c r="M23" s="59"/>
      <c r="N23" s="59"/>
      <c r="O23" s="59"/>
      <c r="P23" s="59"/>
      <c r="Q23" s="59"/>
      <c r="R23" s="59"/>
      <c r="S23" s="59"/>
      <c r="T23" s="59"/>
      <c r="U23" s="59"/>
      <c r="V23" s="59"/>
      <c r="W23" s="59"/>
      <c r="X23" s="59"/>
      <c r="Y23" s="59"/>
      <c r="Z23" s="59"/>
      <c r="AA23" s="59"/>
      <c r="AB23" s="59"/>
      <c r="AC23" s="42" t="s">
        <v>40</v>
      </c>
      <c r="AD23" s="42" t="s">
        <v>44</v>
      </c>
      <c r="AE23" s="69"/>
      <c r="AF23" s="42"/>
      <c r="AG23" s="42"/>
      <c r="AH23" s="43"/>
      <c r="AI23" s="43"/>
      <c r="AJ23" s="43"/>
      <c r="AK23" s="43"/>
      <c r="AL23" s="43" t="s">
        <v>209</v>
      </c>
      <c r="AM23" s="43"/>
      <c r="AN23" s="54" t="s">
        <v>357</v>
      </c>
      <c r="AO23" s="61" t="s">
        <v>77</v>
      </c>
      <c r="AP23" s="54" t="s">
        <v>357</v>
      </c>
    </row>
    <row r="24" spans="1:42" ht="37.5" x14ac:dyDescent="0.25">
      <c r="A24" s="42">
        <f t="shared" si="3"/>
        <v>20</v>
      </c>
      <c r="B24" s="58" t="s">
        <v>210</v>
      </c>
      <c r="C24" s="42" t="s">
        <v>28</v>
      </c>
      <c r="D24" s="59">
        <f t="shared" si="15"/>
        <v>0.32</v>
      </c>
      <c r="E24" s="59"/>
      <c r="F24" s="59">
        <f t="shared" si="16"/>
        <v>0.32</v>
      </c>
      <c r="G24" s="59" t="s">
        <v>21</v>
      </c>
      <c r="H24" s="59">
        <f t="shared" si="19"/>
        <v>0</v>
      </c>
      <c r="I24" s="59"/>
      <c r="J24" s="59"/>
      <c r="K24" s="59">
        <v>0.32</v>
      </c>
      <c r="L24" s="59"/>
      <c r="M24" s="59"/>
      <c r="N24" s="59"/>
      <c r="O24" s="59"/>
      <c r="P24" s="59"/>
      <c r="Q24" s="59"/>
      <c r="R24" s="59"/>
      <c r="S24" s="59"/>
      <c r="T24" s="59"/>
      <c r="U24" s="59"/>
      <c r="V24" s="59"/>
      <c r="W24" s="59"/>
      <c r="X24" s="59"/>
      <c r="Y24" s="59"/>
      <c r="Z24" s="59"/>
      <c r="AA24" s="59"/>
      <c r="AB24" s="59"/>
      <c r="AC24" s="42" t="s">
        <v>40</v>
      </c>
      <c r="AD24" s="42" t="s">
        <v>44</v>
      </c>
      <c r="AE24" s="68"/>
      <c r="AF24" s="42"/>
      <c r="AG24" s="42"/>
      <c r="AH24" s="43"/>
      <c r="AI24" s="43"/>
      <c r="AJ24" s="43"/>
      <c r="AK24" s="43"/>
      <c r="AL24" s="43" t="s">
        <v>211</v>
      </c>
      <c r="AM24" s="43"/>
      <c r="AN24" s="54" t="s">
        <v>357</v>
      </c>
      <c r="AO24" s="61" t="s">
        <v>77</v>
      </c>
      <c r="AP24" s="54" t="s">
        <v>357</v>
      </c>
    </row>
    <row r="25" spans="1:42" ht="37.5" x14ac:dyDescent="0.25">
      <c r="A25" s="42">
        <f t="shared" si="3"/>
        <v>21</v>
      </c>
      <c r="B25" s="58" t="s">
        <v>212</v>
      </c>
      <c r="C25" s="42" t="s">
        <v>28</v>
      </c>
      <c r="D25" s="59">
        <f t="shared" si="15"/>
        <v>1</v>
      </c>
      <c r="E25" s="59"/>
      <c r="F25" s="59">
        <f t="shared" si="16"/>
        <v>1</v>
      </c>
      <c r="G25" s="59" t="s">
        <v>58</v>
      </c>
      <c r="H25" s="59">
        <f t="shared" si="19"/>
        <v>0</v>
      </c>
      <c r="I25" s="59"/>
      <c r="J25" s="59"/>
      <c r="K25" s="59">
        <v>0.5</v>
      </c>
      <c r="L25" s="59">
        <v>0.5</v>
      </c>
      <c r="M25" s="59"/>
      <c r="N25" s="59"/>
      <c r="O25" s="59"/>
      <c r="P25" s="59"/>
      <c r="Q25" s="59"/>
      <c r="R25" s="59"/>
      <c r="S25" s="59"/>
      <c r="T25" s="59"/>
      <c r="U25" s="59"/>
      <c r="V25" s="59"/>
      <c r="W25" s="59"/>
      <c r="X25" s="59"/>
      <c r="Y25" s="59"/>
      <c r="Z25" s="59"/>
      <c r="AA25" s="59"/>
      <c r="AB25" s="59"/>
      <c r="AC25" s="42" t="s">
        <v>40</v>
      </c>
      <c r="AD25" s="42" t="s">
        <v>50</v>
      </c>
      <c r="AE25" s="69"/>
      <c r="AF25" s="42"/>
      <c r="AG25" s="42"/>
      <c r="AH25" s="43"/>
      <c r="AI25" s="43"/>
      <c r="AJ25" s="43"/>
      <c r="AK25" s="43"/>
      <c r="AL25" s="43" t="s">
        <v>213</v>
      </c>
      <c r="AM25" s="43"/>
      <c r="AN25" s="54" t="s">
        <v>357</v>
      </c>
      <c r="AO25" s="61"/>
      <c r="AP25" s="54" t="s">
        <v>357</v>
      </c>
    </row>
    <row r="26" spans="1:42" ht="56.25" x14ac:dyDescent="0.25">
      <c r="A26" s="42">
        <f t="shared" si="3"/>
        <v>22</v>
      </c>
      <c r="B26" s="58" t="s">
        <v>214</v>
      </c>
      <c r="C26" s="42" t="s">
        <v>28</v>
      </c>
      <c r="D26" s="59">
        <f t="shared" si="15"/>
        <v>0.24</v>
      </c>
      <c r="E26" s="59"/>
      <c r="F26" s="59">
        <f t="shared" si="16"/>
        <v>0.24</v>
      </c>
      <c r="G26" s="59" t="s">
        <v>21</v>
      </c>
      <c r="H26" s="59">
        <f t="shared" si="19"/>
        <v>0</v>
      </c>
      <c r="I26" s="59"/>
      <c r="J26" s="59"/>
      <c r="K26" s="59">
        <v>0.24</v>
      </c>
      <c r="L26" s="59"/>
      <c r="M26" s="59"/>
      <c r="N26" s="59"/>
      <c r="O26" s="59"/>
      <c r="P26" s="59"/>
      <c r="Q26" s="59"/>
      <c r="R26" s="59"/>
      <c r="S26" s="59"/>
      <c r="T26" s="59"/>
      <c r="U26" s="59"/>
      <c r="V26" s="59"/>
      <c r="W26" s="59"/>
      <c r="X26" s="59"/>
      <c r="Y26" s="59"/>
      <c r="Z26" s="59"/>
      <c r="AA26" s="59"/>
      <c r="AB26" s="59"/>
      <c r="AC26" s="42" t="s">
        <v>40</v>
      </c>
      <c r="AD26" s="42" t="s">
        <v>50</v>
      </c>
      <c r="AE26" s="69"/>
      <c r="AF26" s="42"/>
      <c r="AG26" s="42"/>
      <c r="AH26" s="43"/>
      <c r="AI26" s="43"/>
      <c r="AJ26" s="43"/>
      <c r="AK26" s="43"/>
      <c r="AL26" s="43" t="s">
        <v>215</v>
      </c>
      <c r="AM26" s="43"/>
      <c r="AN26" s="54" t="s">
        <v>357</v>
      </c>
      <c r="AO26" s="61" t="s">
        <v>77</v>
      </c>
      <c r="AP26" s="54" t="s">
        <v>357</v>
      </c>
    </row>
    <row r="27" spans="1:42" ht="56.25" x14ac:dyDescent="0.25">
      <c r="A27" s="42">
        <f t="shared" si="3"/>
        <v>23</v>
      </c>
      <c r="B27" s="58" t="s">
        <v>358</v>
      </c>
      <c r="C27" s="42" t="s">
        <v>28</v>
      </c>
      <c r="D27" s="59">
        <f t="shared" si="15"/>
        <v>0.52</v>
      </c>
      <c r="E27" s="59"/>
      <c r="F27" s="59">
        <f t="shared" si="16"/>
        <v>0.52</v>
      </c>
      <c r="G27" s="59" t="s">
        <v>21</v>
      </c>
      <c r="H27" s="59">
        <f t="shared" si="19"/>
        <v>0</v>
      </c>
      <c r="I27" s="59"/>
      <c r="J27" s="59"/>
      <c r="K27" s="59">
        <v>0.52</v>
      </c>
      <c r="L27" s="59"/>
      <c r="M27" s="59"/>
      <c r="N27" s="59"/>
      <c r="O27" s="59"/>
      <c r="P27" s="59"/>
      <c r="Q27" s="59"/>
      <c r="R27" s="59"/>
      <c r="S27" s="59"/>
      <c r="T27" s="59"/>
      <c r="U27" s="59"/>
      <c r="V27" s="59"/>
      <c r="W27" s="59"/>
      <c r="X27" s="59"/>
      <c r="Y27" s="59"/>
      <c r="Z27" s="59"/>
      <c r="AA27" s="59"/>
      <c r="AB27" s="59"/>
      <c r="AC27" s="42" t="s">
        <v>40</v>
      </c>
      <c r="AD27" s="42" t="s">
        <v>57</v>
      </c>
      <c r="AE27" s="69"/>
      <c r="AF27" s="42"/>
      <c r="AG27" s="42"/>
      <c r="AH27" s="43"/>
      <c r="AI27" s="43"/>
      <c r="AJ27" s="43"/>
      <c r="AK27" s="43"/>
      <c r="AL27" s="43" t="s">
        <v>216</v>
      </c>
      <c r="AM27" s="43"/>
      <c r="AN27" s="54" t="s">
        <v>357</v>
      </c>
      <c r="AO27" s="61" t="s">
        <v>77</v>
      </c>
      <c r="AP27" s="54" t="s">
        <v>357</v>
      </c>
    </row>
    <row r="28" spans="1:42" ht="37.5" x14ac:dyDescent="0.25">
      <c r="A28" s="42">
        <f t="shared" si="3"/>
        <v>24</v>
      </c>
      <c r="B28" s="58" t="s">
        <v>217</v>
      </c>
      <c r="C28" s="42" t="s">
        <v>28</v>
      </c>
      <c r="D28" s="59">
        <f t="shared" si="15"/>
        <v>0.8</v>
      </c>
      <c r="E28" s="59">
        <v>0.8</v>
      </c>
      <c r="F28" s="59">
        <f t="shared" si="16"/>
        <v>0</v>
      </c>
      <c r="G28" s="59"/>
      <c r="H28" s="59">
        <f t="shared" si="19"/>
        <v>0</v>
      </c>
      <c r="I28" s="59"/>
      <c r="J28" s="59"/>
      <c r="K28" s="59"/>
      <c r="L28" s="59"/>
      <c r="M28" s="59"/>
      <c r="N28" s="59"/>
      <c r="O28" s="59"/>
      <c r="P28" s="59"/>
      <c r="Q28" s="59"/>
      <c r="R28" s="59"/>
      <c r="S28" s="59"/>
      <c r="T28" s="59"/>
      <c r="U28" s="59"/>
      <c r="V28" s="59"/>
      <c r="W28" s="59"/>
      <c r="X28" s="59"/>
      <c r="Y28" s="59"/>
      <c r="Z28" s="59"/>
      <c r="AA28" s="59"/>
      <c r="AB28" s="59"/>
      <c r="AC28" s="42" t="s">
        <v>40</v>
      </c>
      <c r="AD28" s="42" t="s">
        <v>57</v>
      </c>
      <c r="AE28" s="69"/>
      <c r="AF28" s="42"/>
      <c r="AG28" s="42"/>
      <c r="AH28" s="43"/>
      <c r="AI28" s="43"/>
      <c r="AJ28" s="43"/>
      <c r="AK28" s="43"/>
      <c r="AL28" s="43" t="s">
        <v>218</v>
      </c>
      <c r="AM28" s="43"/>
      <c r="AN28" s="54" t="s">
        <v>357</v>
      </c>
      <c r="AO28" s="61" t="s">
        <v>77</v>
      </c>
      <c r="AP28" s="54" t="s">
        <v>357</v>
      </c>
    </row>
    <row r="29" spans="1:42" ht="37.5" x14ac:dyDescent="0.25">
      <c r="A29" s="42">
        <f t="shared" si="3"/>
        <v>25</v>
      </c>
      <c r="B29" s="58" t="s">
        <v>219</v>
      </c>
      <c r="C29" s="42" t="s">
        <v>28</v>
      </c>
      <c r="D29" s="59">
        <f t="shared" ref="D29:D30" si="20">E29+F29</f>
        <v>0.1</v>
      </c>
      <c r="E29" s="59"/>
      <c r="F29" s="59">
        <f t="shared" ref="F29:F30" si="21">H29+SUM(K29:N29)+SUM(P29:AB29)</f>
        <v>0.1</v>
      </c>
      <c r="G29" s="59" t="s">
        <v>21</v>
      </c>
      <c r="H29" s="59">
        <f t="shared" ref="H29:H30" si="22">I29+J29</f>
        <v>0</v>
      </c>
      <c r="I29" s="59"/>
      <c r="J29" s="59"/>
      <c r="K29" s="59">
        <v>0.1</v>
      </c>
      <c r="L29" s="59"/>
      <c r="M29" s="59"/>
      <c r="N29" s="59"/>
      <c r="O29" s="59"/>
      <c r="P29" s="59"/>
      <c r="Q29" s="59"/>
      <c r="R29" s="59"/>
      <c r="S29" s="59"/>
      <c r="T29" s="59"/>
      <c r="U29" s="59"/>
      <c r="V29" s="59"/>
      <c r="W29" s="59"/>
      <c r="X29" s="59"/>
      <c r="Y29" s="59"/>
      <c r="Z29" s="59"/>
      <c r="AA29" s="59"/>
      <c r="AB29" s="59"/>
      <c r="AC29" s="42" t="s">
        <v>40</v>
      </c>
      <c r="AD29" s="42" t="s">
        <v>60</v>
      </c>
      <c r="AE29" s="62"/>
      <c r="AF29" s="42"/>
      <c r="AG29" s="42"/>
      <c r="AH29" s="43"/>
      <c r="AI29" s="43"/>
      <c r="AJ29" s="43"/>
      <c r="AK29" s="43"/>
      <c r="AL29" s="43"/>
      <c r="AM29" s="43"/>
      <c r="AN29" s="54" t="s">
        <v>357</v>
      </c>
      <c r="AO29" s="61"/>
      <c r="AP29" s="54" t="s">
        <v>357</v>
      </c>
    </row>
    <row r="30" spans="1:42" ht="37.5" x14ac:dyDescent="0.25">
      <c r="A30" s="42">
        <f t="shared" si="3"/>
        <v>26</v>
      </c>
      <c r="B30" s="58" t="s">
        <v>363</v>
      </c>
      <c r="C30" s="42" t="s">
        <v>28</v>
      </c>
      <c r="D30" s="59">
        <f t="shared" si="20"/>
        <v>2.2000000000000002</v>
      </c>
      <c r="E30" s="59">
        <v>2.2000000000000002</v>
      </c>
      <c r="F30" s="59">
        <f t="shared" si="21"/>
        <v>0</v>
      </c>
      <c r="G30" s="59"/>
      <c r="H30" s="59">
        <f t="shared" si="22"/>
        <v>0</v>
      </c>
      <c r="I30" s="59"/>
      <c r="J30" s="59"/>
      <c r="K30" s="59"/>
      <c r="L30" s="59"/>
      <c r="M30" s="59"/>
      <c r="N30" s="59"/>
      <c r="O30" s="59"/>
      <c r="P30" s="59"/>
      <c r="Q30" s="59"/>
      <c r="R30" s="59"/>
      <c r="S30" s="59"/>
      <c r="T30" s="59"/>
      <c r="U30" s="59"/>
      <c r="V30" s="59"/>
      <c r="W30" s="59"/>
      <c r="X30" s="59"/>
      <c r="Y30" s="59"/>
      <c r="Z30" s="59"/>
      <c r="AA30" s="59"/>
      <c r="AB30" s="59"/>
      <c r="AC30" s="42" t="s">
        <v>40</v>
      </c>
      <c r="AD30" s="42" t="s">
        <v>69</v>
      </c>
      <c r="AE30" s="62"/>
      <c r="AF30" s="62"/>
      <c r="AG30" s="42"/>
      <c r="AH30" s="43">
        <v>2023.2023999999999</v>
      </c>
      <c r="AI30" s="43"/>
      <c r="AJ30" s="43"/>
      <c r="AK30" s="43"/>
      <c r="AL30" s="43" t="s">
        <v>220</v>
      </c>
      <c r="AM30" s="43"/>
      <c r="AN30" s="54" t="s">
        <v>357</v>
      </c>
      <c r="AO30" s="61"/>
      <c r="AP30" s="54" t="s">
        <v>357</v>
      </c>
    </row>
    <row r="31" spans="1:42" x14ac:dyDescent="0.25">
      <c r="A31" s="42">
        <f t="shared" si="3"/>
        <v>27</v>
      </c>
      <c r="B31" s="58" t="s">
        <v>238</v>
      </c>
      <c r="C31" s="42" t="s">
        <v>31</v>
      </c>
      <c r="D31" s="59">
        <f t="shared" ref="D31:D32" si="23">E31+F31</f>
        <v>2.35</v>
      </c>
      <c r="E31" s="59"/>
      <c r="F31" s="59">
        <f t="shared" ref="F31:F32" si="24">H31+SUM(K31:N31)+SUM(P31:AB31)</f>
        <v>2.35</v>
      </c>
      <c r="G31" s="59" t="s">
        <v>21</v>
      </c>
      <c r="H31" s="59">
        <f t="shared" ref="H31:H32" si="25">I31+J31</f>
        <v>0</v>
      </c>
      <c r="I31" s="59"/>
      <c r="J31" s="59"/>
      <c r="K31" s="59">
        <v>2.35</v>
      </c>
      <c r="L31" s="59"/>
      <c r="M31" s="59"/>
      <c r="N31" s="59"/>
      <c r="O31" s="59"/>
      <c r="P31" s="59"/>
      <c r="Q31" s="59"/>
      <c r="R31" s="59"/>
      <c r="S31" s="59"/>
      <c r="T31" s="59"/>
      <c r="U31" s="59"/>
      <c r="V31" s="59"/>
      <c r="W31" s="59"/>
      <c r="X31" s="59"/>
      <c r="Y31" s="59"/>
      <c r="Z31" s="59"/>
      <c r="AA31" s="59"/>
      <c r="AB31" s="59"/>
      <c r="AC31" s="42" t="s">
        <v>40</v>
      </c>
      <c r="AD31" s="42" t="s">
        <v>44</v>
      </c>
      <c r="AE31" s="67" t="s">
        <v>48</v>
      </c>
      <c r="AF31" s="42"/>
      <c r="AG31" s="42"/>
      <c r="AH31" s="43"/>
      <c r="AI31" s="43"/>
      <c r="AJ31" s="43"/>
      <c r="AK31" s="43"/>
      <c r="AL31" s="43" t="s">
        <v>239</v>
      </c>
      <c r="AM31" s="43"/>
      <c r="AN31" s="54" t="s">
        <v>357</v>
      </c>
      <c r="AO31" s="61"/>
      <c r="AP31" s="54" t="s">
        <v>357</v>
      </c>
    </row>
    <row r="32" spans="1:42" ht="56.25" x14ac:dyDescent="0.25">
      <c r="A32" s="42">
        <f t="shared" si="3"/>
        <v>28</v>
      </c>
      <c r="B32" s="58" t="s">
        <v>240</v>
      </c>
      <c r="C32" s="42" t="s">
        <v>31</v>
      </c>
      <c r="D32" s="59">
        <f t="shared" si="23"/>
        <v>0.1</v>
      </c>
      <c r="E32" s="59"/>
      <c r="F32" s="59">
        <f t="shared" si="24"/>
        <v>0.1</v>
      </c>
      <c r="G32" s="59" t="s">
        <v>21</v>
      </c>
      <c r="H32" s="59">
        <f t="shared" si="25"/>
        <v>0</v>
      </c>
      <c r="I32" s="59"/>
      <c r="J32" s="59"/>
      <c r="K32" s="59">
        <v>0.1</v>
      </c>
      <c r="L32" s="59"/>
      <c r="M32" s="59"/>
      <c r="N32" s="59"/>
      <c r="O32" s="59"/>
      <c r="P32" s="59"/>
      <c r="Q32" s="59"/>
      <c r="R32" s="59"/>
      <c r="S32" s="59"/>
      <c r="T32" s="59"/>
      <c r="U32" s="59"/>
      <c r="V32" s="59"/>
      <c r="W32" s="59"/>
      <c r="X32" s="59"/>
      <c r="Y32" s="59"/>
      <c r="Z32" s="59"/>
      <c r="AA32" s="59"/>
      <c r="AB32" s="59"/>
      <c r="AC32" s="42" t="s">
        <v>40</v>
      </c>
      <c r="AD32" s="42" t="s">
        <v>44</v>
      </c>
      <c r="AE32" s="68"/>
      <c r="AF32" s="42"/>
      <c r="AG32" s="42"/>
      <c r="AH32" s="43">
        <v>2022</v>
      </c>
      <c r="AI32" s="43"/>
      <c r="AJ32" s="43"/>
      <c r="AK32" s="43"/>
      <c r="AL32" s="43"/>
      <c r="AM32" s="43"/>
      <c r="AN32" s="54" t="s">
        <v>357</v>
      </c>
      <c r="AO32" s="61"/>
      <c r="AP32" s="54" t="s">
        <v>357</v>
      </c>
    </row>
    <row r="33" spans="1:42" ht="45.75" customHeight="1" x14ac:dyDescent="0.25">
      <c r="A33" s="42">
        <f t="shared" si="3"/>
        <v>29</v>
      </c>
      <c r="B33" s="58" t="s">
        <v>241</v>
      </c>
      <c r="C33" s="42" t="s">
        <v>31</v>
      </c>
      <c r="D33" s="59">
        <f>E33+F33</f>
        <v>7.65</v>
      </c>
      <c r="E33" s="59"/>
      <c r="F33" s="59">
        <f>H33+SUM(K33:N33)+SUM(P33:AB33)</f>
        <v>7.65</v>
      </c>
      <c r="G33" s="59" t="s">
        <v>46</v>
      </c>
      <c r="H33" s="59"/>
      <c r="I33" s="59"/>
      <c r="J33" s="59"/>
      <c r="K33" s="59">
        <f>4.2+1.68</f>
        <v>5.88</v>
      </c>
      <c r="L33" s="59"/>
      <c r="M33" s="59"/>
      <c r="N33" s="59">
        <v>1.77</v>
      </c>
      <c r="O33" s="59"/>
      <c r="P33" s="59"/>
      <c r="Q33" s="59"/>
      <c r="R33" s="59"/>
      <c r="S33" s="59"/>
      <c r="T33" s="59"/>
      <c r="U33" s="59"/>
      <c r="V33" s="59"/>
      <c r="W33" s="59"/>
      <c r="X33" s="59"/>
      <c r="Y33" s="59"/>
      <c r="Z33" s="59"/>
      <c r="AA33" s="59"/>
      <c r="AB33" s="59"/>
      <c r="AC33" s="42"/>
      <c r="AD33" s="42" t="s">
        <v>69</v>
      </c>
      <c r="AE33" s="60" t="s">
        <v>352</v>
      </c>
      <c r="AF33" s="42"/>
      <c r="AG33" s="42"/>
      <c r="AH33" s="43" t="s">
        <v>343</v>
      </c>
      <c r="AI33" s="43"/>
      <c r="AJ33" s="43"/>
      <c r="AK33" s="43"/>
      <c r="AL33" s="43"/>
      <c r="AM33" s="43"/>
      <c r="AN33" s="54" t="s">
        <v>357</v>
      </c>
      <c r="AO33" s="61"/>
      <c r="AP33" s="54" t="s">
        <v>357</v>
      </c>
    </row>
    <row r="34" spans="1:42" ht="56.25" x14ac:dyDescent="0.25">
      <c r="A34" s="42">
        <f t="shared" si="3"/>
        <v>30</v>
      </c>
      <c r="B34" s="58" t="s">
        <v>245</v>
      </c>
      <c r="C34" s="42" t="s">
        <v>246</v>
      </c>
      <c r="D34" s="59">
        <f>E34+F34</f>
        <v>0.98</v>
      </c>
      <c r="E34" s="59"/>
      <c r="F34" s="59">
        <f t="shared" ref="F34" si="26">H34+SUM(K34:N34)+SUM(P34:AB34)</f>
        <v>0.98</v>
      </c>
      <c r="G34" s="59" t="s">
        <v>21</v>
      </c>
      <c r="H34" s="59">
        <f t="shared" ref="H34" si="27">I34+J34</f>
        <v>0</v>
      </c>
      <c r="I34" s="59"/>
      <c r="J34" s="59"/>
      <c r="K34" s="59">
        <v>0.98</v>
      </c>
      <c r="L34" s="59"/>
      <c r="M34" s="59"/>
      <c r="N34" s="59"/>
      <c r="O34" s="59"/>
      <c r="P34" s="59"/>
      <c r="Q34" s="59"/>
      <c r="R34" s="59"/>
      <c r="S34" s="59"/>
      <c r="T34" s="59"/>
      <c r="U34" s="59"/>
      <c r="V34" s="59"/>
      <c r="W34" s="59"/>
      <c r="X34" s="59"/>
      <c r="Y34" s="59"/>
      <c r="Z34" s="59"/>
      <c r="AA34" s="59"/>
      <c r="AB34" s="59"/>
      <c r="AC34" s="42" t="s">
        <v>40</v>
      </c>
      <c r="AD34" s="42" t="s">
        <v>60</v>
      </c>
      <c r="AE34" s="42" t="s">
        <v>48</v>
      </c>
      <c r="AF34" s="42"/>
      <c r="AG34" s="42"/>
      <c r="AH34" s="43"/>
      <c r="AI34" s="43"/>
      <c r="AJ34" s="43"/>
      <c r="AK34" s="43"/>
      <c r="AL34" s="43" t="s">
        <v>247</v>
      </c>
      <c r="AM34" s="43"/>
      <c r="AN34" s="54" t="s">
        <v>357</v>
      </c>
      <c r="AO34" s="61" t="s">
        <v>77</v>
      </c>
      <c r="AP34" s="54" t="s">
        <v>357</v>
      </c>
    </row>
    <row r="35" spans="1:42" ht="56.25" x14ac:dyDescent="0.25">
      <c r="A35" s="42">
        <f t="shared" si="3"/>
        <v>31</v>
      </c>
      <c r="B35" s="58" t="s">
        <v>270</v>
      </c>
      <c r="C35" s="42" t="s">
        <v>24</v>
      </c>
      <c r="D35" s="59">
        <f t="shared" ref="D35" si="28">E35+F35</f>
        <v>70</v>
      </c>
      <c r="E35" s="59"/>
      <c r="F35" s="59">
        <f t="shared" ref="F35" si="29">H35+SUM(K35:N35)+SUM(P35:AB35)</f>
        <v>70</v>
      </c>
      <c r="G35" s="59" t="s">
        <v>70</v>
      </c>
      <c r="H35" s="59">
        <f t="shared" ref="H35" si="30">I35+J35</f>
        <v>0</v>
      </c>
      <c r="I35" s="59"/>
      <c r="J35" s="59"/>
      <c r="K35" s="59">
        <v>68</v>
      </c>
      <c r="L35" s="59"/>
      <c r="M35" s="59"/>
      <c r="N35" s="59"/>
      <c r="O35" s="59"/>
      <c r="P35" s="59"/>
      <c r="Q35" s="59"/>
      <c r="R35" s="59"/>
      <c r="S35" s="59"/>
      <c r="T35" s="59"/>
      <c r="U35" s="59"/>
      <c r="V35" s="59"/>
      <c r="W35" s="59"/>
      <c r="X35" s="59"/>
      <c r="Y35" s="59"/>
      <c r="Z35" s="59"/>
      <c r="AA35" s="59">
        <v>2</v>
      </c>
      <c r="AB35" s="59"/>
      <c r="AC35" s="42" t="s">
        <v>40</v>
      </c>
      <c r="AD35" s="42" t="s">
        <v>41</v>
      </c>
      <c r="AE35" s="60" t="s">
        <v>48</v>
      </c>
      <c r="AF35" s="42"/>
      <c r="AG35" s="42"/>
      <c r="AH35" s="43"/>
      <c r="AI35" s="43"/>
      <c r="AJ35" s="43"/>
      <c r="AK35" s="43"/>
      <c r="AL35" s="43" t="s">
        <v>271</v>
      </c>
      <c r="AM35" s="43"/>
      <c r="AN35" s="54" t="s">
        <v>357</v>
      </c>
      <c r="AO35" s="61"/>
      <c r="AP35" s="54" t="s">
        <v>357</v>
      </c>
    </row>
    <row r="36" spans="1:42" s="57" customFormat="1" ht="37.5" x14ac:dyDescent="0.25">
      <c r="A36" s="42">
        <f t="shared" si="3"/>
        <v>32</v>
      </c>
      <c r="B36" s="52" t="s">
        <v>313</v>
      </c>
      <c r="C36" s="42" t="s">
        <v>24</v>
      </c>
      <c r="D36" s="59">
        <f t="shared" ref="D36:D38" si="31">E36+F36</f>
        <v>25</v>
      </c>
      <c r="E36" s="59">
        <v>25</v>
      </c>
      <c r="F36" s="59">
        <f t="shared" ref="F36:F38" si="32">H36+SUM(K36:N36)+SUM(P36:AB36)</f>
        <v>0</v>
      </c>
      <c r="G36" s="59"/>
      <c r="H36" s="59">
        <f t="shared" ref="H36:H38" si="33">I36+J36</f>
        <v>0</v>
      </c>
      <c r="I36" s="55"/>
      <c r="J36" s="55"/>
      <c r="K36" s="55"/>
      <c r="L36" s="55"/>
      <c r="M36" s="55"/>
      <c r="N36" s="55"/>
      <c r="O36" s="55"/>
      <c r="P36" s="55"/>
      <c r="Q36" s="55"/>
      <c r="R36" s="55"/>
      <c r="S36" s="55"/>
      <c r="T36" s="55"/>
      <c r="U36" s="55"/>
      <c r="V36" s="55"/>
      <c r="W36" s="55"/>
      <c r="X36" s="55"/>
      <c r="Y36" s="55"/>
      <c r="Z36" s="55"/>
      <c r="AA36" s="55"/>
      <c r="AB36" s="55"/>
      <c r="AC36" s="44"/>
      <c r="AD36" s="42" t="s">
        <v>41</v>
      </c>
      <c r="AE36" s="42" t="s">
        <v>314</v>
      </c>
      <c r="AF36" s="55"/>
      <c r="AG36" s="55"/>
      <c r="AH36" s="42">
        <v>2024</v>
      </c>
      <c r="AI36" s="55"/>
      <c r="AJ36" s="55"/>
      <c r="AK36" s="55"/>
      <c r="AL36" s="55"/>
      <c r="AM36" s="55"/>
      <c r="AN36" s="57" t="s">
        <v>357</v>
      </c>
      <c r="AP36" s="57" t="s">
        <v>357</v>
      </c>
    </row>
    <row r="37" spans="1:42" s="57" customFormat="1" ht="56.25" x14ac:dyDescent="0.25">
      <c r="A37" s="42">
        <f t="shared" si="3"/>
        <v>33</v>
      </c>
      <c r="B37" s="52" t="s">
        <v>315</v>
      </c>
      <c r="C37" s="42" t="s">
        <v>24</v>
      </c>
      <c r="D37" s="59">
        <f t="shared" si="31"/>
        <v>15</v>
      </c>
      <c r="E37" s="59"/>
      <c r="F37" s="59">
        <f t="shared" si="32"/>
        <v>15</v>
      </c>
      <c r="G37" s="59"/>
      <c r="H37" s="59">
        <f t="shared" si="33"/>
        <v>0</v>
      </c>
      <c r="I37" s="55"/>
      <c r="J37" s="55"/>
      <c r="K37" s="55"/>
      <c r="L37" s="55"/>
      <c r="M37" s="55"/>
      <c r="N37" s="55"/>
      <c r="O37" s="55"/>
      <c r="P37" s="55"/>
      <c r="Q37" s="55"/>
      <c r="R37" s="55"/>
      <c r="S37" s="55"/>
      <c r="T37" s="55"/>
      <c r="U37" s="55"/>
      <c r="V37" s="55"/>
      <c r="W37" s="55"/>
      <c r="X37" s="55"/>
      <c r="Y37" s="55"/>
      <c r="Z37" s="55"/>
      <c r="AA37" s="59">
        <v>15</v>
      </c>
      <c r="AB37" s="55"/>
      <c r="AC37" s="44"/>
      <c r="AD37" s="42" t="s">
        <v>348</v>
      </c>
      <c r="AE37" s="42" t="s">
        <v>347</v>
      </c>
      <c r="AF37" s="55"/>
      <c r="AG37" s="55"/>
      <c r="AH37" s="42">
        <v>2024</v>
      </c>
      <c r="AI37" s="55"/>
      <c r="AJ37" s="55"/>
      <c r="AK37" s="55"/>
      <c r="AL37" s="55"/>
      <c r="AM37" s="55"/>
      <c r="AN37" s="57" t="s">
        <v>357</v>
      </c>
      <c r="AO37" s="57" t="s">
        <v>349</v>
      </c>
      <c r="AP37" s="57" t="s">
        <v>357</v>
      </c>
    </row>
    <row r="38" spans="1:42" s="57" customFormat="1" ht="56.25" x14ac:dyDescent="0.25">
      <c r="A38" s="42">
        <f t="shared" si="3"/>
        <v>34</v>
      </c>
      <c r="B38" s="52" t="s">
        <v>316</v>
      </c>
      <c r="C38" s="42" t="s">
        <v>24</v>
      </c>
      <c r="D38" s="59">
        <f t="shared" si="31"/>
        <v>30</v>
      </c>
      <c r="E38" s="59">
        <v>30</v>
      </c>
      <c r="F38" s="59">
        <f t="shared" si="32"/>
        <v>0</v>
      </c>
      <c r="G38" s="59"/>
      <c r="H38" s="59">
        <f t="shared" si="33"/>
        <v>0</v>
      </c>
      <c r="I38" s="55"/>
      <c r="J38" s="55"/>
      <c r="K38" s="55"/>
      <c r="L38" s="55"/>
      <c r="M38" s="55"/>
      <c r="N38" s="55"/>
      <c r="O38" s="55"/>
      <c r="P38" s="55"/>
      <c r="Q38" s="55"/>
      <c r="R38" s="55"/>
      <c r="S38" s="55"/>
      <c r="T38" s="55"/>
      <c r="U38" s="55"/>
      <c r="V38" s="55"/>
      <c r="W38" s="55"/>
      <c r="X38" s="55"/>
      <c r="Y38" s="55"/>
      <c r="Z38" s="55"/>
      <c r="AA38" s="55"/>
      <c r="AB38" s="55"/>
      <c r="AC38" s="44"/>
      <c r="AD38" s="42" t="s">
        <v>41</v>
      </c>
      <c r="AE38" s="42" t="s">
        <v>314</v>
      </c>
      <c r="AF38" s="55"/>
      <c r="AG38" s="55"/>
      <c r="AH38" s="42">
        <v>2024</v>
      </c>
      <c r="AI38" s="55"/>
      <c r="AJ38" s="55"/>
      <c r="AK38" s="55"/>
      <c r="AL38" s="55"/>
      <c r="AM38" s="55"/>
      <c r="AN38" s="57" t="s">
        <v>357</v>
      </c>
      <c r="AP38" s="57" t="s">
        <v>357</v>
      </c>
    </row>
    <row r="39" spans="1:42" x14ac:dyDescent="0.25">
      <c r="A39" s="55"/>
      <c r="B39" s="56" t="s">
        <v>317</v>
      </c>
      <c r="C39" s="55"/>
      <c r="D39" s="64">
        <f t="shared" ref="D39:N39" si="34">SUM(D5:D35)</f>
        <v>124.41</v>
      </c>
      <c r="E39" s="64">
        <f t="shared" si="34"/>
        <v>14.600000000000001</v>
      </c>
      <c r="F39" s="64">
        <f t="shared" si="34"/>
        <v>109.81</v>
      </c>
      <c r="G39" s="64">
        <f t="shared" si="34"/>
        <v>0</v>
      </c>
      <c r="H39" s="64">
        <f t="shared" si="34"/>
        <v>0</v>
      </c>
      <c r="I39" s="64">
        <f t="shared" si="34"/>
        <v>0</v>
      </c>
      <c r="J39" s="64">
        <f t="shared" si="34"/>
        <v>0</v>
      </c>
      <c r="K39" s="64">
        <f t="shared" si="34"/>
        <v>89.65</v>
      </c>
      <c r="L39" s="64">
        <f t="shared" si="34"/>
        <v>14.13</v>
      </c>
      <c r="M39" s="64">
        <f t="shared" si="34"/>
        <v>0</v>
      </c>
      <c r="N39" s="64">
        <f t="shared" si="34"/>
        <v>1.77</v>
      </c>
      <c r="O39" s="64"/>
      <c r="P39" s="64">
        <f t="shared" ref="P39:AB39" si="35">SUM(P5:P35)</f>
        <v>0</v>
      </c>
      <c r="Q39" s="64">
        <f t="shared" si="35"/>
        <v>0</v>
      </c>
      <c r="R39" s="64">
        <f t="shared" si="35"/>
        <v>1.7</v>
      </c>
      <c r="S39" s="64">
        <f t="shared" si="35"/>
        <v>0.16</v>
      </c>
      <c r="T39" s="64">
        <f t="shared" si="35"/>
        <v>0</v>
      </c>
      <c r="U39" s="64">
        <f t="shared" si="35"/>
        <v>0</v>
      </c>
      <c r="V39" s="64">
        <f t="shared" si="35"/>
        <v>0</v>
      </c>
      <c r="W39" s="64">
        <f t="shared" si="35"/>
        <v>0</v>
      </c>
      <c r="X39" s="64">
        <f t="shared" si="35"/>
        <v>0.04</v>
      </c>
      <c r="Y39" s="64">
        <f t="shared" si="35"/>
        <v>0.1</v>
      </c>
      <c r="Z39" s="64">
        <f t="shared" si="35"/>
        <v>0</v>
      </c>
      <c r="AA39" s="64">
        <f t="shared" si="35"/>
        <v>2.2599999999999998</v>
      </c>
      <c r="AB39" s="64">
        <f t="shared" si="35"/>
        <v>0</v>
      </c>
      <c r="AC39" s="55"/>
      <c r="AD39" s="55"/>
      <c r="AE39" s="55"/>
      <c r="AF39" s="55"/>
      <c r="AG39" s="55"/>
      <c r="AH39" s="55"/>
      <c r="AI39" s="55"/>
      <c r="AJ39" s="55"/>
      <c r="AK39" s="55"/>
      <c r="AL39" s="55"/>
      <c r="AM39" s="55"/>
      <c r="AO39" s="57"/>
    </row>
  </sheetData>
  <autoFilter ref="A4:AN39" xr:uid="{00000000-0009-0000-0000-000000000000}"/>
  <mergeCells count="9">
    <mergeCell ref="A1:B1"/>
    <mergeCell ref="A2:AD2"/>
    <mergeCell ref="AE31:AE32"/>
    <mergeCell ref="AE21:AE24"/>
    <mergeCell ref="AE25:AE26"/>
    <mergeCell ref="AE27:AE28"/>
    <mergeCell ref="AE16:AE18"/>
    <mergeCell ref="AE15"/>
    <mergeCell ref="H3:A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8"/>
  <sheetViews>
    <sheetView showZeros="0" zoomScale="90" zoomScaleNormal="90" workbookViewId="0">
      <pane xSplit="4" ySplit="2" topLeftCell="E3" activePane="bottomRight" state="frozen"/>
      <selection pane="topRight" activeCell="E1" sqref="E1"/>
      <selection pane="bottomLeft" activeCell="A3" sqref="A3"/>
      <selection pane="bottomRight" activeCell="D34" sqref="D34"/>
    </sheetView>
  </sheetViews>
  <sheetFormatPr defaultColWidth="9.140625" defaultRowHeight="15" x14ac:dyDescent="0.25"/>
  <cols>
    <col min="1" max="1" width="5.7109375" customWidth="1"/>
    <col min="2" max="2" width="48.85546875" customWidth="1"/>
    <col min="3" max="3" width="8" style="41" customWidth="1"/>
    <col min="4" max="4" width="11" customWidth="1"/>
    <col min="5" max="6" width="9.140625" customWidth="1"/>
    <col min="7" max="7" width="10.5703125" style="41" customWidth="1"/>
    <col min="8" max="14" width="9.140625" customWidth="1"/>
    <col min="15" max="15" width="7.7109375" customWidth="1"/>
    <col min="16" max="22" width="9.140625" customWidth="1"/>
    <col min="23" max="23" width="7.85546875" customWidth="1"/>
    <col min="24" max="28" width="9.140625" customWidth="1"/>
    <col min="29" max="29" width="13.5703125" customWidth="1"/>
    <col min="30" max="30" width="16.7109375" style="6" customWidth="1"/>
    <col min="31" max="31" width="35.85546875" style="6" customWidth="1"/>
    <col min="32" max="32" width="25.140625" hidden="1" customWidth="1"/>
    <col min="33" max="33" width="27.140625" hidden="1" customWidth="1"/>
    <col min="34" max="34" width="11.5703125" style="41" customWidth="1"/>
    <col min="37" max="37" width="26.5703125" customWidth="1"/>
    <col min="39" max="39" width="47.85546875" customWidth="1"/>
  </cols>
  <sheetData>
    <row r="1" spans="1:39" s="6" customFormat="1" ht="61.5" customHeight="1" x14ac:dyDescent="0.25">
      <c r="A1" s="1" t="s">
        <v>0</v>
      </c>
      <c r="B1" s="2" t="s">
        <v>1</v>
      </c>
      <c r="C1" s="3" t="s">
        <v>2</v>
      </c>
      <c r="D1" s="3" t="s">
        <v>350</v>
      </c>
      <c r="E1" s="3" t="s">
        <v>4</v>
      </c>
      <c r="F1" s="3" t="s">
        <v>5</v>
      </c>
      <c r="G1" s="3" t="s">
        <v>6</v>
      </c>
      <c r="H1" s="86" t="s">
        <v>7</v>
      </c>
      <c r="I1" s="87"/>
      <c r="J1" s="87"/>
      <c r="K1" s="87"/>
      <c r="L1" s="87"/>
      <c r="M1" s="87"/>
      <c r="N1" s="87"/>
      <c r="O1" s="87"/>
      <c r="P1" s="87"/>
      <c r="Q1" s="87"/>
      <c r="R1" s="87"/>
      <c r="S1" s="87"/>
      <c r="T1" s="87"/>
      <c r="U1" s="87"/>
      <c r="V1" s="87"/>
      <c r="W1" s="87"/>
      <c r="X1" s="87"/>
      <c r="Y1" s="87"/>
      <c r="Z1" s="87"/>
      <c r="AA1" s="87"/>
      <c r="AB1" s="88"/>
      <c r="AC1" s="4" t="s">
        <v>8</v>
      </c>
      <c r="AD1" s="4" t="s">
        <v>9</v>
      </c>
      <c r="AE1" s="3" t="s">
        <v>10</v>
      </c>
      <c r="AF1" s="3" t="s">
        <v>11</v>
      </c>
      <c r="AG1" s="3" t="s">
        <v>12</v>
      </c>
      <c r="AH1" s="3" t="s">
        <v>13</v>
      </c>
      <c r="AI1" s="3" t="s">
        <v>14</v>
      </c>
      <c r="AJ1" s="3" t="s">
        <v>15</v>
      </c>
      <c r="AK1" s="3" t="s">
        <v>16</v>
      </c>
      <c r="AL1" s="4" t="s">
        <v>17</v>
      </c>
      <c r="AM1" s="5" t="s">
        <v>345</v>
      </c>
    </row>
    <row r="2" spans="1:39" ht="15.75" x14ac:dyDescent="0.25">
      <c r="A2" s="7"/>
      <c r="B2" s="7"/>
      <c r="C2" s="8"/>
      <c r="D2" s="8"/>
      <c r="E2" s="8"/>
      <c r="F2" s="8"/>
      <c r="G2" s="8"/>
      <c r="H2" s="9" t="s">
        <v>18</v>
      </c>
      <c r="I2" s="9" t="s">
        <v>19</v>
      </c>
      <c r="J2" s="9" t="s">
        <v>20</v>
      </c>
      <c r="K2" s="9" t="s">
        <v>21</v>
      </c>
      <c r="L2" s="9" t="s">
        <v>22</v>
      </c>
      <c r="M2" s="9" t="s">
        <v>23</v>
      </c>
      <c r="N2" s="9" t="s">
        <v>24</v>
      </c>
      <c r="O2" s="9" t="s">
        <v>25</v>
      </c>
      <c r="P2" s="9" t="s">
        <v>26</v>
      </c>
      <c r="Q2" s="9" t="s">
        <v>27</v>
      </c>
      <c r="R2" s="9" t="s">
        <v>28</v>
      </c>
      <c r="S2" s="9" t="s">
        <v>29</v>
      </c>
      <c r="T2" s="9" t="s">
        <v>30</v>
      </c>
      <c r="U2" s="9" t="s">
        <v>31</v>
      </c>
      <c r="V2" s="9" t="s">
        <v>32</v>
      </c>
      <c r="W2" s="9" t="s">
        <v>33</v>
      </c>
      <c r="X2" s="9" t="s">
        <v>34</v>
      </c>
      <c r="Y2" s="9" t="s">
        <v>35</v>
      </c>
      <c r="Z2" s="9" t="s">
        <v>36</v>
      </c>
      <c r="AA2" s="9" t="s">
        <v>37</v>
      </c>
      <c r="AB2" s="9" t="s">
        <v>38</v>
      </c>
      <c r="AC2" s="9"/>
      <c r="AD2" s="10"/>
      <c r="AE2" s="11"/>
      <c r="AF2" s="8"/>
      <c r="AG2" s="8"/>
      <c r="AH2" s="8"/>
      <c r="AI2" s="8"/>
      <c r="AJ2" s="8"/>
      <c r="AK2" s="8"/>
      <c r="AL2" s="12"/>
      <c r="AM2" s="13"/>
    </row>
    <row r="3" spans="1:39" ht="47.25" x14ac:dyDescent="0.25">
      <c r="A3" s="14" t="e">
        <f>#REF!+1</f>
        <v>#REF!</v>
      </c>
      <c r="B3" s="15" t="s">
        <v>115</v>
      </c>
      <c r="C3" s="16" t="s">
        <v>30</v>
      </c>
      <c r="D3" s="17">
        <f t="shared" ref="D3:D20" si="0">E3+F3</f>
        <v>0</v>
      </c>
      <c r="E3" s="17"/>
      <c r="F3" s="17">
        <f t="shared" ref="F3:F20" si="1">H3+SUM(K3:N3)+SUM(P3:AB3)</f>
        <v>0</v>
      </c>
      <c r="G3" s="18"/>
      <c r="H3" s="17">
        <f t="shared" ref="H3:H20" si="2">I3+J3</f>
        <v>0</v>
      </c>
      <c r="I3" s="19"/>
      <c r="J3" s="19"/>
      <c r="K3" s="19"/>
      <c r="L3" s="19"/>
      <c r="M3" s="19"/>
      <c r="N3" s="19"/>
      <c r="O3" s="19"/>
      <c r="P3" s="19"/>
      <c r="Q3" s="19"/>
      <c r="R3" s="19"/>
      <c r="S3" s="19"/>
      <c r="T3" s="19"/>
      <c r="U3" s="19"/>
      <c r="V3" s="19"/>
      <c r="W3" s="19"/>
      <c r="X3" s="19"/>
      <c r="Y3" s="19"/>
      <c r="Z3" s="19"/>
      <c r="AA3" s="19"/>
      <c r="AB3" s="19"/>
      <c r="AC3" s="19"/>
      <c r="AD3" s="14" t="s">
        <v>57</v>
      </c>
      <c r="AE3" s="75" t="s">
        <v>82</v>
      </c>
      <c r="AF3" s="16"/>
      <c r="AG3" s="16"/>
      <c r="AH3" s="15"/>
      <c r="AI3" s="19"/>
      <c r="AJ3" s="19"/>
      <c r="AK3" s="19"/>
      <c r="AL3" s="15"/>
      <c r="AM3" s="26" t="s">
        <v>346</v>
      </c>
    </row>
    <row r="4" spans="1:39" ht="47.25" x14ac:dyDescent="0.25">
      <c r="A4" s="14" t="e">
        <f t="shared" ref="A4:A20" si="3">A3+1</f>
        <v>#REF!</v>
      </c>
      <c r="B4" s="15" t="s">
        <v>116</v>
      </c>
      <c r="C4" s="16" t="s">
        <v>30</v>
      </c>
      <c r="D4" s="17">
        <f t="shared" si="0"/>
        <v>0</v>
      </c>
      <c r="E4" s="17"/>
      <c r="F4" s="17">
        <f t="shared" si="1"/>
        <v>0</v>
      </c>
      <c r="G4" s="18"/>
      <c r="H4" s="17">
        <f t="shared" si="2"/>
        <v>0</v>
      </c>
      <c r="I4" s="17"/>
      <c r="J4" s="17"/>
      <c r="K4" s="17"/>
      <c r="L4" s="17"/>
      <c r="M4" s="17"/>
      <c r="N4" s="17"/>
      <c r="O4" s="17"/>
      <c r="P4" s="17"/>
      <c r="Q4" s="17"/>
      <c r="R4" s="17"/>
      <c r="S4" s="17"/>
      <c r="T4" s="17"/>
      <c r="U4" s="17"/>
      <c r="V4" s="17"/>
      <c r="W4" s="17"/>
      <c r="X4" s="17"/>
      <c r="Y4" s="17"/>
      <c r="Z4" s="17"/>
      <c r="AA4" s="17"/>
      <c r="AB4" s="17"/>
      <c r="AC4" s="19"/>
      <c r="AD4" s="14" t="s">
        <v>57</v>
      </c>
      <c r="AE4" s="76"/>
      <c r="AF4" s="16"/>
      <c r="AG4" s="16"/>
      <c r="AH4" s="20"/>
      <c r="AI4" s="21"/>
      <c r="AJ4" s="21"/>
      <c r="AK4" s="21"/>
      <c r="AL4" s="20"/>
      <c r="AM4" s="26" t="s">
        <v>346</v>
      </c>
    </row>
    <row r="5" spans="1:39" ht="63" x14ac:dyDescent="0.25">
      <c r="A5" s="14" t="e">
        <f t="shared" si="3"/>
        <v>#REF!</v>
      </c>
      <c r="B5" s="15" t="s">
        <v>117</v>
      </c>
      <c r="C5" s="16" t="s">
        <v>30</v>
      </c>
      <c r="D5" s="17">
        <f t="shared" si="0"/>
        <v>0</v>
      </c>
      <c r="E5" s="17"/>
      <c r="F5" s="17">
        <f t="shared" si="1"/>
        <v>0</v>
      </c>
      <c r="G5" s="18"/>
      <c r="H5" s="17">
        <f t="shared" si="2"/>
        <v>0</v>
      </c>
      <c r="I5" s="17"/>
      <c r="J5" s="17"/>
      <c r="K5" s="17"/>
      <c r="L5" s="17"/>
      <c r="M5" s="17"/>
      <c r="N5" s="17"/>
      <c r="O5" s="17"/>
      <c r="P5" s="17"/>
      <c r="Q5" s="17"/>
      <c r="R5" s="17"/>
      <c r="S5" s="17"/>
      <c r="T5" s="17"/>
      <c r="U5" s="17"/>
      <c r="V5" s="17"/>
      <c r="W5" s="17"/>
      <c r="X5" s="17"/>
      <c r="Y5" s="17"/>
      <c r="Z5" s="17"/>
      <c r="AA5" s="17"/>
      <c r="AB5" s="17"/>
      <c r="AC5" s="19"/>
      <c r="AD5" s="14" t="s">
        <v>57</v>
      </c>
      <c r="AE5" s="31" t="s">
        <v>42</v>
      </c>
      <c r="AF5" s="16"/>
      <c r="AG5" s="16"/>
      <c r="AH5" s="20"/>
      <c r="AI5" s="21"/>
      <c r="AJ5" s="21"/>
      <c r="AK5" s="21"/>
      <c r="AL5" s="20"/>
      <c r="AM5" s="26" t="s">
        <v>346</v>
      </c>
    </row>
    <row r="6" spans="1:39" ht="78.75" x14ac:dyDescent="0.25">
      <c r="A6" s="14" t="e">
        <f t="shared" si="3"/>
        <v>#REF!</v>
      </c>
      <c r="B6" s="15" t="s">
        <v>118</v>
      </c>
      <c r="C6" s="16" t="s">
        <v>30</v>
      </c>
      <c r="D6" s="17">
        <f t="shared" si="0"/>
        <v>0</v>
      </c>
      <c r="E6" s="17"/>
      <c r="F6" s="17">
        <f t="shared" si="1"/>
        <v>0</v>
      </c>
      <c r="G6" s="18"/>
      <c r="H6" s="17">
        <f t="shared" si="2"/>
        <v>0</v>
      </c>
      <c r="I6" s="19"/>
      <c r="J6" s="19"/>
      <c r="K6" s="19"/>
      <c r="L6" s="19"/>
      <c r="M6" s="19"/>
      <c r="N6" s="19"/>
      <c r="O6" s="19"/>
      <c r="P6" s="19"/>
      <c r="Q6" s="19"/>
      <c r="R6" s="19"/>
      <c r="S6" s="19"/>
      <c r="T6" s="19"/>
      <c r="U6" s="19"/>
      <c r="V6" s="19"/>
      <c r="W6" s="19"/>
      <c r="X6" s="19"/>
      <c r="Y6" s="19"/>
      <c r="Z6" s="19"/>
      <c r="AA6" s="19"/>
      <c r="AB6" s="19"/>
      <c r="AC6" s="19"/>
      <c r="AD6" s="14" t="s">
        <v>44</v>
      </c>
      <c r="AE6" s="16" t="s">
        <v>82</v>
      </c>
      <c r="AF6" s="16"/>
      <c r="AG6" s="16"/>
      <c r="AH6" s="15"/>
      <c r="AI6" s="19"/>
      <c r="AJ6" s="19"/>
      <c r="AK6" s="19"/>
      <c r="AL6" s="15"/>
      <c r="AM6" s="26" t="s">
        <v>346</v>
      </c>
    </row>
    <row r="7" spans="1:39" ht="31.5" x14ac:dyDescent="0.25">
      <c r="A7" s="14" t="e">
        <f t="shared" si="3"/>
        <v>#REF!</v>
      </c>
      <c r="B7" s="15" t="s">
        <v>119</v>
      </c>
      <c r="C7" s="16" t="s">
        <v>30</v>
      </c>
      <c r="D7" s="17">
        <f t="shared" si="0"/>
        <v>0</v>
      </c>
      <c r="E7" s="17"/>
      <c r="F7" s="17">
        <f t="shared" si="1"/>
        <v>0</v>
      </c>
      <c r="G7" s="18"/>
      <c r="H7" s="17">
        <f t="shared" si="2"/>
        <v>0</v>
      </c>
      <c r="I7" s="19"/>
      <c r="J7" s="19"/>
      <c r="K7" s="19"/>
      <c r="L7" s="19"/>
      <c r="M7" s="19"/>
      <c r="N7" s="19"/>
      <c r="O7" s="19"/>
      <c r="P7" s="19"/>
      <c r="Q7" s="19"/>
      <c r="R7" s="19"/>
      <c r="S7" s="19"/>
      <c r="T7" s="19"/>
      <c r="U7" s="19"/>
      <c r="V7" s="19"/>
      <c r="W7" s="19"/>
      <c r="X7" s="19"/>
      <c r="Y7" s="19"/>
      <c r="Z7" s="19"/>
      <c r="AA7" s="19"/>
      <c r="AB7" s="19"/>
      <c r="AC7" s="19"/>
      <c r="AD7" s="14" t="s">
        <v>44</v>
      </c>
      <c r="AE7" s="75" t="s">
        <v>86</v>
      </c>
      <c r="AF7" s="16"/>
      <c r="AG7" s="16"/>
      <c r="AH7" s="15"/>
      <c r="AI7" s="19"/>
      <c r="AJ7" s="19"/>
      <c r="AK7" s="19"/>
      <c r="AL7" s="15"/>
      <c r="AM7" s="26" t="s">
        <v>346</v>
      </c>
    </row>
    <row r="8" spans="1:39" ht="31.5" x14ac:dyDescent="0.25">
      <c r="A8" s="14" t="e">
        <f t="shared" si="3"/>
        <v>#REF!</v>
      </c>
      <c r="B8" s="15" t="s">
        <v>120</v>
      </c>
      <c r="C8" s="16" t="s">
        <v>30</v>
      </c>
      <c r="D8" s="17">
        <f t="shared" si="0"/>
        <v>0</v>
      </c>
      <c r="E8" s="17"/>
      <c r="F8" s="17">
        <f t="shared" si="1"/>
        <v>0</v>
      </c>
      <c r="G8" s="18"/>
      <c r="H8" s="17">
        <f t="shared" si="2"/>
        <v>0</v>
      </c>
      <c r="I8" s="19"/>
      <c r="J8" s="19"/>
      <c r="K8" s="19"/>
      <c r="L8" s="19"/>
      <c r="M8" s="19"/>
      <c r="N8" s="19"/>
      <c r="O8" s="19"/>
      <c r="P8" s="19"/>
      <c r="Q8" s="19"/>
      <c r="R8" s="19"/>
      <c r="S8" s="19"/>
      <c r="T8" s="19"/>
      <c r="U8" s="19"/>
      <c r="V8" s="19"/>
      <c r="W8" s="19"/>
      <c r="X8" s="19"/>
      <c r="Y8" s="19"/>
      <c r="Z8" s="19"/>
      <c r="AA8" s="19"/>
      <c r="AB8" s="19"/>
      <c r="AC8" s="19"/>
      <c r="AD8" s="14" t="s">
        <v>44</v>
      </c>
      <c r="AE8" s="80"/>
      <c r="AF8" s="16"/>
      <c r="AG8" s="16"/>
      <c r="AH8" s="15"/>
      <c r="AI8" s="19"/>
      <c r="AJ8" s="19"/>
      <c r="AK8" s="19"/>
      <c r="AL8" s="15"/>
      <c r="AM8" s="26" t="s">
        <v>346</v>
      </c>
    </row>
    <row r="9" spans="1:39" ht="47.25" x14ac:dyDescent="0.25">
      <c r="A9" s="14" t="e">
        <f t="shared" si="3"/>
        <v>#REF!</v>
      </c>
      <c r="B9" s="15" t="s">
        <v>121</v>
      </c>
      <c r="C9" s="16" t="s">
        <v>30</v>
      </c>
      <c r="D9" s="17">
        <f t="shared" si="0"/>
        <v>0</v>
      </c>
      <c r="E9" s="17"/>
      <c r="F9" s="17">
        <f t="shared" si="1"/>
        <v>0</v>
      </c>
      <c r="G9" s="18"/>
      <c r="H9" s="17">
        <f t="shared" si="2"/>
        <v>0</v>
      </c>
      <c r="I9" s="19"/>
      <c r="J9" s="19"/>
      <c r="K9" s="19"/>
      <c r="L9" s="19"/>
      <c r="M9" s="19"/>
      <c r="N9" s="19"/>
      <c r="O9" s="19"/>
      <c r="P9" s="19"/>
      <c r="Q9" s="19"/>
      <c r="R9" s="19"/>
      <c r="S9" s="19"/>
      <c r="T9" s="19"/>
      <c r="U9" s="19"/>
      <c r="V9" s="19"/>
      <c r="W9" s="19"/>
      <c r="X9" s="19"/>
      <c r="Y9" s="19"/>
      <c r="Z9" s="19"/>
      <c r="AA9" s="19"/>
      <c r="AB9" s="19"/>
      <c r="AC9" s="19"/>
      <c r="AD9" s="14" t="s">
        <v>44</v>
      </c>
      <c r="AE9" s="76"/>
      <c r="AF9" s="16"/>
      <c r="AG9" s="16"/>
      <c r="AH9" s="15"/>
      <c r="AI9" s="19"/>
      <c r="AJ9" s="19"/>
      <c r="AK9" s="19"/>
      <c r="AL9" s="15"/>
      <c r="AM9" s="26" t="s">
        <v>346</v>
      </c>
    </row>
    <row r="10" spans="1:39" ht="78.75" x14ac:dyDescent="0.25">
      <c r="A10" s="14" t="e">
        <f t="shared" si="3"/>
        <v>#REF!</v>
      </c>
      <c r="B10" s="15" t="s">
        <v>122</v>
      </c>
      <c r="C10" s="16" t="s">
        <v>30</v>
      </c>
      <c r="D10" s="17">
        <f t="shared" si="0"/>
        <v>0</v>
      </c>
      <c r="E10" s="17"/>
      <c r="F10" s="17">
        <f t="shared" si="1"/>
        <v>0</v>
      </c>
      <c r="G10" s="18"/>
      <c r="H10" s="17">
        <f t="shared" si="2"/>
        <v>0</v>
      </c>
      <c r="I10" s="19"/>
      <c r="J10" s="19"/>
      <c r="K10" s="19"/>
      <c r="L10" s="19"/>
      <c r="M10" s="19"/>
      <c r="N10" s="19"/>
      <c r="O10" s="19"/>
      <c r="P10" s="19"/>
      <c r="Q10" s="19"/>
      <c r="R10" s="19"/>
      <c r="S10" s="19"/>
      <c r="T10" s="19"/>
      <c r="U10" s="19"/>
      <c r="V10" s="19"/>
      <c r="W10" s="19"/>
      <c r="X10" s="19"/>
      <c r="Y10" s="19"/>
      <c r="Z10" s="19"/>
      <c r="AA10" s="19"/>
      <c r="AB10" s="19"/>
      <c r="AC10" s="19"/>
      <c r="AD10" s="14" t="s">
        <v>69</v>
      </c>
      <c r="AE10" s="16" t="s">
        <v>82</v>
      </c>
      <c r="AF10" s="16"/>
      <c r="AG10" s="16"/>
      <c r="AH10" s="15"/>
      <c r="AI10" s="19"/>
      <c r="AJ10" s="19"/>
      <c r="AK10" s="19"/>
      <c r="AL10" s="15"/>
      <c r="AM10" s="26" t="s">
        <v>346</v>
      </c>
    </row>
    <row r="11" spans="1:39" ht="94.5" customHeight="1" x14ac:dyDescent="0.25">
      <c r="A11" s="14" t="e">
        <f t="shared" si="3"/>
        <v>#REF!</v>
      </c>
      <c r="B11" s="15" t="s">
        <v>123</v>
      </c>
      <c r="C11" s="16" t="s">
        <v>30</v>
      </c>
      <c r="D11" s="17">
        <f t="shared" si="0"/>
        <v>0</v>
      </c>
      <c r="E11" s="17"/>
      <c r="F11" s="17">
        <f t="shared" si="1"/>
        <v>0</v>
      </c>
      <c r="G11" s="18"/>
      <c r="H11" s="17">
        <f t="shared" si="2"/>
        <v>0</v>
      </c>
      <c r="I11" s="19"/>
      <c r="J11" s="19"/>
      <c r="K11" s="19"/>
      <c r="L11" s="19"/>
      <c r="M11" s="19"/>
      <c r="N11" s="19"/>
      <c r="O11" s="19"/>
      <c r="P11" s="19"/>
      <c r="Q11" s="19"/>
      <c r="R11" s="19"/>
      <c r="S11" s="19"/>
      <c r="T11" s="19"/>
      <c r="U11" s="19"/>
      <c r="V11" s="19"/>
      <c r="W11" s="19"/>
      <c r="X11" s="19"/>
      <c r="Y11" s="19"/>
      <c r="Z11" s="19"/>
      <c r="AA11" s="19"/>
      <c r="AB11" s="19"/>
      <c r="AC11" s="19"/>
      <c r="AD11" s="14" t="s">
        <v>41</v>
      </c>
      <c r="AE11" s="75" t="s">
        <v>86</v>
      </c>
      <c r="AF11" s="16"/>
      <c r="AG11" s="16"/>
      <c r="AH11" s="15"/>
      <c r="AI11" s="19"/>
      <c r="AJ11" s="19"/>
      <c r="AK11" s="19"/>
      <c r="AL11" s="15"/>
      <c r="AM11" s="26" t="s">
        <v>346</v>
      </c>
    </row>
    <row r="12" spans="1:39" ht="31.5" x14ac:dyDescent="0.25">
      <c r="A12" s="14" t="e">
        <f t="shared" si="3"/>
        <v>#REF!</v>
      </c>
      <c r="B12" s="15" t="s">
        <v>124</v>
      </c>
      <c r="C12" s="16" t="s">
        <v>30</v>
      </c>
      <c r="D12" s="17">
        <f t="shared" si="0"/>
        <v>0</v>
      </c>
      <c r="E12" s="17"/>
      <c r="F12" s="17">
        <f t="shared" si="1"/>
        <v>0</v>
      </c>
      <c r="G12" s="18"/>
      <c r="H12" s="17">
        <f t="shared" si="2"/>
        <v>0</v>
      </c>
      <c r="I12" s="19"/>
      <c r="J12" s="19"/>
      <c r="K12" s="19"/>
      <c r="L12" s="19"/>
      <c r="M12" s="19"/>
      <c r="N12" s="19"/>
      <c r="O12" s="19"/>
      <c r="P12" s="19"/>
      <c r="Q12" s="19"/>
      <c r="R12" s="19"/>
      <c r="S12" s="19"/>
      <c r="T12" s="19"/>
      <c r="U12" s="19"/>
      <c r="V12" s="19"/>
      <c r="W12" s="19"/>
      <c r="X12" s="19"/>
      <c r="Y12" s="19"/>
      <c r="Z12" s="19"/>
      <c r="AA12" s="19"/>
      <c r="AB12" s="19"/>
      <c r="AC12" s="19"/>
      <c r="AD12" s="14" t="s">
        <v>41</v>
      </c>
      <c r="AE12" s="76"/>
      <c r="AF12" s="16"/>
      <c r="AG12" s="16"/>
      <c r="AH12" s="15"/>
      <c r="AI12" s="19"/>
      <c r="AJ12" s="19"/>
      <c r="AK12" s="19"/>
      <c r="AL12" s="15"/>
      <c r="AM12" s="26" t="s">
        <v>346</v>
      </c>
    </row>
    <row r="13" spans="1:39" ht="31.5" x14ac:dyDescent="0.25">
      <c r="A13" s="14" t="e">
        <f t="shared" si="3"/>
        <v>#REF!</v>
      </c>
      <c r="B13" s="15" t="s">
        <v>125</v>
      </c>
      <c r="C13" s="16" t="s">
        <v>30</v>
      </c>
      <c r="D13" s="17">
        <f t="shared" si="0"/>
        <v>0</v>
      </c>
      <c r="E13" s="17"/>
      <c r="F13" s="17">
        <f t="shared" si="1"/>
        <v>0</v>
      </c>
      <c r="G13" s="18"/>
      <c r="H13" s="17">
        <f t="shared" si="2"/>
        <v>0</v>
      </c>
      <c r="I13" s="19"/>
      <c r="J13" s="19"/>
      <c r="K13" s="19"/>
      <c r="L13" s="19"/>
      <c r="M13" s="19"/>
      <c r="N13" s="19"/>
      <c r="O13" s="19"/>
      <c r="P13" s="19"/>
      <c r="Q13" s="19"/>
      <c r="R13" s="19"/>
      <c r="S13" s="19"/>
      <c r="T13" s="19"/>
      <c r="U13" s="19"/>
      <c r="V13" s="19"/>
      <c r="W13" s="19"/>
      <c r="X13" s="19"/>
      <c r="Y13" s="19"/>
      <c r="Z13" s="19"/>
      <c r="AA13" s="19"/>
      <c r="AB13" s="19"/>
      <c r="AC13" s="19"/>
      <c r="AD13" s="14" t="s">
        <v>41</v>
      </c>
      <c r="AE13" s="75" t="s">
        <v>42</v>
      </c>
      <c r="AF13" s="16"/>
      <c r="AG13" s="16"/>
      <c r="AH13" s="15"/>
      <c r="AI13" s="19"/>
      <c r="AJ13" s="19"/>
      <c r="AK13" s="19"/>
      <c r="AL13" s="15"/>
      <c r="AM13" s="26" t="s">
        <v>346</v>
      </c>
    </row>
    <row r="14" spans="1:39" ht="31.5" x14ac:dyDescent="0.25">
      <c r="A14" s="14" t="e">
        <f t="shared" si="3"/>
        <v>#REF!</v>
      </c>
      <c r="B14" s="15" t="s">
        <v>126</v>
      </c>
      <c r="C14" s="16" t="s">
        <v>30</v>
      </c>
      <c r="D14" s="17">
        <f t="shared" si="0"/>
        <v>0</v>
      </c>
      <c r="E14" s="17"/>
      <c r="F14" s="17">
        <f t="shared" si="1"/>
        <v>0</v>
      </c>
      <c r="G14" s="18"/>
      <c r="H14" s="17">
        <f t="shared" si="2"/>
        <v>0</v>
      </c>
      <c r="I14" s="19"/>
      <c r="J14" s="19"/>
      <c r="K14" s="19"/>
      <c r="L14" s="19"/>
      <c r="M14" s="19"/>
      <c r="N14" s="19"/>
      <c r="O14" s="19"/>
      <c r="P14" s="19"/>
      <c r="Q14" s="19"/>
      <c r="R14" s="19"/>
      <c r="S14" s="19"/>
      <c r="T14" s="19"/>
      <c r="U14" s="19"/>
      <c r="V14" s="19"/>
      <c r="W14" s="19"/>
      <c r="X14" s="19"/>
      <c r="Y14" s="19"/>
      <c r="Z14" s="19"/>
      <c r="AA14" s="19"/>
      <c r="AB14" s="19"/>
      <c r="AC14" s="19"/>
      <c r="AD14" s="14" t="s">
        <v>41</v>
      </c>
      <c r="AE14" s="80"/>
      <c r="AF14" s="16"/>
      <c r="AG14" s="16"/>
      <c r="AH14" s="15"/>
      <c r="AI14" s="19"/>
      <c r="AJ14" s="19"/>
      <c r="AK14" s="19"/>
      <c r="AL14" s="15"/>
      <c r="AM14" s="26" t="s">
        <v>346</v>
      </c>
    </row>
    <row r="15" spans="1:39" ht="31.5" x14ac:dyDescent="0.25">
      <c r="A15" s="14" t="e">
        <f t="shared" si="3"/>
        <v>#REF!</v>
      </c>
      <c r="B15" s="15" t="s">
        <v>127</v>
      </c>
      <c r="C15" s="16" t="s">
        <v>30</v>
      </c>
      <c r="D15" s="17">
        <f t="shared" si="0"/>
        <v>0</v>
      </c>
      <c r="E15" s="17"/>
      <c r="F15" s="17">
        <f t="shared" si="1"/>
        <v>0</v>
      </c>
      <c r="G15" s="18"/>
      <c r="H15" s="17">
        <f t="shared" si="2"/>
        <v>0</v>
      </c>
      <c r="I15" s="19"/>
      <c r="J15" s="19"/>
      <c r="K15" s="19"/>
      <c r="L15" s="19"/>
      <c r="M15" s="19"/>
      <c r="N15" s="19"/>
      <c r="O15" s="19"/>
      <c r="P15" s="19"/>
      <c r="Q15" s="19"/>
      <c r="R15" s="19"/>
      <c r="S15" s="19"/>
      <c r="T15" s="19"/>
      <c r="U15" s="19"/>
      <c r="V15" s="19"/>
      <c r="W15" s="19"/>
      <c r="X15" s="19"/>
      <c r="Y15" s="19"/>
      <c r="Z15" s="19"/>
      <c r="AA15" s="19"/>
      <c r="AB15" s="19"/>
      <c r="AC15" s="19"/>
      <c r="AD15" s="14" t="s">
        <v>41</v>
      </c>
      <c r="AE15" s="80"/>
      <c r="AF15" s="16"/>
      <c r="AG15" s="16"/>
      <c r="AH15" s="15"/>
      <c r="AI15" s="19"/>
      <c r="AJ15" s="19"/>
      <c r="AK15" s="19"/>
      <c r="AL15" s="15"/>
      <c r="AM15" s="26" t="s">
        <v>346</v>
      </c>
    </row>
    <row r="16" spans="1:39" ht="31.5" x14ac:dyDescent="0.25">
      <c r="A16" s="14" t="e">
        <f t="shared" si="3"/>
        <v>#REF!</v>
      </c>
      <c r="B16" s="15" t="s">
        <v>127</v>
      </c>
      <c r="C16" s="16" t="s">
        <v>30</v>
      </c>
      <c r="D16" s="17">
        <f t="shared" si="0"/>
        <v>0</v>
      </c>
      <c r="E16" s="17"/>
      <c r="F16" s="17">
        <f t="shared" si="1"/>
        <v>0</v>
      </c>
      <c r="G16" s="18"/>
      <c r="H16" s="17">
        <f t="shared" si="2"/>
        <v>0</v>
      </c>
      <c r="I16" s="19"/>
      <c r="J16" s="19"/>
      <c r="K16" s="19"/>
      <c r="L16" s="19"/>
      <c r="M16" s="19"/>
      <c r="N16" s="19"/>
      <c r="O16" s="19"/>
      <c r="P16" s="19"/>
      <c r="Q16" s="19"/>
      <c r="R16" s="19"/>
      <c r="S16" s="19"/>
      <c r="T16" s="19"/>
      <c r="U16" s="19"/>
      <c r="V16" s="19"/>
      <c r="W16" s="19"/>
      <c r="X16" s="19"/>
      <c r="Y16" s="19"/>
      <c r="Z16" s="19"/>
      <c r="AA16" s="19"/>
      <c r="AB16" s="19"/>
      <c r="AC16" s="19"/>
      <c r="AD16" s="14" t="s">
        <v>41</v>
      </c>
      <c r="AE16" s="76"/>
      <c r="AF16" s="16"/>
      <c r="AG16" s="16"/>
      <c r="AH16" s="15"/>
      <c r="AI16" s="19"/>
      <c r="AJ16" s="19"/>
      <c r="AK16" s="19"/>
      <c r="AL16" s="15"/>
      <c r="AM16" s="26" t="s">
        <v>346</v>
      </c>
    </row>
    <row r="17" spans="1:39" ht="78.75" x14ac:dyDescent="0.25">
      <c r="A17" s="14" t="e">
        <f t="shared" si="3"/>
        <v>#REF!</v>
      </c>
      <c r="B17" s="15" t="s">
        <v>128</v>
      </c>
      <c r="C17" s="16" t="s">
        <v>30</v>
      </c>
      <c r="D17" s="17">
        <f t="shared" si="0"/>
        <v>0</v>
      </c>
      <c r="E17" s="17"/>
      <c r="F17" s="17">
        <f t="shared" si="1"/>
        <v>0</v>
      </c>
      <c r="G17" s="18"/>
      <c r="H17" s="17">
        <f t="shared" si="2"/>
        <v>0</v>
      </c>
      <c r="I17" s="19"/>
      <c r="J17" s="19"/>
      <c r="K17" s="19"/>
      <c r="L17" s="19"/>
      <c r="M17" s="19"/>
      <c r="N17" s="19"/>
      <c r="O17" s="19"/>
      <c r="P17" s="19"/>
      <c r="Q17" s="19"/>
      <c r="R17" s="19"/>
      <c r="S17" s="19"/>
      <c r="T17" s="19"/>
      <c r="U17" s="19"/>
      <c r="V17" s="19"/>
      <c r="W17" s="19"/>
      <c r="X17" s="19"/>
      <c r="Y17" s="19"/>
      <c r="Z17" s="19"/>
      <c r="AA17" s="19"/>
      <c r="AB17" s="19"/>
      <c r="AC17" s="19"/>
      <c r="AD17" s="14" t="s">
        <v>47</v>
      </c>
      <c r="AE17" s="16" t="s">
        <v>86</v>
      </c>
      <c r="AF17" s="16"/>
      <c r="AG17" s="16"/>
      <c r="AH17" s="15"/>
      <c r="AI17" s="19"/>
      <c r="AJ17" s="19"/>
      <c r="AK17" s="19"/>
      <c r="AL17" s="15"/>
      <c r="AM17" s="26" t="s">
        <v>346</v>
      </c>
    </row>
    <row r="18" spans="1:39" ht="15.75" x14ac:dyDescent="0.25">
      <c r="A18" s="14" t="e">
        <f t="shared" si="3"/>
        <v>#REF!</v>
      </c>
      <c r="B18" s="15" t="s">
        <v>129</v>
      </c>
      <c r="C18" s="16" t="s">
        <v>30</v>
      </c>
      <c r="D18" s="17">
        <f t="shared" si="0"/>
        <v>0</v>
      </c>
      <c r="E18" s="17"/>
      <c r="F18" s="17">
        <f t="shared" si="1"/>
        <v>0</v>
      </c>
      <c r="G18" s="18"/>
      <c r="H18" s="17">
        <f t="shared" si="2"/>
        <v>0</v>
      </c>
      <c r="I18" s="19"/>
      <c r="J18" s="19"/>
      <c r="K18" s="19"/>
      <c r="L18" s="19"/>
      <c r="M18" s="19"/>
      <c r="N18" s="19"/>
      <c r="O18" s="19"/>
      <c r="P18" s="19"/>
      <c r="Q18" s="19"/>
      <c r="R18" s="19"/>
      <c r="S18" s="19"/>
      <c r="T18" s="19"/>
      <c r="U18" s="19"/>
      <c r="V18" s="19"/>
      <c r="W18" s="19"/>
      <c r="X18" s="19"/>
      <c r="Y18" s="19"/>
      <c r="Z18" s="19"/>
      <c r="AA18" s="19"/>
      <c r="AB18" s="19"/>
      <c r="AC18" s="19"/>
      <c r="AD18" s="14" t="s">
        <v>50</v>
      </c>
      <c r="AE18" s="75" t="s">
        <v>130</v>
      </c>
      <c r="AF18" s="16"/>
      <c r="AG18" s="16"/>
      <c r="AH18" s="15"/>
      <c r="AI18" s="19"/>
      <c r="AJ18" s="19"/>
      <c r="AK18" s="19"/>
      <c r="AL18" s="15"/>
      <c r="AM18" s="26" t="s">
        <v>346</v>
      </c>
    </row>
    <row r="19" spans="1:39" ht="15.75" x14ac:dyDescent="0.25">
      <c r="A19" s="14" t="e">
        <f t="shared" si="3"/>
        <v>#REF!</v>
      </c>
      <c r="B19" s="15" t="s">
        <v>131</v>
      </c>
      <c r="C19" s="16" t="s">
        <v>30</v>
      </c>
      <c r="D19" s="17">
        <f t="shared" si="0"/>
        <v>0</v>
      </c>
      <c r="E19" s="17"/>
      <c r="F19" s="17">
        <f t="shared" si="1"/>
        <v>0</v>
      </c>
      <c r="G19" s="18"/>
      <c r="H19" s="17">
        <f t="shared" si="2"/>
        <v>0</v>
      </c>
      <c r="I19" s="19"/>
      <c r="J19" s="19"/>
      <c r="K19" s="19"/>
      <c r="L19" s="19"/>
      <c r="M19" s="19"/>
      <c r="N19" s="19"/>
      <c r="O19" s="19"/>
      <c r="P19" s="19"/>
      <c r="Q19" s="19"/>
      <c r="R19" s="19"/>
      <c r="S19" s="19"/>
      <c r="T19" s="19"/>
      <c r="U19" s="19"/>
      <c r="V19" s="19"/>
      <c r="W19" s="19"/>
      <c r="X19" s="19"/>
      <c r="Y19" s="19"/>
      <c r="Z19" s="19"/>
      <c r="AA19" s="19"/>
      <c r="AB19" s="19"/>
      <c r="AC19" s="19"/>
      <c r="AD19" s="14" t="s">
        <v>50</v>
      </c>
      <c r="AE19" s="80"/>
      <c r="AF19" s="16"/>
      <c r="AG19" s="16"/>
      <c r="AH19" s="15"/>
      <c r="AI19" s="19"/>
      <c r="AJ19" s="19"/>
      <c r="AK19" s="19"/>
      <c r="AL19" s="15"/>
      <c r="AM19" s="26" t="s">
        <v>346</v>
      </c>
    </row>
    <row r="20" spans="1:39" ht="15.75" x14ac:dyDescent="0.25">
      <c r="A20" s="14" t="e">
        <f t="shared" si="3"/>
        <v>#REF!</v>
      </c>
      <c r="B20" s="15" t="s">
        <v>132</v>
      </c>
      <c r="C20" s="16" t="s">
        <v>30</v>
      </c>
      <c r="D20" s="17">
        <f t="shared" si="0"/>
        <v>0</v>
      </c>
      <c r="E20" s="17"/>
      <c r="F20" s="17">
        <f t="shared" si="1"/>
        <v>0</v>
      </c>
      <c r="G20" s="18"/>
      <c r="H20" s="17">
        <f t="shared" si="2"/>
        <v>0</v>
      </c>
      <c r="I20" s="19"/>
      <c r="J20" s="19"/>
      <c r="K20" s="19"/>
      <c r="L20" s="19"/>
      <c r="M20" s="19"/>
      <c r="N20" s="19"/>
      <c r="O20" s="19"/>
      <c r="P20" s="19"/>
      <c r="Q20" s="19"/>
      <c r="R20" s="19"/>
      <c r="S20" s="19"/>
      <c r="T20" s="19"/>
      <c r="U20" s="19"/>
      <c r="V20" s="19"/>
      <c r="W20" s="19"/>
      <c r="X20" s="19"/>
      <c r="Y20" s="19"/>
      <c r="Z20" s="19"/>
      <c r="AA20" s="19"/>
      <c r="AB20" s="19"/>
      <c r="AC20" s="19"/>
      <c r="AD20" s="14" t="s">
        <v>50</v>
      </c>
      <c r="AE20" s="76"/>
      <c r="AF20" s="16"/>
      <c r="AG20" s="16"/>
      <c r="AH20" s="15"/>
      <c r="AI20" s="19"/>
      <c r="AJ20" s="19"/>
      <c r="AK20" s="19"/>
      <c r="AL20" s="15"/>
      <c r="AM20" s="26" t="s">
        <v>346</v>
      </c>
    </row>
    <row r="21" spans="1:39" s="37" customFormat="1" ht="31.5" x14ac:dyDescent="0.25">
      <c r="A21" s="14" t="e">
        <f t="shared" ref="A21" si="4">A20+1</f>
        <v>#REF!</v>
      </c>
      <c r="B21" s="35" t="s">
        <v>315</v>
      </c>
      <c r="C21" s="16" t="s">
        <v>24</v>
      </c>
      <c r="D21" s="17">
        <f t="shared" ref="D21" si="5">E21+F21</f>
        <v>20</v>
      </c>
      <c r="E21" s="17">
        <v>20</v>
      </c>
      <c r="F21" s="17">
        <f t="shared" ref="F21" si="6">H21+SUM(K21:N21)+SUM(P21:AB21)</f>
        <v>0</v>
      </c>
      <c r="G21" s="18"/>
      <c r="H21" s="17">
        <f t="shared" ref="H21" si="7">I21+J21</f>
        <v>0</v>
      </c>
      <c r="I21" s="9"/>
      <c r="J21" s="9"/>
      <c r="K21" s="9"/>
      <c r="L21" s="9"/>
      <c r="M21" s="9"/>
      <c r="N21" s="9"/>
      <c r="O21" s="9"/>
      <c r="P21" s="9"/>
      <c r="Q21" s="9"/>
      <c r="R21" s="9"/>
      <c r="S21" s="9"/>
      <c r="T21" s="9"/>
      <c r="U21" s="9"/>
      <c r="V21" s="9"/>
      <c r="W21" s="9"/>
      <c r="X21" s="9"/>
      <c r="Y21" s="9"/>
      <c r="Z21" s="9"/>
      <c r="AA21" s="9"/>
      <c r="AB21" s="9"/>
      <c r="AC21" s="38"/>
      <c r="AD21" s="16" t="s">
        <v>41</v>
      </c>
      <c r="AE21" s="34" t="s">
        <v>314</v>
      </c>
      <c r="AF21" s="4"/>
      <c r="AG21" s="4"/>
      <c r="AH21" s="15">
        <v>2024</v>
      </c>
      <c r="AI21" s="9"/>
      <c r="AJ21" s="9"/>
      <c r="AK21" s="9"/>
      <c r="AL21" s="12"/>
      <c r="AM21" s="26" t="s">
        <v>346</v>
      </c>
    </row>
    <row r="22" spans="1:39" ht="31.5" x14ac:dyDescent="0.25">
      <c r="A22" s="14" t="e">
        <f>#REF!+1</f>
        <v>#REF!</v>
      </c>
      <c r="B22" s="15" t="s">
        <v>272</v>
      </c>
      <c r="C22" s="16" t="s">
        <v>23</v>
      </c>
      <c r="D22" s="17">
        <f>E22+F22</f>
        <v>21.44</v>
      </c>
      <c r="E22" s="17"/>
      <c r="F22" s="17">
        <f t="shared" ref="F22:F31" si="8">H22+SUM(K22:N22)+SUM(P22:AB22)</f>
        <v>21.44</v>
      </c>
      <c r="G22" s="18" t="s">
        <v>31</v>
      </c>
      <c r="H22" s="17">
        <f>I22+J22</f>
        <v>0</v>
      </c>
      <c r="I22" s="17"/>
      <c r="J22" s="17"/>
      <c r="K22" s="17"/>
      <c r="L22" s="17"/>
      <c r="M22" s="17"/>
      <c r="N22" s="17"/>
      <c r="O22" s="17"/>
      <c r="P22" s="17"/>
      <c r="Q22" s="17"/>
      <c r="R22" s="17"/>
      <c r="S22" s="17"/>
      <c r="T22" s="17"/>
      <c r="U22" s="17">
        <v>21.44</v>
      </c>
      <c r="V22" s="17"/>
      <c r="W22" s="17"/>
      <c r="X22" s="17"/>
      <c r="Y22" s="17"/>
      <c r="Z22" s="17"/>
      <c r="AA22" s="17"/>
      <c r="AB22" s="17"/>
      <c r="AC22" s="19" t="s">
        <v>40</v>
      </c>
      <c r="AD22" s="14" t="s">
        <v>41</v>
      </c>
      <c r="AE22" s="27"/>
      <c r="AF22" s="16"/>
      <c r="AG22" s="16"/>
      <c r="AH22" s="20"/>
      <c r="AI22" s="21"/>
      <c r="AJ22" s="21"/>
      <c r="AK22" s="21"/>
      <c r="AL22" s="20"/>
      <c r="AM22" s="22"/>
    </row>
    <row r="23" spans="1:39" ht="220.5" x14ac:dyDescent="0.25">
      <c r="A23" s="29" t="e">
        <f>#REF!+1</f>
        <v>#REF!</v>
      </c>
      <c r="B23" s="24" t="s">
        <v>202</v>
      </c>
      <c r="C23" s="16" t="s">
        <v>28</v>
      </c>
      <c r="D23" s="17">
        <v>21.98</v>
      </c>
      <c r="E23" s="17"/>
      <c r="F23" s="17">
        <f t="shared" si="8"/>
        <v>21.98</v>
      </c>
      <c r="G23" s="18"/>
      <c r="H23" s="17">
        <f>I23+J23</f>
        <v>0</v>
      </c>
      <c r="I23" s="17"/>
      <c r="J23" s="17"/>
      <c r="K23" s="84">
        <v>8.1300000000000008</v>
      </c>
      <c r="L23" s="85"/>
      <c r="M23" s="17"/>
      <c r="N23" s="17">
        <v>13.85</v>
      </c>
      <c r="O23" s="17"/>
      <c r="P23" s="17"/>
      <c r="Q23" s="17"/>
      <c r="R23" s="17"/>
      <c r="S23" s="17"/>
      <c r="T23" s="17"/>
      <c r="U23" s="17"/>
      <c r="V23" s="17"/>
      <c r="W23" s="17"/>
      <c r="X23" s="17"/>
      <c r="Y23" s="17"/>
      <c r="Z23" s="17"/>
      <c r="AA23" s="17"/>
      <c r="AB23" s="17"/>
      <c r="AC23" s="19"/>
      <c r="AD23" s="14" t="s">
        <v>44</v>
      </c>
      <c r="AE23" s="23" t="s">
        <v>203</v>
      </c>
      <c r="AF23" s="16"/>
      <c r="AG23" s="16"/>
      <c r="AH23" s="20"/>
      <c r="AI23" s="21"/>
      <c r="AJ23" s="21"/>
      <c r="AK23" s="21"/>
      <c r="AL23" s="20"/>
      <c r="AM23" s="49" t="s">
        <v>351</v>
      </c>
    </row>
    <row r="24" spans="1:39" ht="78.75" x14ac:dyDescent="0.25">
      <c r="A24" s="14" t="e">
        <f>#REF!+1</f>
        <v>#REF!</v>
      </c>
      <c r="B24" s="15" t="s">
        <v>177</v>
      </c>
      <c r="C24" s="16" t="s">
        <v>28</v>
      </c>
      <c r="D24" s="17">
        <f t="shared" ref="D24:D31" si="9">E24+F24</f>
        <v>2.5</v>
      </c>
      <c r="E24" s="17">
        <v>0.5</v>
      </c>
      <c r="F24" s="17">
        <f t="shared" si="8"/>
        <v>2</v>
      </c>
      <c r="G24" s="18" t="s">
        <v>72</v>
      </c>
      <c r="H24" s="17">
        <f>I24+J24</f>
        <v>0</v>
      </c>
      <c r="I24" s="17"/>
      <c r="J24" s="17"/>
      <c r="K24" s="17">
        <v>1.8</v>
      </c>
      <c r="L24" s="17">
        <v>0.15</v>
      </c>
      <c r="M24" s="17"/>
      <c r="N24" s="17"/>
      <c r="O24" s="17"/>
      <c r="P24" s="17"/>
      <c r="Q24" s="17"/>
      <c r="R24" s="17"/>
      <c r="S24" s="17"/>
      <c r="T24" s="17"/>
      <c r="U24" s="17"/>
      <c r="V24" s="17"/>
      <c r="W24" s="17"/>
      <c r="X24" s="17"/>
      <c r="Y24" s="17"/>
      <c r="Z24" s="17"/>
      <c r="AA24" s="17">
        <v>0.05</v>
      </c>
      <c r="AB24" s="17"/>
      <c r="AC24" s="19" t="s">
        <v>40</v>
      </c>
      <c r="AD24" s="14" t="s">
        <v>47</v>
      </c>
      <c r="AE24" s="15" t="s">
        <v>178</v>
      </c>
      <c r="AF24" s="16" t="s">
        <v>179</v>
      </c>
      <c r="AG24" s="16"/>
      <c r="AH24" s="20" t="s">
        <v>54</v>
      </c>
      <c r="AI24" s="21"/>
      <c r="AJ24" s="21"/>
      <c r="AK24" s="21"/>
      <c r="AL24" s="20" t="s">
        <v>180</v>
      </c>
      <c r="AM24" s="22"/>
    </row>
    <row r="25" spans="1:39" ht="62.25" customHeight="1" x14ac:dyDescent="0.25">
      <c r="A25" s="71" t="e">
        <f>#REF!+1</f>
        <v>#REF!</v>
      </c>
      <c r="B25" s="73" t="s">
        <v>185</v>
      </c>
      <c r="C25" s="16" t="s">
        <v>36</v>
      </c>
      <c r="D25" s="17">
        <f t="shared" si="9"/>
        <v>0.7</v>
      </c>
      <c r="E25" s="17">
        <v>0.7</v>
      </c>
      <c r="F25" s="17">
        <f t="shared" si="8"/>
        <v>0</v>
      </c>
      <c r="G25" s="18"/>
      <c r="H25" s="17"/>
      <c r="I25" s="17"/>
      <c r="J25" s="17"/>
      <c r="K25" s="17"/>
      <c r="L25" s="17"/>
      <c r="M25" s="17"/>
      <c r="N25" s="17"/>
      <c r="O25" s="17"/>
      <c r="P25" s="17"/>
      <c r="Q25" s="17"/>
      <c r="R25" s="17"/>
      <c r="S25" s="17"/>
      <c r="T25" s="17"/>
      <c r="U25" s="17"/>
      <c r="V25" s="17"/>
      <c r="W25" s="17"/>
      <c r="X25" s="17"/>
      <c r="Y25" s="17"/>
      <c r="Z25" s="17"/>
      <c r="AA25" s="17"/>
      <c r="AB25" s="17"/>
      <c r="AC25" s="19"/>
      <c r="AD25" s="16" t="s">
        <v>47</v>
      </c>
      <c r="AE25" s="75" t="s">
        <v>186</v>
      </c>
      <c r="AF25" s="75" t="s">
        <v>187</v>
      </c>
      <c r="AG25" s="16"/>
      <c r="AH25" s="81" t="s">
        <v>43</v>
      </c>
      <c r="AI25" s="21"/>
      <c r="AJ25" s="21"/>
      <c r="AK25" s="21"/>
      <c r="AL25" s="20"/>
      <c r="AM25" s="77"/>
    </row>
    <row r="26" spans="1:39" ht="63" customHeight="1" x14ac:dyDescent="0.25">
      <c r="A26" s="78"/>
      <c r="B26" s="79"/>
      <c r="C26" s="16" t="s">
        <v>28</v>
      </c>
      <c r="D26" s="17">
        <f t="shared" si="9"/>
        <v>6.72</v>
      </c>
      <c r="E26" s="17">
        <v>3.4</v>
      </c>
      <c r="F26" s="17">
        <f t="shared" si="8"/>
        <v>3.32</v>
      </c>
      <c r="G26" s="18" t="s">
        <v>71</v>
      </c>
      <c r="H26" s="17">
        <f t="shared" ref="H26:H31" si="10">I26+J26</f>
        <v>0.01</v>
      </c>
      <c r="I26" s="17"/>
      <c r="J26" s="17">
        <v>0.01</v>
      </c>
      <c r="K26" s="17">
        <v>3.29</v>
      </c>
      <c r="L26" s="17">
        <v>0.02</v>
      </c>
      <c r="M26" s="17"/>
      <c r="N26" s="17"/>
      <c r="O26" s="17"/>
      <c r="P26" s="17"/>
      <c r="Q26" s="17"/>
      <c r="R26" s="17"/>
      <c r="S26" s="17"/>
      <c r="T26" s="17"/>
      <c r="U26" s="17"/>
      <c r="V26" s="17"/>
      <c r="W26" s="17"/>
      <c r="X26" s="17"/>
      <c r="Y26" s="17"/>
      <c r="Z26" s="17"/>
      <c r="AA26" s="17"/>
      <c r="AB26" s="17"/>
      <c r="AC26" s="19" t="s">
        <v>40</v>
      </c>
      <c r="AD26" s="16" t="s">
        <v>47</v>
      </c>
      <c r="AE26" s="76"/>
      <c r="AF26" s="80"/>
      <c r="AG26" s="16"/>
      <c r="AH26" s="82"/>
      <c r="AI26" s="21"/>
      <c r="AJ26" s="21"/>
      <c r="AK26" s="21"/>
      <c r="AL26" s="20" t="s">
        <v>188</v>
      </c>
      <c r="AM26" s="77"/>
    </row>
    <row r="27" spans="1:39" ht="15.75" customHeight="1" x14ac:dyDescent="0.25">
      <c r="A27" s="72"/>
      <c r="B27" s="74"/>
      <c r="C27" s="16" t="s">
        <v>28</v>
      </c>
      <c r="D27" s="17">
        <f t="shared" si="9"/>
        <v>2</v>
      </c>
      <c r="E27" s="17">
        <v>2</v>
      </c>
      <c r="F27" s="17">
        <f t="shared" si="8"/>
        <v>0</v>
      </c>
      <c r="G27" s="18"/>
      <c r="H27" s="17">
        <f t="shared" si="10"/>
        <v>0</v>
      </c>
      <c r="I27" s="17"/>
      <c r="J27" s="17"/>
      <c r="K27" s="17"/>
      <c r="L27" s="17"/>
      <c r="M27" s="17"/>
      <c r="N27" s="17"/>
      <c r="O27" s="17"/>
      <c r="P27" s="17"/>
      <c r="Q27" s="17"/>
      <c r="R27" s="17"/>
      <c r="S27" s="17"/>
      <c r="T27" s="17"/>
      <c r="U27" s="17"/>
      <c r="V27" s="17"/>
      <c r="W27" s="17"/>
      <c r="X27" s="17"/>
      <c r="Y27" s="17"/>
      <c r="Z27" s="17"/>
      <c r="AA27" s="17"/>
      <c r="AB27" s="17"/>
      <c r="AC27" s="19"/>
      <c r="AD27" s="16" t="s">
        <v>50</v>
      </c>
      <c r="AE27" s="80"/>
      <c r="AF27" s="76"/>
      <c r="AG27" s="16"/>
      <c r="AH27" s="83"/>
      <c r="AI27" s="21"/>
      <c r="AJ27" s="21"/>
      <c r="AK27" s="21"/>
      <c r="AL27" s="20"/>
      <c r="AM27" s="77"/>
    </row>
    <row r="28" spans="1:39" ht="41.25" customHeight="1" x14ac:dyDescent="0.25">
      <c r="A28" s="71" t="e">
        <f>#REF!+1</f>
        <v>#REF!</v>
      </c>
      <c r="B28" s="73" t="s">
        <v>221</v>
      </c>
      <c r="C28" s="16" t="s">
        <v>28</v>
      </c>
      <c r="D28" s="17">
        <f t="shared" si="9"/>
        <v>5</v>
      </c>
      <c r="E28" s="17"/>
      <c r="F28" s="17">
        <f t="shared" si="8"/>
        <v>5</v>
      </c>
      <c r="G28" s="18" t="s">
        <v>74</v>
      </c>
      <c r="H28" s="17">
        <f t="shared" si="10"/>
        <v>0</v>
      </c>
      <c r="I28" s="17"/>
      <c r="J28" s="17"/>
      <c r="K28" s="17">
        <v>2</v>
      </c>
      <c r="L28" s="17">
        <v>2.6</v>
      </c>
      <c r="M28" s="17"/>
      <c r="N28" s="17"/>
      <c r="O28" s="17"/>
      <c r="P28" s="17"/>
      <c r="Q28" s="17"/>
      <c r="R28" s="17"/>
      <c r="S28" s="17"/>
      <c r="T28" s="17"/>
      <c r="U28" s="17"/>
      <c r="V28" s="17"/>
      <c r="W28" s="17"/>
      <c r="X28" s="17">
        <v>0.4</v>
      </c>
      <c r="Y28" s="17"/>
      <c r="Z28" s="17"/>
      <c r="AA28" s="17"/>
      <c r="AB28" s="17"/>
      <c r="AC28" s="19" t="s">
        <v>40</v>
      </c>
      <c r="AD28" s="14" t="s">
        <v>47</v>
      </c>
      <c r="AE28" s="75" t="s">
        <v>48</v>
      </c>
      <c r="AF28" s="16"/>
      <c r="AG28" s="16"/>
      <c r="AH28" s="20"/>
      <c r="AI28" s="21"/>
      <c r="AJ28" s="21"/>
      <c r="AK28" s="21"/>
      <c r="AL28" s="20" t="s">
        <v>222</v>
      </c>
      <c r="AM28" s="22"/>
    </row>
    <row r="29" spans="1:39" ht="41.25" customHeight="1" x14ac:dyDescent="0.25">
      <c r="A29" s="72"/>
      <c r="B29" s="74"/>
      <c r="C29" s="16" t="s">
        <v>28</v>
      </c>
      <c r="D29" s="17">
        <f t="shared" si="9"/>
        <v>5</v>
      </c>
      <c r="E29" s="17"/>
      <c r="F29" s="17">
        <f t="shared" si="8"/>
        <v>5</v>
      </c>
      <c r="G29" s="18" t="s">
        <v>74</v>
      </c>
      <c r="H29" s="17">
        <f t="shared" si="10"/>
        <v>0</v>
      </c>
      <c r="I29" s="17"/>
      <c r="J29" s="17"/>
      <c r="K29" s="17">
        <v>1.6</v>
      </c>
      <c r="L29" s="17">
        <v>3.1</v>
      </c>
      <c r="M29" s="17"/>
      <c r="N29" s="17"/>
      <c r="O29" s="17"/>
      <c r="P29" s="17"/>
      <c r="Q29" s="17"/>
      <c r="R29" s="17"/>
      <c r="S29" s="17"/>
      <c r="T29" s="17"/>
      <c r="U29" s="17"/>
      <c r="V29" s="17"/>
      <c r="W29" s="17"/>
      <c r="X29" s="17">
        <v>0.3</v>
      </c>
      <c r="Y29" s="17"/>
      <c r="Z29" s="17"/>
      <c r="AA29" s="17"/>
      <c r="AB29" s="17"/>
      <c r="AC29" s="19" t="s">
        <v>40</v>
      </c>
      <c r="AD29" s="14" t="s">
        <v>60</v>
      </c>
      <c r="AE29" s="76"/>
      <c r="AF29" s="16"/>
      <c r="AG29" s="16"/>
      <c r="AH29" s="20"/>
      <c r="AI29" s="21"/>
      <c r="AJ29" s="21"/>
      <c r="AK29" s="21"/>
      <c r="AL29" s="20" t="s">
        <v>223</v>
      </c>
      <c r="AM29" s="22"/>
    </row>
    <row r="30" spans="1:39" ht="63" x14ac:dyDescent="0.25">
      <c r="A30" s="14" t="e">
        <f>#REF!+1</f>
        <v>#REF!</v>
      </c>
      <c r="B30" s="15" t="s">
        <v>224</v>
      </c>
      <c r="C30" s="16" t="s">
        <v>28</v>
      </c>
      <c r="D30" s="17">
        <f t="shared" si="9"/>
        <v>0.53</v>
      </c>
      <c r="E30" s="17"/>
      <c r="F30" s="17">
        <f t="shared" si="8"/>
        <v>0.53</v>
      </c>
      <c r="G30" s="18"/>
      <c r="H30" s="17">
        <f t="shared" si="10"/>
        <v>0</v>
      </c>
      <c r="I30" s="19"/>
      <c r="J30" s="19"/>
      <c r="K30" s="19">
        <v>0.4</v>
      </c>
      <c r="L30" s="19">
        <v>0.13</v>
      </c>
      <c r="M30" s="19"/>
      <c r="N30" s="19"/>
      <c r="O30" s="19"/>
      <c r="P30" s="19"/>
      <c r="Q30" s="19"/>
      <c r="R30" s="19"/>
      <c r="S30" s="19"/>
      <c r="T30" s="19"/>
      <c r="U30" s="19"/>
      <c r="V30" s="19"/>
      <c r="W30" s="19"/>
      <c r="X30" s="19"/>
      <c r="Y30" s="19"/>
      <c r="Z30" s="19"/>
      <c r="AA30" s="19"/>
      <c r="AB30" s="19"/>
      <c r="AC30" s="19"/>
      <c r="AD30" s="14" t="s">
        <v>47</v>
      </c>
      <c r="AE30" s="30" t="s">
        <v>225</v>
      </c>
      <c r="AF30" s="16"/>
      <c r="AG30" s="16"/>
      <c r="AH30" s="15">
        <v>2023.2023999999999</v>
      </c>
      <c r="AI30" s="19"/>
      <c r="AJ30" s="19"/>
      <c r="AK30" s="19"/>
      <c r="AL30" s="15"/>
      <c r="AM30" s="49" t="s">
        <v>353</v>
      </c>
    </row>
    <row r="31" spans="1:39" ht="47.25" x14ac:dyDescent="0.25">
      <c r="A31" s="14" t="e">
        <f>#REF!+1</f>
        <v>#REF!</v>
      </c>
      <c r="B31" s="15" t="s">
        <v>292</v>
      </c>
      <c r="C31" s="16" t="s">
        <v>68</v>
      </c>
      <c r="D31" s="17">
        <f t="shared" si="9"/>
        <v>7.0000000000000007E-2</v>
      </c>
      <c r="E31" s="17"/>
      <c r="F31" s="17">
        <f t="shared" si="8"/>
        <v>7.0000000000000007E-2</v>
      </c>
      <c r="G31" s="18" t="s">
        <v>24</v>
      </c>
      <c r="H31" s="17">
        <f t="shared" si="10"/>
        <v>0</v>
      </c>
      <c r="I31" s="17"/>
      <c r="J31" s="17"/>
      <c r="K31" s="17"/>
      <c r="L31" s="17"/>
      <c r="M31" s="17"/>
      <c r="N31" s="17">
        <v>7.0000000000000007E-2</v>
      </c>
      <c r="O31" s="17"/>
      <c r="P31" s="17"/>
      <c r="Q31" s="17"/>
      <c r="R31" s="17"/>
      <c r="S31" s="17"/>
      <c r="T31" s="17"/>
      <c r="U31" s="17"/>
      <c r="V31" s="17"/>
      <c r="W31" s="17"/>
      <c r="X31" s="17"/>
      <c r="Y31" s="17"/>
      <c r="Z31" s="17"/>
      <c r="AA31" s="17"/>
      <c r="AB31" s="17"/>
      <c r="AC31" s="19"/>
      <c r="AD31" s="14" t="s">
        <v>69</v>
      </c>
      <c r="AE31" s="16" t="s">
        <v>293</v>
      </c>
      <c r="AF31" s="16" t="s">
        <v>103</v>
      </c>
      <c r="AG31" s="16" t="s">
        <v>294</v>
      </c>
      <c r="AH31" s="20" t="s">
        <v>43</v>
      </c>
      <c r="AI31" s="21"/>
      <c r="AJ31" s="21"/>
      <c r="AK31" s="21"/>
      <c r="AL31" s="20" t="s">
        <v>295</v>
      </c>
      <c r="AM31" s="49" t="s">
        <v>354</v>
      </c>
    </row>
    <row r="34" spans="4:4" x14ac:dyDescent="0.25">
      <c r="D34" s="48"/>
    </row>
    <row r="37" spans="4:4" x14ac:dyDescent="0.25">
      <c r="D37" s="48"/>
    </row>
    <row r="38" spans="4:4" x14ac:dyDescent="0.25">
      <c r="D38" s="48"/>
    </row>
  </sheetData>
  <autoFilter ref="A2:AL31" xr:uid="{00000000-0009-0000-0000-000001000000}"/>
  <mergeCells count="16">
    <mergeCell ref="K23:L23"/>
    <mergeCell ref="H1:AB1"/>
    <mergeCell ref="AE3:AE4"/>
    <mergeCell ref="AE7:AE9"/>
    <mergeCell ref="AE11:AE12"/>
    <mergeCell ref="AE13:AE16"/>
    <mergeCell ref="AE18:AE20"/>
    <mergeCell ref="A28:A29"/>
    <mergeCell ref="B28:B29"/>
    <mergeCell ref="AE28:AE29"/>
    <mergeCell ref="AM25:AM27"/>
    <mergeCell ref="A25:A27"/>
    <mergeCell ref="B25:B27"/>
    <mergeCell ref="AE25:AE27"/>
    <mergeCell ref="AF25:AF27"/>
    <mergeCell ref="AH25:AH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13"/>
  <sheetViews>
    <sheetView showZeros="0" workbookViewId="0">
      <pane xSplit="4" ySplit="2" topLeftCell="AD3" activePane="bottomRight" state="frozen"/>
      <selection pane="topRight" activeCell="E1" sqref="E1"/>
      <selection pane="bottomLeft" activeCell="A3" sqref="A3"/>
      <selection pane="bottomRight" activeCell="B13" sqref="B13"/>
    </sheetView>
  </sheetViews>
  <sheetFormatPr defaultColWidth="9.140625" defaultRowHeight="15" x14ac:dyDescent="0.25"/>
  <cols>
    <col min="1" max="1" width="5.7109375" customWidth="1"/>
    <col min="2" max="2" width="48.85546875" customWidth="1"/>
    <col min="3" max="3" width="8" style="41" customWidth="1"/>
    <col min="4" max="4" width="11" customWidth="1"/>
    <col min="5" max="6" width="9.140625" customWidth="1"/>
    <col min="7" max="7" width="10.5703125" style="41" customWidth="1"/>
    <col min="8" max="14" width="9.140625" customWidth="1"/>
    <col min="15" max="15" width="7.7109375" customWidth="1"/>
    <col min="16" max="22" width="9.140625" customWidth="1"/>
    <col min="23" max="23" width="7.85546875" customWidth="1"/>
    <col min="24" max="28" width="9.140625" customWidth="1"/>
    <col min="29" max="29" width="13.5703125" customWidth="1"/>
    <col min="30" max="30" width="16.7109375" style="6" customWidth="1"/>
    <col min="31" max="31" width="27.7109375" style="6" customWidth="1"/>
    <col min="32" max="32" width="25.140625" hidden="1" customWidth="1"/>
    <col min="33" max="33" width="27.140625" hidden="1" customWidth="1"/>
    <col min="34" max="34" width="11.5703125" style="41" customWidth="1"/>
    <col min="37" max="37" width="26.5703125" customWidth="1"/>
    <col min="39" max="39" width="10.85546875" customWidth="1"/>
  </cols>
  <sheetData>
    <row r="1" spans="1:39" s="6" customFormat="1" ht="61.5" customHeight="1" x14ac:dyDescent="0.25">
      <c r="A1" s="1" t="s">
        <v>0</v>
      </c>
      <c r="B1" s="2" t="s">
        <v>1</v>
      </c>
      <c r="C1" s="3" t="s">
        <v>2</v>
      </c>
      <c r="D1" s="3" t="s">
        <v>3</v>
      </c>
      <c r="E1" s="3" t="s">
        <v>4</v>
      </c>
      <c r="F1" s="3" t="s">
        <v>5</v>
      </c>
      <c r="G1" s="3" t="s">
        <v>6</v>
      </c>
      <c r="H1" s="86" t="s">
        <v>7</v>
      </c>
      <c r="I1" s="87"/>
      <c r="J1" s="87"/>
      <c r="K1" s="87"/>
      <c r="L1" s="87"/>
      <c r="M1" s="87"/>
      <c r="N1" s="87"/>
      <c r="O1" s="87"/>
      <c r="P1" s="87"/>
      <c r="Q1" s="87"/>
      <c r="R1" s="87"/>
      <c r="S1" s="87"/>
      <c r="T1" s="87"/>
      <c r="U1" s="87"/>
      <c r="V1" s="87"/>
      <c r="W1" s="87"/>
      <c r="X1" s="87"/>
      <c r="Y1" s="87"/>
      <c r="Z1" s="87"/>
      <c r="AA1" s="87"/>
      <c r="AB1" s="88"/>
      <c r="AC1" s="4" t="s">
        <v>8</v>
      </c>
      <c r="AD1" s="4" t="s">
        <v>9</v>
      </c>
      <c r="AE1" s="3" t="s">
        <v>10</v>
      </c>
      <c r="AF1" s="3" t="s">
        <v>11</v>
      </c>
      <c r="AG1" s="3" t="s">
        <v>12</v>
      </c>
      <c r="AH1" s="3" t="s">
        <v>13</v>
      </c>
      <c r="AI1" s="3" t="s">
        <v>14</v>
      </c>
      <c r="AJ1" s="3" t="s">
        <v>15</v>
      </c>
      <c r="AK1" s="3" t="s">
        <v>16</v>
      </c>
      <c r="AL1" s="4" t="s">
        <v>17</v>
      </c>
      <c r="AM1" s="5"/>
    </row>
    <row r="2" spans="1:39" ht="15.75" x14ac:dyDescent="0.25">
      <c r="A2" s="7"/>
      <c r="B2" s="7"/>
      <c r="C2" s="8"/>
      <c r="D2" s="8"/>
      <c r="E2" s="8"/>
      <c r="F2" s="8"/>
      <c r="G2" s="8"/>
      <c r="H2" s="9" t="s">
        <v>18</v>
      </c>
      <c r="I2" s="9" t="s">
        <v>19</v>
      </c>
      <c r="J2" s="9" t="s">
        <v>20</v>
      </c>
      <c r="K2" s="9" t="s">
        <v>21</v>
      </c>
      <c r="L2" s="9" t="s">
        <v>22</v>
      </c>
      <c r="M2" s="9" t="s">
        <v>23</v>
      </c>
      <c r="N2" s="9" t="s">
        <v>24</v>
      </c>
      <c r="O2" s="9" t="s">
        <v>25</v>
      </c>
      <c r="P2" s="9" t="s">
        <v>26</v>
      </c>
      <c r="Q2" s="9" t="s">
        <v>27</v>
      </c>
      <c r="R2" s="9" t="s">
        <v>28</v>
      </c>
      <c r="S2" s="9" t="s">
        <v>29</v>
      </c>
      <c r="T2" s="9" t="s">
        <v>30</v>
      </c>
      <c r="U2" s="9" t="s">
        <v>31</v>
      </c>
      <c r="V2" s="9" t="s">
        <v>32</v>
      </c>
      <c r="W2" s="9" t="s">
        <v>33</v>
      </c>
      <c r="X2" s="9" t="s">
        <v>34</v>
      </c>
      <c r="Y2" s="9" t="s">
        <v>35</v>
      </c>
      <c r="Z2" s="9" t="s">
        <v>36</v>
      </c>
      <c r="AA2" s="9" t="s">
        <v>37</v>
      </c>
      <c r="AB2" s="9" t="s">
        <v>38</v>
      </c>
      <c r="AC2" s="9"/>
      <c r="AD2" s="10"/>
      <c r="AE2" s="11"/>
      <c r="AF2" s="8"/>
      <c r="AG2" s="8"/>
      <c r="AH2" s="8"/>
      <c r="AI2" s="8"/>
      <c r="AJ2" s="8"/>
      <c r="AK2" s="8"/>
      <c r="AL2" s="12"/>
      <c r="AM2" s="13"/>
    </row>
    <row r="3" spans="1:39" ht="15.75" hidden="1" customHeight="1" x14ac:dyDescent="0.25">
      <c r="A3" s="14">
        <v>1</v>
      </c>
      <c r="B3" s="15" t="s">
        <v>87</v>
      </c>
      <c r="C3" s="16" t="s">
        <v>30</v>
      </c>
      <c r="D3" s="17">
        <f t="shared" ref="D3:D11" si="0">E3+F3</f>
        <v>0.05</v>
      </c>
      <c r="E3" s="17"/>
      <c r="F3" s="17">
        <f t="shared" ref="F3:F11" si="1">H3+SUM(K3:N3)+SUM(P3:AB3)</f>
        <v>0.05</v>
      </c>
      <c r="G3" s="18" t="s">
        <v>22</v>
      </c>
      <c r="H3" s="17">
        <f t="shared" ref="H3:H11" si="2">I3+J3</f>
        <v>0</v>
      </c>
      <c r="I3" s="17"/>
      <c r="J3" s="17"/>
      <c r="K3" s="17"/>
      <c r="L3" s="17">
        <v>0.05</v>
      </c>
      <c r="M3" s="17"/>
      <c r="N3" s="17"/>
      <c r="O3" s="17"/>
      <c r="P3" s="17"/>
      <c r="Q3" s="17"/>
      <c r="R3" s="17"/>
      <c r="S3" s="17"/>
      <c r="T3" s="17"/>
      <c r="U3" s="17"/>
      <c r="V3" s="17"/>
      <c r="W3" s="17"/>
      <c r="X3" s="17"/>
      <c r="Y3" s="17"/>
      <c r="Z3" s="17"/>
      <c r="AA3" s="17"/>
      <c r="AB3" s="17"/>
      <c r="AC3" s="19" t="s">
        <v>40</v>
      </c>
      <c r="AD3" s="14" t="s">
        <v>69</v>
      </c>
      <c r="AE3" s="24" t="s">
        <v>48</v>
      </c>
      <c r="AF3" s="16"/>
      <c r="AG3" s="16"/>
      <c r="AH3" s="20"/>
      <c r="AI3" s="21"/>
      <c r="AJ3" s="21"/>
      <c r="AK3" s="21"/>
      <c r="AL3" s="20" t="s">
        <v>88</v>
      </c>
      <c r="AM3" s="22"/>
    </row>
    <row r="4" spans="1:39" ht="78.75" hidden="1" x14ac:dyDescent="0.25">
      <c r="A4" s="14">
        <v>2</v>
      </c>
      <c r="B4" s="15" t="s">
        <v>89</v>
      </c>
      <c r="C4" s="16" t="s">
        <v>30</v>
      </c>
      <c r="D4" s="17">
        <f t="shared" si="0"/>
        <v>7.0000000000000007E-2</v>
      </c>
      <c r="E4" s="17"/>
      <c r="F4" s="17">
        <f t="shared" si="1"/>
        <v>7.0000000000000007E-2</v>
      </c>
      <c r="G4" s="18" t="s">
        <v>22</v>
      </c>
      <c r="H4" s="17">
        <f t="shared" si="2"/>
        <v>0</v>
      </c>
      <c r="I4" s="17"/>
      <c r="J4" s="17"/>
      <c r="K4" s="17"/>
      <c r="L4" s="17">
        <v>7.0000000000000007E-2</v>
      </c>
      <c r="M4" s="17"/>
      <c r="N4" s="17"/>
      <c r="O4" s="17"/>
      <c r="P4" s="17"/>
      <c r="Q4" s="17"/>
      <c r="R4" s="17"/>
      <c r="S4" s="17"/>
      <c r="T4" s="17"/>
      <c r="U4" s="17"/>
      <c r="V4" s="17"/>
      <c r="W4" s="17"/>
      <c r="X4" s="17"/>
      <c r="Y4" s="17"/>
      <c r="Z4" s="17"/>
      <c r="AA4" s="17"/>
      <c r="AB4" s="17"/>
      <c r="AC4" s="19" t="s">
        <v>40</v>
      </c>
      <c r="AD4" s="14" t="s">
        <v>69</v>
      </c>
      <c r="AE4" s="24" t="s">
        <v>48</v>
      </c>
      <c r="AF4" s="16"/>
      <c r="AG4" s="16"/>
      <c r="AH4" s="20"/>
      <c r="AI4" s="21"/>
      <c r="AJ4" s="21"/>
      <c r="AK4" s="21"/>
      <c r="AL4" s="20" t="s">
        <v>90</v>
      </c>
      <c r="AM4" s="22"/>
    </row>
    <row r="5" spans="1:39" ht="78.75" hidden="1" x14ac:dyDescent="0.25">
      <c r="A5" s="14">
        <v>3</v>
      </c>
      <c r="B5" s="15" t="s">
        <v>344</v>
      </c>
      <c r="C5" s="16" t="s">
        <v>30</v>
      </c>
      <c r="D5" s="17">
        <f t="shared" si="0"/>
        <v>0.03</v>
      </c>
      <c r="E5" s="17"/>
      <c r="F5" s="17">
        <f t="shared" si="1"/>
        <v>0.03</v>
      </c>
      <c r="G5" s="18" t="s">
        <v>22</v>
      </c>
      <c r="H5" s="17">
        <f t="shared" si="2"/>
        <v>0</v>
      </c>
      <c r="I5" s="17"/>
      <c r="J5" s="17"/>
      <c r="K5" s="17"/>
      <c r="L5" s="17">
        <v>0.03</v>
      </c>
      <c r="M5" s="17"/>
      <c r="N5" s="17"/>
      <c r="O5" s="17"/>
      <c r="P5" s="17"/>
      <c r="Q5" s="17"/>
      <c r="R5" s="17"/>
      <c r="S5" s="17"/>
      <c r="T5" s="17"/>
      <c r="U5" s="17"/>
      <c r="V5" s="17"/>
      <c r="W5" s="17"/>
      <c r="X5" s="17"/>
      <c r="Y5" s="17"/>
      <c r="Z5" s="17"/>
      <c r="AA5" s="17"/>
      <c r="AB5" s="17"/>
      <c r="AC5" s="19" t="s">
        <v>40</v>
      </c>
      <c r="AD5" s="14" t="s">
        <v>69</v>
      </c>
      <c r="AE5" s="24" t="s">
        <v>48</v>
      </c>
      <c r="AF5" s="16"/>
      <c r="AG5" s="16" t="s">
        <v>91</v>
      </c>
      <c r="AH5" s="20"/>
      <c r="AI5" s="21"/>
      <c r="AJ5" s="21"/>
      <c r="AK5" s="21"/>
      <c r="AL5" s="20" t="s">
        <v>92</v>
      </c>
      <c r="AM5" s="22"/>
    </row>
    <row r="6" spans="1:39" ht="78.75" hidden="1" x14ac:dyDescent="0.25">
      <c r="A6" s="14">
        <v>4</v>
      </c>
      <c r="B6" s="15" t="s">
        <v>93</v>
      </c>
      <c r="C6" s="16" t="s">
        <v>30</v>
      </c>
      <c r="D6" s="17">
        <f t="shared" si="0"/>
        <v>6.0000000000000005E-2</v>
      </c>
      <c r="E6" s="17"/>
      <c r="F6" s="17">
        <f t="shared" si="1"/>
        <v>6.0000000000000005E-2</v>
      </c>
      <c r="G6" s="18" t="s">
        <v>58</v>
      </c>
      <c r="H6" s="17">
        <f t="shared" si="2"/>
        <v>0</v>
      </c>
      <c r="I6" s="17"/>
      <c r="J6" s="17"/>
      <c r="K6" s="17">
        <v>0.05</v>
      </c>
      <c r="L6" s="17">
        <v>0.01</v>
      </c>
      <c r="M6" s="17"/>
      <c r="N6" s="17"/>
      <c r="O6" s="17"/>
      <c r="P6" s="17"/>
      <c r="Q6" s="17"/>
      <c r="R6" s="17"/>
      <c r="S6" s="17"/>
      <c r="T6" s="17"/>
      <c r="U6" s="17"/>
      <c r="V6" s="17"/>
      <c r="W6" s="17"/>
      <c r="X6" s="17"/>
      <c r="Y6" s="17"/>
      <c r="Z6" s="17"/>
      <c r="AA6" s="17"/>
      <c r="AB6" s="17"/>
      <c r="AC6" s="19" t="s">
        <v>40</v>
      </c>
      <c r="AD6" s="14" t="s">
        <v>69</v>
      </c>
      <c r="AE6" s="24" t="s">
        <v>48</v>
      </c>
      <c r="AF6" s="16"/>
      <c r="AG6" s="16"/>
      <c r="AH6" s="20"/>
      <c r="AI6" s="21"/>
      <c r="AJ6" s="21"/>
      <c r="AK6" s="21"/>
      <c r="AL6" s="20" t="s">
        <v>94</v>
      </c>
      <c r="AM6" s="22"/>
    </row>
    <row r="7" spans="1:39" ht="45.75" customHeight="1" x14ac:dyDescent="0.25">
      <c r="A7" s="14">
        <v>5</v>
      </c>
      <c r="B7" s="15" t="s">
        <v>99</v>
      </c>
      <c r="C7" s="16" t="s">
        <v>30</v>
      </c>
      <c r="D7" s="17">
        <f t="shared" si="0"/>
        <v>0.05</v>
      </c>
      <c r="E7" s="17"/>
      <c r="F7" s="17">
        <f t="shared" si="1"/>
        <v>0.05</v>
      </c>
      <c r="G7" s="18" t="s">
        <v>22</v>
      </c>
      <c r="H7" s="17">
        <f t="shared" si="2"/>
        <v>0</v>
      </c>
      <c r="I7" s="17"/>
      <c r="J7" s="17"/>
      <c r="K7" s="17"/>
      <c r="L7" s="17">
        <v>0.05</v>
      </c>
      <c r="M7" s="17"/>
      <c r="N7" s="17"/>
      <c r="O7" s="17"/>
      <c r="P7" s="17"/>
      <c r="Q7" s="17"/>
      <c r="R7" s="17"/>
      <c r="S7" s="17"/>
      <c r="T7" s="17"/>
      <c r="U7" s="17"/>
      <c r="V7" s="17"/>
      <c r="W7" s="17"/>
      <c r="X7" s="17"/>
      <c r="Y7" s="17"/>
      <c r="Z7" s="17"/>
      <c r="AA7" s="17"/>
      <c r="AB7" s="17"/>
      <c r="AC7" s="19" t="s">
        <v>40</v>
      </c>
      <c r="AD7" s="14" t="s">
        <v>50</v>
      </c>
      <c r="AE7" s="24" t="s">
        <v>48</v>
      </c>
      <c r="AF7" s="16"/>
      <c r="AG7" s="16"/>
      <c r="AH7" s="20"/>
      <c r="AI7" s="21"/>
      <c r="AJ7" s="21"/>
      <c r="AK7" s="21"/>
      <c r="AL7" s="20" t="s">
        <v>100</v>
      </c>
      <c r="AM7" s="22"/>
    </row>
    <row r="8" spans="1:39" ht="78.75" hidden="1" x14ac:dyDescent="0.25">
      <c r="A8" s="14">
        <v>6</v>
      </c>
      <c r="B8" s="15" t="s">
        <v>101</v>
      </c>
      <c r="C8" s="16" t="s">
        <v>30</v>
      </c>
      <c r="D8" s="17">
        <f t="shared" si="0"/>
        <v>0.05</v>
      </c>
      <c r="E8" s="17"/>
      <c r="F8" s="17">
        <f t="shared" si="1"/>
        <v>0.05</v>
      </c>
      <c r="G8" s="18" t="s">
        <v>22</v>
      </c>
      <c r="H8" s="17">
        <f t="shared" si="2"/>
        <v>0</v>
      </c>
      <c r="I8" s="17"/>
      <c r="J8" s="17"/>
      <c r="K8" s="17"/>
      <c r="L8" s="17">
        <v>0.05</v>
      </c>
      <c r="M8" s="17"/>
      <c r="N8" s="17"/>
      <c r="O8" s="17"/>
      <c r="P8" s="17"/>
      <c r="Q8" s="17"/>
      <c r="R8" s="17"/>
      <c r="S8" s="17"/>
      <c r="T8" s="17"/>
      <c r="U8" s="17"/>
      <c r="V8" s="17"/>
      <c r="W8" s="17"/>
      <c r="X8" s="17"/>
      <c r="Y8" s="17"/>
      <c r="Z8" s="17"/>
      <c r="AA8" s="17"/>
      <c r="AB8" s="17"/>
      <c r="AC8" s="19" t="s">
        <v>40</v>
      </c>
      <c r="AD8" s="14" t="s">
        <v>44</v>
      </c>
      <c r="AE8" s="16" t="s">
        <v>48</v>
      </c>
      <c r="AF8" s="16"/>
      <c r="AG8" s="16"/>
      <c r="AH8" s="20"/>
      <c r="AI8" s="21"/>
      <c r="AJ8" s="21"/>
      <c r="AK8" s="21"/>
      <c r="AL8" s="20">
        <v>12</v>
      </c>
      <c r="AM8" s="22"/>
    </row>
    <row r="9" spans="1:39" ht="19.5" hidden="1" customHeight="1" x14ac:dyDescent="0.25">
      <c r="A9" s="14">
        <v>7</v>
      </c>
      <c r="B9" s="15" t="s">
        <v>106</v>
      </c>
      <c r="C9" s="16" t="s">
        <v>30</v>
      </c>
      <c r="D9" s="17">
        <f t="shared" si="0"/>
        <v>0.31</v>
      </c>
      <c r="E9" s="17"/>
      <c r="F9" s="17">
        <f t="shared" si="1"/>
        <v>0.31</v>
      </c>
      <c r="G9" s="18" t="s">
        <v>22</v>
      </c>
      <c r="H9" s="17">
        <f t="shared" si="2"/>
        <v>0</v>
      </c>
      <c r="I9" s="17"/>
      <c r="J9" s="17"/>
      <c r="K9" s="17"/>
      <c r="L9" s="17">
        <v>0.31</v>
      </c>
      <c r="M9" s="17"/>
      <c r="N9" s="17"/>
      <c r="O9" s="17"/>
      <c r="P9" s="17"/>
      <c r="Q9" s="17"/>
      <c r="R9" s="17"/>
      <c r="S9" s="17"/>
      <c r="T9" s="17"/>
      <c r="U9" s="17"/>
      <c r="V9" s="17"/>
      <c r="W9" s="17"/>
      <c r="X9" s="17"/>
      <c r="Y9" s="17"/>
      <c r="Z9" s="17"/>
      <c r="AA9" s="17"/>
      <c r="AB9" s="17"/>
      <c r="AC9" s="19" t="s">
        <v>40</v>
      </c>
      <c r="AD9" s="14" t="s">
        <v>60</v>
      </c>
      <c r="AE9" s="27" t="s">
        <v>48</v>
      </c>
      <c r="AF9" s="16"/>
      <c r="AG9" s="16"/>
      <c r="AH9" s="20"/>
      <c r="AI9" s="21"/>
      <c r="AJ9" s="21"/>
      <c r="AK9" s="21"/>
      <c r="AL9" s="20" t="s">
        <v>107</v>
      </c>
      <c r="AM9" s="22"/>
    </row>
    <row r="10" spans="1:39" ht="19.5" hidden="1" customHeight="1" x14ac:dyDescent="0.25">
      <c r="A10" s="14">
        <v>8</v>
      </c>
      <c r="B10" s="15" t="s">
        <v>108</v>
      </c>
      <c r="C10" s="16" t="s">
        <v>30</v>
      </c>
      <c r="D10" s="17">
        <f t="shared" si="0"/>
        <v>1.17</v>
      </c>
      <c r="E10" s="17"/>
      <c r="F10" s="17">
        <f t="shared" si="1"/>
        <v>1.17</v>
      </c>
      <c r="G10" s="18" t="s">
        <v>22</v>
      </c>
      <c r="H10" s="17">
        <f t="shared" si="2"/>
        <v>0</v>
      </c>
      <c r="I10" s="17"/>
      <c r="J10" s="17"/>
      <c r="K10" s="17"/>
      <c r="L10" s="17">
        <v>1.17</v>
      </c>
      <c r="M10" s="17"/>
      <c r="N10" s="17"/>
      <c r="O10" s="17"/>
      <c r="P10" s="17"/>
      <c r="Q10" s="17"/>
      <c r="R10" s="17"/>
      <c r="S10" s="17"/>
      <c r="T10" s="17"/>
      <c r="U10" s="17"/>
      <c r="V10" s="17"/>
      <c r="W10" s="17"/>
      <c r="X10" s="17"/>
      <c r="Y10" s="17"/>
      <c r="Z10" s="17"/>
      <c r="AA10" s="17"/>
      <c r="AB10" s="17"/>
      <c r="AC10" s="19" t="s">
        <v>40</v>
      </c>
      <c r="AD10" s="14" t="s">
        <v>60</v>
      </c>
      <c r="AE10" s="27" t="s">
        <v>48</v>
      </c>
      <c r="AF10" s="16"/>
      <c r="AG10" s="16"/>
      <c r="AH10" s="20"/>
      <c r="AI10" s="21"/>
      <c r="AJ10" s="21"/>
      <c r="AK10" s="21"/>
      <c r="AL10" s="20" t="s">
        <v>109</v>
      </c>
      <c r="AM10" s="22"/>
    </row>
    <row r="11" spans="1:39" ht="19.5" hidden="1" customHeight="1" x14ac:dyDescent="0.25">
      <c r="A11" s="14">
        <v>9</v>
      </c>
      <c r="B11" s="15" t="s">
        <v>110</v>
      </c>
      <c r="C11" s="16" t="s">
        <v>30</v>
      </c>
      <c r="D11" s="17">
        <f t="shared" si="0"/>
        <v>0.1</v>
      </c>
      <c r="E11" s="17"/>
      <c r="F11" s="17">
        <f t="shared" si="1"/>
        <v>0.1</v>
      </c>
      <c r="G11" s="18" t="s">
        <v>111</v>
      </c>
      <c r="H11" s="17">
        <f t="shared" si="2"/>
        <v>0</v>
      </c>
      <c r="I11" s="17"/>
      <c r="J11" s="17"/>
      <c r="K11" s="17"/>
      <c r="L11" s="17"/>
      <c r="M11" s="17"/>
      <c r="N11" s="17"/>
      <c r="O11" s="17"/>
      <c r="P11" s="17"/>
      <c r="Q11" s="17"/>
      <c r="R11" s="17"/>
      <c r="S11" s="17"/>
      <c r="T11" s="17">
        <v>0.08</v>
      </c>
      <c r="U11" s="17"/>
      <c r="V11" s="17"/>
      <c r="W11" s="17"/>
      <c r="X11" s="17">
        <v>0.02</v>
      </c>
      <c r="Y11" s="17"/>
      <c r="Z11" s="17"/>
      <c r="AA11" s="17"/>
      <c r="AB11" s="17"/>
      <c r="AC11" s="19" t="s">
        <v>40</v>
      </c>
      <c r="AD11" s="14" t="s">
        <v>60</v>
      </c>
      <c r="AE11" s="27" t="s">
        <v>48</v>
      </c>
      <c r="AF11" s="16"/>
      <c r="AG11" s="16"/>
      <c r="AH11" s="20"/>
      <c r="AI11" s="21"/>
      <c r="AJ11" s="21"/>
      <c r="AK11" s="21"/>
      <c r="AL11" s="20" t="s">
        <v>112</v>
      </c>
      <c r="AM11" s="22"/>
    </row>
    <row r="12" spans="1:39" ht="47.25" hidden="1" customHeight="1" x14ac:dyDescent="0.25">
      <c r="A12" s="14" t="e">
        <f>#REF!+1</f>
        <v>#REF!</v>
      </c>
      <c r="B12" s="15" t="s">
        <v>76</v>
      </c>
      <c r="C12" s="16" t="s">
        <v>35</v>
      </c>
      <c r="D12" s="17">
        <f>E12+F12</f>
        <v>0.60000000000000009</v>
      </c>
      <c r="E12" s="17"/>
      <c r="F12" s="17">
        <f>H12+SUM(K12:N12)+SUM(P12:AB12)</f>
        <v>0.60000000000000009</v>
      </c>
      <c r="G12" s="18" t="s">
        <v>71</v>
      </c>
      <c r="H12" s="17">
        <f>I12+J12</f>
        <v>0.56000000000000005</v>
      </c>
      <c r="I12" s="17">
        <v>0.56000000000000005</v>
      </c>
      <c r="J12" s="17"/>
      <c r="K12" s="17">
        <v>0.04</v>
      </c>
      <c r="L12" s="17"/>
      <c r="M12" s="17"/>
      <c r="N12" s="17"/>
      <c r="O12" s="17"/>
      <c r="P12" s="17"/>
      <c r="Q12" s="17"/>
      <c r="R12" s="17"/>
      <c r="S12" s="17"/>
      <c r="T12" s="17"/>
      <c r="U12" s="17"/>
      <c r="V12" s="17"/>
      <c r="W12" s="17"/>
      <c r="X12" s="17"/>
      <c r="Y12" s="17"/>
      <c r="Z12" s="17"/>
      <c r="AA12" s="17"/>
      <c r="AB12" s="17"/>
      <c r="AC12" s="19" t="s">
        <v>40</v>
      </c>
      <c r="AD12" s="14" t="s">
        <v>47</v>
      </c>
      <c r="AE12" s="24" t="s">
        <v>48</v>
      </c>
      <c r="AF12" s="16"/>
      <c r="AG12" s="16"/>
      <c r="AH12" s="20"/>
      <c r="AI12" s="21"/>
      <c r="AJ12" s="21"/>
      <c r="AK12" s="21"/>
      <c r="AL12" s="20" t="s">
        <v>78</v>
      </c>
      <c r="AM12" s="22"/>
    </row>
    <row r="13" spans="1:39" ht="78.75" hidden="1" x14ac:dyDescent="0.25">
      <c r="A13" s="14" t="e">
        <f>#REF!+1</f>
        <v>#REF!</v>
      </c>
      <c r="B13" s="15" t="s">
        <v>268</v>
      </c>
      <c r="C13" s="16" t="s">
        <v>22</v>
      </c>
      <c r="D13" s="17">
        <f>E13+F13</f>
        <v>70</v>
      </c>
      <c r="E13" s="17"/>
      <c r="F13" s="17">
        <f>H13+SUM(K13:N13)+SUM(P13:AB13)</f>
        <v>70</v>
      </c>
      <c r="G13" s="18" t="s">
        <v>58</v>
      </c>
      <c r="H13" s="17">
        <f>I13+J13</f>
        <v>0</v>
      </c>
      <c r="I13" s="17"/>
      <c r="J13" s="17"/>
      <c r="K13" s="17">
        <v>30</v>
      </c>
      <c r="L13" s="17">
        <v>20</v>
      </c>
      <c r="M13" s="17"/>
      <c r="N13" s="17">
        <v>20</v>
      </c>
      <c r="O13" s="17"/>
      <c r="P13" s="17"/>
      <c r="Q13" s="17"/>
      <c r="R13" s="17"/>
      <c r="S13" s="17"/>
      <c r="T13" s="17"/>
      <c r="U13" s="17"/>
      <c r="V13" s="17"/>
      <c r="W13" s="17"/>
      <c r="X13" s="17"/>
      <c r="Y13" s="17"/>
      <c r="Z13" s="17"/>
      <c r="AA13" s="17"/>
      <c r="AB13" s="17"/>
      <c r="AC13" s="19" t="s">
        <v>40</v>
      </c>
      <c r="AD13" s="14" t="s">
        <v>47</v>
      </c>
      <c r="AE13" s="16" t="s">
        <v>48</v>
      </c>
      <c r="AF13" s="16"/>
      <c r="AG13" s="16"/>
      <c r="AH13" s="20"/>
      <c r="AI13" s="21"/>
      <c r="AJ13" s="21"/>
      <c r="AK13" s="21"/>
      <c r="AL13" s="20"/>
      <c r="AM13" s="22"/>
    </row>
  </sheetData>
  <autoFilter ref="A2:AL13" xr:uid="{00000000-0009-0000-0000-000002000000}">
    <filterColumn colId="29">
      <filters>
        <filter val="Xã Đăk Tơ Lung"/>
      </filters>
    </filterColumn>
  </autoFilter>
  <mergeCells count="1">
    <mergeCell ref="H1:A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6"/>
  <sheetViews>
    <sheetView showZeros="0" workbookViewId="0">
      <pane xSplit="4" ySplit="2" topLeftCell="Z6" activePane="bottomRight" state="frozen"/>
      <selection pane="topRight" activeCell="E1" sqref="E1"/>
      <selection pane="bottomLeft" activeCell="A3" sqref="A3"/>
      <selection pane="bottomRight" activeCell="B8" sqref="B8"/>
    </sheetView>
  </sheetViews>
  <sheetFormatPr defaultColWidth="9.140625" defaultRowHeight="15" x14ac:dyDescent="0.25"/>
  <cols>
    <col min="1" max="1" width="5.7109375" customWidth="1"/>
    <col min="2" max="2" width="48.85546875" customWidth="1"/>
    <col min="3" max="3" width="8" style="41" customWidth="1"/>
    <col min="4" max="4" width="11" customWidth="1"/>
    <col min="5" max="6" width="9.140625" customWidth="1"/>
    <col min="7" max="7" width="10.5703125" style="41" customWidth="1"/>
    <col min="8" max="14" width="9.140625" customWidth="1"/>
    <col min="15" max="15" width="7.7109375" customWidth="1"/>
    <col min="16" max="22" width="9.140625" customWidth="1"/>
    <col min="23" max="23" width="7.85546875" customWidth="1"/>
    <col min="24" max="28" width="9.140625" customWidth="1"/>
    <col min="29" max="29" width="13.5703125" customWidth="1"/>
    <col min="30" max="30" width="16.7109375" style="6" customWidth="1"/>
    <col min="31" max="31" width="27.7109375" style="6" customWidth="1"/>
    <col min="32" max="32" width="25.140625" hidden="1" customWidth="1"/>
    <col min="33" max="33" width="27.140625" hidden="1" customWidth="1"/>
    <col min="34" max="34" width="11.5703125" style="41" customWidth="1"/>
    <col min="39" max="39" width="10.85546875" customWidth="1"/>
  </cols>
  <sheetData>
    <row r="1" spans="1:39" s="6" customFormat="1" ht="61.5" customHeight="1" x14ac:dyDescent="0.25">
      <c r="A1" s="1" t="s">
        <v>0</v>
      </c>
      <c r="B1" s="2" t="s">
        <v>1</v>
      </c>
      <c r="C1" s="3" t="s">
        <v>2</v>
      </c>
      <c r="D1" s="3" t="s">
        <v>3</v>
      </c>
      <c r="E1" s="3" t="s">
        <v>4</v>
      </c>
      <c r="F1" s="3" t="s">
        <v>5</v>
      </c>
      <c r="G1" s="3" t="s">
        <v>6</v>
      </c>
      <c r="H1" s="86" t="s">
        <v>7</v>
      </c>
      <c r="I1" s="87"/>
      <c r="J1" s="87"/>
      <c r="K1" s="87"/>
      <c r="L1" s="87"/>
      <c r="M1" s="87"/>
      <c r="N1" s="87"/>
      <c r="O1" s="87"/>
      <c r="P1" s="87"/>
      <c r="Q1" s="87"/>
      <c r="R1" s="87"/>
      <c r="S1" s="87"/>
      <c r="T1" s="87"/>
      <c r="U1" s="87"/>
      <c r="V1" s="87"/>
      <c r="W1" s="87"/>
      <c r="X1" s="87"/>
      <c r="Y1" s="87"/>
      <c r="Z1" s="87"/>
      <c r="AA1" s="87"/>
      <c r="AB1" s="88"/>
      <c r="AC1" s="4" t="s">
        <v>8</v>
      </c>
      <c r="AD1" s="4" t="s">
        <v>9</v>
      </c>
      <c r="AE1" s="3" t="s">
        <v>10</v>
      </c>
      <c r="AF1" s="3" t="s">
        <v>11</v>
      </c>
      <c r="AG1" s="3" t="s">
        <v>12</v>
      </c>
      <c r="AH1" s="3" t="s">
        <v>13</v>
      </c>
      <c r="AI1" s="3" t="s">
        <v>14</v>
      </c>
      <c r="AJ1" s="3" t="s">
        <v>15</v>
      </c>
      <c r="AK1" s="3" t="s">
        <v>16</v>
      </c>
      <c r="AL1" s="4" t="s">
        <v>17</v>
      </c>
      <c r="AM1" s="5"/>
    </row>
    <row r="2" spans="1:39" ht="15.75" x14ac:dyDescent="0.25">
      <c r="A2" s="7"/>
      <c r="B2" s="7"/>
      <c r="C2" s="8"/>
      <c r="D2" s="8"/>
      <c r="E2" s="8"/>
      <c r="F2" s="8"/>
      <c r="G2" s="8"/>
      <c r="H2" s="9" t="s">
        <v>18</v>
      </c>
      <c r="I2" s="9" t="s">
        <v>19</v>
      </c>
      <c r="J2" s="9" t="s">
        <v>20</v>
      </c>
      <c r="K2" s="9" t="s">
        <v>21</v>
      </c>
      <c r="L2" s="9" t="s">
        <v>22</v>
      </c>
      <c r="M2" s="9" t="s">
        <v>23</v>
      </c>
      <c r="N2" s="9" t="s">
        <v>24</v>
      </c>
      <c r="O2" s="9" t="s">
        <v>25</v>
      </c>
      <c r="P2" s="9" t="s">
        <v>26</v>
      </c>
      <c r="Q2" s="9" t="s">
        <v>27</v>
      </c>
      <c r="R2" s="9" t="s">
        <v>28</v>
      </c>
      <c r="S2" s="9" t="s">
        <v>29</v>
      </c>
      <c r="T2" s="9" t="s">
        <v>30</v>
      </c>
      <c r="U2" s="9" t="s">
        <v>31</v>
      </c>
      <c r="V2" s="9" t="s">
        <v>32</v>
      </c>
      <c r="W2" s="9" t="s">
        <v>33</v>
      </c>
      <c r="X2" s="9" t="s">
        <v>34</v>
      </c>
      <c r="Y2" s="9" t="s">
        <v>35</v>
      </c>
      <c r="Z2" s="9" t="s">
        <v>36</v>
      </c>
      <c r="AA2" s="9" t="s">
        <v>37</v>
      </c>
      <c r="AB2" s="9" t="s">
        <v>38</v>
      </c>
      <c r="AC2" s="9"/>
      <c r="AD2" s="10"/>
      <c r="AE2" s="11"/>
      <c r="AF2" s="8"/>
      <c r="AG2" s="8"/>
      <c r="AH2" s="8"/>
      <c r="AI2" s="8"/>
      <c r="AJ2" s="8"/>
      <c r="AK2" s="8"/>
      <c r="AL2" s="12"/>
      <c r="AM2" s="13"/>
    </row>
    <row r="3" spans="1:39" ht="110.25" x14ac:dyDescent="0.25">
      <c r="A3" s="14" t="e">
        <f>#REF!+1</f>
        <v>#REF!</v>
      </c>
      <c r="B3" s="15" t="s">
        <v>80</v>
      </c>
      <c r="C3" s="16" t="s">
        <v>79</v>
      </c>
      <c r="D3" s="17">
        <f>E3+F3</f>
        <v>0.12</v>
      </c>
      <c r="E3" s="17"/>
      <c r="F3" s="17">
        <f t="shared" ref="F3:F5" si="0">H3+SUM(K3:N3)+SUM(P3:AB3)</f>
        <v>0.12</v>
      </c>
      <c r="G3" s="18" t="s">
        <v>81</v>
      </c>
      <c r="H3" s="17">
        <f t="shared" ref="H3" si="1">I3+J3</f>
        <v>0</v>
      </c>
      <c r="I3" s="17"/>
      <c r="J3" s="17"/>
      <c r="K3" s="17"/>
      <c r="L3" s="17">
        <v>0.11</v>
      </c>
      <c r="M3" s="17"/>
      <c r="N3" s="17"/>
      <c r="O3" s="17"/>
      <c r="P3" s="17"/>
      <c r="Q3" s="17"/>
      <c r="R3" s="17"/>
      <c r="S3" s="17"/>
      <c r="T3" s="17"/>
      <c r="U3" s="17"/>
      <c r="V3" s="17"/>
      <c r="W3" s="17"/>
      <c r="X3" s="17"/>
      <c r="Y3" s="17"/>
      <c r="Z3" s="17"/>
      <c r="AA3" s="17">
        <v>0.01</v>
      </c>
      <c r="AB3" s="17"/>
      <c r="AC3" s="19" t="s">
        <v>40</v>
      </c>
      <c r="AD3" s="14" t="s">
        <v>41</v>
      </c>
      <c r="AE3" s="16" t="s">
        <v>82</v>
      </c>
      <c r="AF3" s="16"/>
      <c r="AG3" s="16" t="s">
        <v>83</v>
      </c>
      <c r="AH3" s="20" t="s">
        <v>84</v>
      </c>
      <c r="AI3" s="21"/>
      <c r="AJ3" s="21"/>
      <c r="AK3" s="21"/>
      <c r="AL3" s="20" t="s">
        <v>85</v>
      </c>
      <c r="AM3" s="22"/>
    </row>
    <row r="4" spans="1:39" ht="45.75" customHeight="1" x14ac:dyDescent="0.25">
      <c r="A4" s="14" t="e">
        <f>#REF!+1</f>
        <v>#REF!</v>
      </c>
      <c r="B4" s="15" t="s">
        <v>95</v>
      </c>
      <c r="C4" s="16" t="s">
        <v>30</v>
      </c>
      <c r="D4" s="17">
        <f t="shared" ref="D4:D7" si="2">E4+F4</f>
        <v>0.2</v>
      </c>
      <c r="E4" s="17"/>
      <c r="F4" s="17">
        <f t="shared" si="0"/>
        <v>0.2</v>
      </c>
      <c r="G4" s="18" t="s">
        <v>22</v>
      </c>
      <c r="H4" s="17">
        <f t="shared" ref="H4:H7" si="3">I4+J4</f>
        <v>0</v>
      </c>
      <c r="I4" s="17"/>
      <c r="J4" s="17"/>
      <c r="K4" s="17"/>
      <c r="L4" s="17">
        <v>0.2</v>
      </c>
      <c r="M4" s="17"/>
      <c r="N4" s="17"/>
      <c r="O4" s="17"/>
      <c r="P4" s="17"/>
      <c r="Q4" s="17"/>
      <c r="R4" s="17"/>
      <c r="S4" s="17"/>
      <c r="T4" s="17"/>
      <c r="U4" s="17"/>
      <c r="V4" s="17"/>
      <c r="W4" s="17"/>
      <c r="X4" s="17"/>
      <c r="Y4" s="17"/>
      <c r="Z4" s="17"/>
      <c r="AA4" s="17"/>
      <c r="AB4" s="17"/>
      <c r="AC4" s="19" t="s">
        <v>40</v>
      </c>
      <c r="AD4" s="14" t="s">
        <v>50</v>
      </c>
      <c r="AE4" s="24" t="s">
        <v>96</v>
      </c>
      <c r="AF4" s="16" t="s">
        <v>67</v>
      </c>
      <c r="AG4" s="16" t="s">
        <v>97</v>
      </c>
      <c r="AH4" s="20">
        <v>2024</v>
      </c>
      <c r="AI4" s="21"/>
      <c r="AJ4" s="21"/>
      <c r="AK4" s="21"/>
      <c r="AL4" s="20" t="s">
        <v>98</v>
      </c>
      <c r="AM4" s="22"/>
    </row>
    <row r="5" spans="1:39" ht="47.25" customHeight="1" x14ac:dyDescent="0.25">
      <c r="A5" s="14" t="e">
        <f>#REF!+1</f>
        <v>#REF!</v>
      </c>
      <c r="B5" s="15" t="s">
        <v>102</v>
      </c>
      <c r="C5" s="16" t="s">
        <v>30</v>
      </c>
      <c r="D5" s="17">
        <f t="shared" si="2"/>
        <v>0.03</v>
      </c>
      <c r="E5" s="17"/>
      <c r="F5" s="17">
        <f t="shared" si="0"/>
        <v>0.03</v>
      </c>
      <c r="G5" s="18" t="s">
        <v>22</v>
      </c>
      <c r="H5" s="17">
        <f t="shared" si="3"/>
        <v>0</v>
      </c>
      <c r="I5" s="17"/>
      <c r="J5" s="17"/>
      <c r="K5" s="17"/>
      <c r="L5" s="17">
        <v>0.03</v>
      </c>
      <c r="M5" s="17"/>
      <c r="N5" s="17"/>
      <c r="O5" s="17"/>
      <c r="P5" s="17"/>
      <c r="Q5" s="17"/>
      <c r="R5" s="17"/>
      <c r="S5" s="17"/>
      <c r="T5" s="17"/>
      <c r="U5" s="17"/>
      <c r="V5" s="17"/>
      <c r="W5" s="17"/>
      <c r="X5" s="17"/>
      <c r="Y5" s="17"/>
      <c r="Z5" s="17"/>
      <c r="AA5" s="17"/>
      <c r="AB5" s="17"/>
      <c r="AC5" s="19" t="s">
        <v>40</v>
      </c>
      <c r="AD5" s="14" t="s">
        <v>60</v>
      </c>
      <c r="AE5" s="24" t="s">
        <v>96</v>
      </c>
      <c r="AF5" s="16" t="s">
        <v>103</v>
      </c>
      <c r="AG5" s="16" t="s">
        <v>104</v>
      </c>
      <c r="AH5" s="20">
        <v>2023.2023999999999</v>
      </c>
      <c r="AI5" s="21"/>
      <c r="AJ5" s="21"/>
      <c r="AK5" s="21"/>
      <c r="AL5" s="20" t="s">
        <v>105</v>
      </c>
      <c r="AM5" s="22"/>
    </row>
    <row r="6" spans="1:39" ht="47.25" x14ac:dyDescent="0.25">
      <c r="A6" s="14" t="e">
        <f>#REF!+1</f>
        <v>#REF!</v>
      </c>
      <c r="B6" s="15" t="s">
        <v>113</v>
      </c>
      <c r="C6" s="16" t="s">
        <v>30</v>
      </c>
      <c r="D6" s="17">
        <f t="shared" si="2"/>
        <v>0.1</v>
      </c>
      <c r="E6" s="17"/>
      <c r="F6" s="17">
        <f t="shared" ref="F6:F7" si="4">H6+SUM(K6:N6)+SUM(P6:AB6)</f>
        <v>0.1</v>
      </c>
      <c r="G6" s="18" t="s">
        <v>21</v>
      </c>
      <c r="H6" s="17">
        <f t="shared" si="3"/>
        <v>0</v>
      </c>
      <c r="I6" s="19"/>
      <c r="J6" s="19"/>
      <c r="K6" s="19">
        <v>0.1</v>
      </c>
      <c r="L6" s="19"/>
      <c r="M6" s="19"/>
      <c r="N6" s="19"/>
      <c r="O6" s="19"/>
      <c r="P6" s="19"/>
      <c r="Q6" s="19"/>
      <c r="R6" s="19"/>
      <c r="S6" s="19"/>
      <c r="T6" s="19"/>
      <c r="U6" s="19"/>
      <c r="V6" s="19"/>
      <c r="W6" s="19"/>
      <c r="X6" s="19"/>
      <c r="Y6" s="19"/>
      <c r="Z6" s="19"/>
      <c r="AA6" s="19"/>
      <c r="AB6" s="19"/>
      <c r="AC6" s="19"/>
      <c r="AD6" s="14" t="s">
        <v>60</v>
      </c>
      <c r="AE6" s="16" t="s">
        <v>96</v>
      </c>
      <c r="AF6" s="16"/>
      <c r="AG6" s="16"/>
      <c r="AH6" s="15">
        <v>2023.2023999999999</v>
      </c>
      <c r="AI6" s="19"/>
      <c r="AJ6" s="19"/>
      <c r="AK6" s="19"/>
      <c r="AL6" s="15"/>
      <c r="AM6" s="26"/>
    </row>
    <row r="7" spans="1:39" ht="47.25" x14ac:dyDescent="0.25">
      <c r="A7" s="14" t="e">
        <f>A6+1</f>
        <v>#REF!</v>
      </c>
      <c r="B7" s="15" t="s">
        <v>114</v>
      </c>
      <c r="C7" s="16" t="s">
        <v>30</v>
      </c>
      <c r="D7" s="17">
        <f t="shared" si="2"/>
        <v>0.1</v>
      </c>
      <c r="E7" s="17"/>
      <c r="F7" s="17">
        <f t="shared" si="4"/>
        <v>0.1</v>
      </c>
      <c r="G7" s="18" t="s">
        <v>21</v>
      </c>
      <c r="H7" s="17">
        <f t="shared" si="3"/>
        <v>0</v>
      </c>
      <c r="I7" s="19"/>
      <c r="J7" s="19"/>
      <c r="K7" s="19">
        <v>0.1</v>
      </c>
      <c r="L7" s="19"/>
      <c r="M7" s="19"/>
      <c r="N7" s="19"/>
      <c r="O7" s="19"/>
      <c r="P7" s="19"/>
      <c r="Q7" s="19"/>
      <c r="R7" s="19"/>
      <c r="S7" s="19"/>
      <c r="T7" s="19"/>
      <c r="U7" s="19"/>
      <c r="V7" s="19"/>
      <c r="W7" s="19"/>
      <c r="X7" s="19"/>
      <c r="Y7" s="19"/>
      <c r="Z7" s="19"/>
      <c r="AA7" s="19"/>
      <c r="AB7" s="19"/>
      <c r="AC7" s="19"/>
      <c r="AD7" s="14" t="s">
        <v>60</v>
      </c>
      <c r="AE7" s="16" t="s">
        <v>96</v>
      </c>
      <c r="AF7" s="16"/>
      <c r="AG7" s="16"/>
      <c r="AH7" s="15">
        <v>2023.2023999999999</v>
      </c>
      <c r="AI7" s="19"/>
      <c r="AJ7" s="19"/>
      <c r="AK7" s="19"/>
      <c r="AL7" s="15"/>
      <c r="AM7" s="26"/>
    </row>
    <row r="8" spans="1:39" ht="63" x14ac:dyDescent="0.25">
      <c r="A8" s="14" t="e">
        <f>#REF!+1</f>
        <v>#REF!</v>
      </c>
      <c r="B8" s="15" t="s">
        <v>138</v>
      </c>
      <c r="C8" s="16" t="s">
        <v>139</v>
      </c>
      <c r="D8" s="17">
        <f>E8+F8</f>
        <v>5</v>
      </c>
      <c r="E8" s="17"/>
      <c r="F8" s="17">
        <f>H8+SUM(K8:N8)+SUM(P8:AB8)</f>
        <v>5</v>
      </c>
      <c r="G8" s="18" t="s">
        <v>58</v>
      </c>
      <c r="H8" s="17">
        <f>I8+J8</f>
        <v>0</v>
      </c>
      <c r="I8" s="17"/>
      <c r="J8" s="17"/>
      <c r="K8" s="17">
        <v>0.5</v>
      </c>
      <c r="L8" s="17">
        <v>4.5</v>
      </c>
      <c r="M8" s="17"/>
      <c r="N8" s="17"/>
      <c r="O8" s="17"/>
      <c r="P8" s="17"/>
      <c r="Q8" s="17"/>
      <c r="R8" s="17"/>
      <c r="S8" s="17"/>
      <c r="T8" s="17"/>
      <c r="U8" s="17"/>
      <c r="V8" s="17"/>
      <c r="W8" s="17"/>
      <c r="X8" s="17"/>
      <c r="Y8" s="17"/>
      <c r="Z8" s="17"/>
      <c r="AA8" s="17"/>
      <c r="AB8" s="17"/>
      <c r="AC8" s="19" t="s">
        <v>40</v>
      </c>
      <c r="AD8" s="14" t="s">
        <v>69</v>
      </c>
      <c r="AE8" s="24" t="s">
        <v>140</v>
      </c>
      <c r="AF8" s="16"/>
      <c r="AG8" s="16"/>
      <c r="AH8" s="20" t="s">
        <v>43</v>
      </c>
      <c r="AI8" s="21"/>
      <c r="AJ8" s="21"/>
      <c r="AK8" s="21"/>
      <c r="AL8" s="20" t="s">
        <v>141</v>
      </c>
      <c r="AM8" s="22"/>
    </row>
    <row r="9" spans="1:39" ht="48" customHeight="1" x14ac:dyDescent="0.25">
      <c r="A9" s="71" t="e">
        <f>#REF!+1</f>
        <v>#REF!</v>
      </c>
      <c r="B9" s="73" t="s">
        <v>144</v>
      </c>
      <c r="C9" s="16" t="s">
        <v>143</v>
      </c>
      <c r="D9" s="17">
        <f t="shared" ref="D9:D30" si="5">E9+F9</f>
        <v>2.03714</v>
      </c>
      <c r="E9" s="17"/>
      <c r="F9" s="17">
        <f t="shared" ref="F9:F26" si="6">H9+SUM(K9:N9)+SUM(P9:AB9)</f>
        <v>2.03714</v>
      </c>
      <c r="G9" s="18" t="s">
        <v>21</v>
      </c>
      <c r="H9" s="17">
        <f t="shared" ref="H9:H24" si="7">I9+J9</f>
        <v>0</v>
      </c>
      <c r="I9" s="17"/>
      <c r="J9" s="17"/>
      <c r="K9" s="17">
        <f>20371.4/10000</f>
        <v>2.03714</v>
      </c>
      <c r="L9" s="17"/>
      <c r="M9" s="17"/>
      <c r="N9" s="17"/>
      <c r="O9" s="17"/>
      <c r="P9" s="17"/>
      <c r="Q9" s="17"/>
      <c r="R9" s="17"/>
      <c r="S9" s="17"/>
      <c r="T9" s="17"/>
      <c r="U9" s="17"/>
      <c r="V9" s="17"/>
      <c r="W9" s="17"/>
      <c r="X9" s="17"/>
      <c r="Y9" s="17"/>
      <c r="Z9" s="17"/>
      <c r="AA9" s="17"/>
      <c r="AB9" s="17"/>
      <c r="AC9" s="19" t="s">
        <v>40</v>
      </c>
      <c r="AD9" s="14" t="s">
        <v>47</v>
      </c>
      <c r="AE9" s="75" t="s">
        <v>333</v>
      </c>
      <c r="AF9" s="75" t="s">
        <v>142</v>
      </c>
      <c r="AG9" s="75" t="s">
        <v>145</v>
      </c>
      <c r="AH9" s="20">
        <v>2023.2023999999999</v>
      </c>
      <c r="AI9" s="21"/>
      <c r="AJ9" s="21"/>
      <c r="AK9" s="21"/>
      <c r="AL9" s="20"/>
      <c r="AM9" s="22"/>
    </row>
    <row r="10" spans="1:39" ht="48" customHeight="1" x14ac:dyDescent="0.25">
      <c r="A10" s="78"/>
      <c r="B10" s="79"/>
      <c r="C10" s="16" t="s">
        <v>139</v>
      </c>
      <c r="D10" s="17">
        <f t="shared" si="5"/>
        <v>0.21</v>
      </c>
      <c r="E10" s="17"/>
      <c r="F10" s="17">
        <f t="shared" si="6"/>
        <v>0.21</v>
      </c>
      <c r="G10" s="18" t="s">
        <v>21</v>
      </c>
      <c r="H10" s="17"/>
      <c r="I10" s="17"/>
      <c r="J10" s="17"/>
      <c r="K10" s="17">
        <v>0.21</v>
      </c>
      <c r="L10" s="17"/>
      <c r="M10" s="17"/>
      <c r="N10" s="17"/>
      <c r="O10" s="17"/>
      <c r="P10" s="17"/>
      <c r="Q10" s="17"/>
      <c r="R10" s="17"/>
      <c r="S10" s="17"/>
      <c r="T10" s="17"/>
      <c r="U10" s="17"/>
      <c r="V10" s="17"/>
      <c r="W10" s="17"/>
      <c r="X10" s="17"/>
      <c r="Y10" s="17"/>
      <c r="Z10" s="17"/>
      <c r="AA10" s="17"/>
      <c r="AB10" s="17"/>
      <c r="AC10" s="19"/>
      <c r="AD10" s="14"/>
      <c r="AE10" s="80"/>
      <c r="AF10" s="80"/>
      <c r="AG10" s="80"/>
      <c r="AH10" s="20"/>
      <c r="AI10" s="21"/>
      <c r="AJ10" s="21"/>
      <c r="AK10" s="21"/>
      <c r="AL10" s="20"/>
      <c r="AM10" s="22"/>
    </row>
    <row r="11" spans="1:39" ht="48" customHeight="1" x14ac:dyDescent="0.25">
      <c r="A11" s="72"/>
      <c r="B11" s="74"/>
      <c r="C11" s="16" t="s">
        <v>36</v>
      </c>
      <c r="D11" s="17">
        <f t="shared" si="5"/>
        <v>1.82</v>
      </c>
      <c r="E11" s="17">
        <v>1.82</v>
      </c>
      <c r="F11" s="17">
        <f t="shared" si="6"/>
        <v>0</v>
      </c>
      <c r="G11" s="18"/>
      <c r="H11" s="17"/>
      <c r="I11" s="17"/>
      <c r="J11" s="17"/>
      <c r="K11" s="17"/>
      <c r="L11" s="17"/>
      <c r="M11" s="17"/>
      <c r="N11" s="17"/>
      <c r="O11" s="17"/>
      <c r="P11" s="17"/>
      <c r="Q11" s="17"/>
      <c r="R11" s="17"/>
      <c r="S11" s="17"/>
      <c r="T11" s="17"/>
      <c r="U11" s="17"/>
      <c r="V11" s="17"/>
      <c r="W11" s="17"/>
      <c r="X11" s="17"/>
      <c r="Y11" s="17"/>
      <c r="Z11" s="17"/>
      <c r="AA11" s="17"/>
      <c r="AB11" s="17"/>
      <c r="AC11" s="19"/>
      <c r="AD11" s="14" t="s">
        <v>47</v>
      </c>
      <c r="AE11" s="76"/>
      <c r="AF11" s="76"/>
      <c r="AG11" s="76"/>
      <c r="AH11" s="20">
        <v>2023.2023999999999</v>
      </c>
      <c r="AI11" s="21"/>
      <c r="AJ11" s="21"/>
      <c r="AK11" s="21"/>
      <c r="AL11" s="20"/>
      <c r="AM11" s="22"/>
    </row>
    <row r="12" spans="1:39" ht="126" x14ac:dyDescent="0.25">
      <c r="A12" s="46"/>
      <c r="B12" s="24" t="s">
        <v>325</v>
      </c>
      <c r="C12" s="16" t="s">
        <v>36</v>
      </c>
      <c r="D12" s="17">
        <f>E12+F12</f>
        <v>2</v>
      </c>
      <c r="E12" s="17">
        <v>2</v>
      </c>
      <c r="F12" s="17">
        <f>H12+SUM(K12:N12)+SUM(P12:AB12)</f>
        <v>0</v>
      </c>
      <c r="G12" s="18"/>
      <c r="H12" s="17"/>
      <c r="I12" s="17"/>
      <c r="J12" s="17"/>
      <c r="K12" s="17"/>
      <c r="L12" s="17"/>
      <c r="M12" s="17"/>
      <c r="N12" s="17"/>
      <c r="O12" s="17"/>
      <c r="P12" s="17"/>
      <c r="Q12" s="17"/>
      <c r="R12" s="17"/>
      <c r="S12" s="17"/>
      <c r="T12" s="17"/>
      <c r="U12" s="17"/>
      <c r="V12" s="17"/>
      <c r="W12" s="17"/>
      <c r="X12" s="17"/>
      <c r="Y12" s="17"/>
      <c r="Z12" s="17"/>
      <c r="AA12" s="17"/>
      <c r="AB12" s="17"/>
      <c r="AC12" s="19" t="s">
        <v>40</v>
      </c>
      <c r="AD12" s="14" t="s">
        <v>50</v>
      </c>
      <c r="AE12" s="23" t="s">
        <v>326</v>
      </c>
      <c r="AF12" s="23" t="s">
        <v>142</v>
      </c>
      <c r="AG12" s="23" t="s">
        <v>152</v>
      </c>
      <c r="AH12" s="20">
        <v>2023.2023999999999</v>
      </c>
      <c r="AI12" s="21"/>
      <c r="AJ12" s="21"/>
      <c r="AK12" s="21"/>
      <c r="AL12" s="20" t="s">
        <v>153</v>
      </c>
      <c r="AM12" s="22"/>
    </row>
    <row r="13" spans="1:39" ht="78.75" x14ac:dyDescent="0.25">
      <c r="A13" s="71" t="e">
        <f>#REF!+1</f>
        <v>#REF!</v>
      </c>
      <c r="B13" s="73" t="s">
        <v>154</v>
      </c>
      <c r="C13" s="16" t="s">
        <v>143</v>
      </c>
      <c r="D13" s="17">
        <f t="shared" si="5"/>
        <v>36.419999999999995</v>
      </c>
      <c r="E13" s="17"/>
      <c r="F13" s="17">
        <f t="shared" si="6"/>
        <v>36.419999999999995</v>
      </c>
      <c r="G13" s="18" t="s">
        <v>155</v>
      </c>
      <c r="H13" s="17">
        <f t="shared" si="7"/>
        <v>2.29</v>
      </c>
      <c r="I13" s="17">
        <v>2.29</v>
      </c>
      <c r="J13" s="17"/>
      <c r="K13" s="17">
        <v>30.81</v>
      </c>
      <c r="L13" s="17">
        <v>2.42</v>
      </c>
      <c r="M13" s="17"/>
      <c r="N13" s="17">
        <v>0.5</v>
      </c>
      <c r="O13" s="17"/>
      <c r="P13" s="17"/>
      <c r="Q13" s="17"/>
      <c r="R13" s="17">
        <v>0.4</v>
      </c>
      <c r="S13" s="17"/>
      <c r="T13" s="17"/>
      <c r="U13" s="17"/>
      <c r="V13" s="17"/>
      <c r="W13" s="17"/>
      <c r="X13" s="17"/>
      <c r="Y13" s="17"/>
      <c r="Z13" s="17"/>
      <c r="AA13" s="17"/>
      <c r="AB13" s="17"/>
      <c r="AC13" s="19" t="s">
        <v>40</v>
      </c>
      <c r="AD13" s="14" t="s">
        <v>50</v>
      </c>
      <c r="AE13" s="75" t="s">
        <v>156</v>
      </c>
      <c r="AF13" s="16"/>
      <c r="AG13" s="16"/>
      <c r="AH13" s="20" t="s">
        <v>54</v>
      </c>
      <c r="AI13" s="21"/>
      <c r="AJ13" s="21"/>
      <c r="AK13" s="21"/>
      <c r="AL13" s="20" t="s">
        <v>157</v>
      </c>
      <c r="AM13" s="22"/>
    </row>
    <row r="14" spans="1:39" ht="15.75" x14ac:dyDescent="0.25">
      <c r="A14" s="72"/>
      <c r="B14" s="74"/>
      <c r="C14" s="16" t="s">
        <v>36</v>
      </c>
      <c r="D14" s="17">
        <f t="shared" si="5"/>
        <v>3.58</v>
      </c>
      <c r="E14" s="17">
        <v>3.58</v>
      </c>
      <c r="F14" s="17"/>
      <c r="G14" s="18"/>
      <c r="H14" s="17"/>
      <c r="I14" s="17"/>
      <c r="J14" s="17"/>
      <c r="K14" s="17"/>
      <c r="L14" s="17"/>
      <c r="M14" s="17"/>
      <c r="N14" s="17"/>
      <c r="O14" s="17"/>
      <c r="P14" s="17"/>
      <c r="Q14" s="17"/>
      <c r="R14" s="17"/>
      <c r="S14" s="17"/>
      <c r="T14" s="17"/>
      <c r="U14" s="17"/>
      <c r="V14" s="17"/>
      <c r="W14" s="17"/>
      <c r="X14" s="17"/>
      <c r="Y14" s="17"/>
      <c r="Z14" s="17"/>
      <c r="AA14" s="17"/>
      <c r="AB14" s="17"/>
      <c r="AC14" s="19"/>
      <c r="AD14" s="14" t="s">
        <v>50</v>
      </c>
      <c r="AE14" s="76"/>
      <c r="AF14" s="16"/>
      <c r="AG14" s="16"/>
      <c r="AH14" s="20"/>
      <c r="AI14" s="21"/>
      <c r="AJ14" s="21"/>
      <c r="AK14" s="21"/>
      <c r="AL14" s="20"/>
      <c r="AM14" s="22"/>
    </row>
    <row r="15" spans="1:39" ht="47.25" customHeight="1" x14ac:dyDescent="0.25">
      <c r="A15" s="14" t="e">
        <f>#REF!+1</f>
        <v>#REF!</v>
      </c>
      <c r="B15" s="15" t="s">
        <v>324</v>
      </c>
      <c r="C15" s="16" t="s">
        <v>36</v>
      </c>
      <c r="D15" s="17">
        <f>E15+F15</f>
        <v>3.6</v>
      </c>
      <c r="E15" s="17">
        <v>3.6</v>
      </c>
      <c r="F15" s="17">
        <f>H15+SUM(K15:N15)+SUM(P15:AB15)</f>
        <v>0</v>
      </c>
      <c r="G15" s="18"/>
      <c r="H15" s="17">
        <f>I15+J15</f>
        <v>0</v>
      </c>
      <c r="I15" s="17"/>
      <c r="J15" s="17"/>
      <c r="K15" s="17"/>
      <c r="L15" s="17"/>
      <c r="M15" s="17"/>
      <c r="N15" s="17"/>
      <c r="O15" s="17"/>
      <c r="P15" s="17"/>
      <c r="Q15" s="17"/>
      <c r="R15" s="17"/>
      <c r="S15" s="17"/>
      <c r="T15" s="17"/>
      <c r="U15" s="17"/>
      <c r="V15" s="17"/>
      <c r="W15" s="17"/>
      <c r="X15" s="17"/>
      <c r="Y15" s="17"/>
      <c r="Z15" s="17"/>
      <c r="AA15" s="17"/>
      <c r="AB15" s="17"/>
      <c r="AC15" s="19" t="s">
        <v>40</v>
      </c>
      <c r="AD15" s="14" t="s">
        <v>57</v>
      </c>
      <c r="AE15" s="24" t="s">
        <v>319</v>
      </c>
      <c r="AF15" s="16" t="s">
        <v>142</v>
      </c>
      <c r="AG15" s="16"/>
      <c r="AH15" s="20">
        <v>2024</v>
      </c>
      <c r="AI15" s="21"/>
      <c r="AJ15" s="21"/>
      <c r="AK15" s="21"/>
      <c r="AL15" s="20" t="s">
        <v>158</v>
      </c>
      <c r="AM15" s="22"/>
    </row>
    <row r="16" spans="1:39" ht="33" customHeight="1" x14ac:dyDescent="0.25">
      <c r="A16" s="78"/>
      <c r="B16" s="73" t="s">
        <v>159</v>
      </c>
      <c r="C16" s="16" t="s">
        <v>139</v>
      </c>
      <c r="D16" s="17">
        <f t="shared" si="5"/>
        <v>0.46</v>
      </c>
      <c r="E16" s="17"/>
      <c r="F16" s="17">
        <f t="shared" si="6"/>
        <v>0.46</v>
      </c>
      <c r="G16" s="18" t="s">
        <v>21</v>
      </c>
      <c r="H16" s="17">
        <f t="shared" si="7"/>
        <v>0</v>
      </c>
      <c r="I16" s="17"/>
      <c r="J16" s="17"/>
      <c r="K16" s="17">
        <v>0.46</v>
      </c>
      <c r="L16" s="17"/>
      <c r="M16" s="17"/>
      <c r="N16" s="17"/>
      <c r="O16" s="17"/>
      <c r="P16" s="17"/>
      <c r="Q16" s="17"/>
      <c r="R16" s="17"/>
      <c r="S16" s="17"/>
      <c r="T16" s="17"/>
      <c r="U16" s="17"/>
      <c r="V16" s="17"/>
      <c r="W16" s="17"/>
      <c r="X16" s="17"/>
      <c r="Y16" s="17"/>
      <c r="Z16" s="17"/>
      <c r="AA16" s="17"/>
      <c r="AB16" s="17"/>
      <c r="AC16" s="19"/>
      <c r="AD16" s="14" t="s">
        <v>57</v>
      </c>
      <c r="AE16" s="80" t="s">
        <v>160</v>
      </c>
      <c r="AF16" s="16"/>
      <c r="AG16" s="16"/>
      <c r="AH16" s="20">
        <v>2024</v>
      </c>
      <c r="AI16" s="21"/>
      <c r="AJ16" s="21"/>
      <c r="AK16" s="21"/>
      <c r="AL16" s="20" t="s">
        <v>161</v>
      </c>
      <c r="AM16" s="22"/>
    </row>
    <row r="17" spans="1:39" ht="33" customHeight="1" x14ac:dyDescent="0.25">
      <c r="A17" s="78"/>
      <c r="B17" s="74"/>
      <c r="C17" s="16" t="s">
        <v>36</v>
      </c>
      <c r="D17" s="17">
        <f t="shared" si="5"/>
        <v>5.0999999999999996</v>
      </c>
      <c r="E17" s="17">
        <v>5.0999999999999996</v>
      </c>
      <c r="F17" s="17">
        <f t="shared" si="6"/>
        <v>0</v>
      </c>
      <c r="G17" s="18"/>
      <c r="H17" s="17">
        <f t="shared" si="7"/>
        <v>0</v>
      </c>
      <c r="I17" s="17"/>
      <c r="J17" s="17"/>
      <c r="K17" s="17"/>
      <c r="L17" s="17"/>
      <c r="M17" s="17"/>
      <c r="N17" s="17"/>
      <c r="O17" s="17"/>
      <c r="P17" s="17"/>
      <c r="Q17" s="17"/>
      <c r="R17" s="17"/>
      <c r="S17" s="17"/>
      <c r="T17" s="17"/>
      <c r="U17" s="17"/>
      <c r="V17" s="17"/>
      <c r="W17" s="17"/>
      <c r="X17" s="17"/>
      <c r="Y17" s="17"/>
      <c r="Z17" s="17"/>
      <c r="AA17" s="17"/>
      <c r="AB17" s="17"/>
      <c r="AC17" s="19"/>
      <c r="AD17" s="14" t="s">
        <v>57</v>
      </c>
      <c r="AE17" s="76"/>
      <c r="AF17" s="16"/>
      <c r="AG17" s="16"/>
      <c r="AH17" s="20"/>
      <c r="AI17" s="21"/>
      <c r="AJ17" s="21"/>
      <c r="AK17" s="21"/>
      <c r="AL17" s="20"/>
      <c r="AM17" s="22"/>
    </row>
    <row r="18" spans="1:39" ht="33" customHeight="1" x14ac:dyDescent="0.25">
      <c r="A18" s="78"/>
      <c r="B18" s="73" t="s">
        <v>162</v>
      </c>
      <c r="C18" s="16" t="s">
        <v>139</v>
      </c>
      <c r="D18" s="17">
        <f t="shared" si="5"/>
        <v>0.41</v>
      </c>
      <c r="E18" s="17"/>
      <c r="F18" s="17">
        <f t="shared" si="6"/>
        <v>0.41</v>
      </c>
      <c r="G18" s="18" t="s">
        <v>21</v>
      </c>
      <c r="H18" s="17">
        <f t="shared" si="7"/>
        <v>0</v>
      </c>
      <c r="I18" s="17"/>
      <c r="J18" s="17"/>
      <c r="K18" s="17">
        <v>0.41</v>
      </c>
      <c r="L18" s="17"/>
      <c r="M18" s="17"/>
      <c r="N18" s="17"/>
      <c r="O18" s="17"/>
      <c r="P18" s="17"/>
      <c r="Q18" s="17"/>
      <c r="R18" s="17"/>
      <c r="S18" s="17"/>
      <c r="T18" s="17"/>
      <c r="U18" s="17"/>
      <c r="V18" s="17"/>
      <c r="W18" s="17"/>
      <c r="X18" s="17"/>
      <c r="Y18" s="17"/>
      <c r="Z18" s="17"/>
      <c r="AA18" s="17"/>
      <c r="AB18" s="17"/>
      <c r="AC18" s="19"/>
      <c r="AD18" s="14" t="s">
        <v>57</v>
      </c>
      <c r="AE18" s="75" t="s">
        <v>163</v>
      </c>
      <c r="AF18" s="16"/>
      <c r="AG18" s="16"/>
      <c r="AH18" s="20">
        <v>2023.2023999999999</v>
      </c>
      <c r="AI18" s="21"/>
      <c r="AJ18" s="21"/>
      <c r="AK18" s="21"/>
      <c r="AL18" s="20"/>
      <c r="AM18" s="22"/>
    </row>
    <row r="19" spans="1:39" ht="33" customHeight="1" x14ac:dyDescent="0.25">
      <c r="A19" s="72"/>
      <c r="B19" s="74"/>
      <c r="C19" s="16" t="s">
        <v>36</v>
      </c>
      <c r="D19" s="17">
        <f t="shared" si="5"/>
        <v>5</v>
      </c>
      <c r="E19" s="17">
        <v>5</v>
      </c>
      <c r="F19" s="17">
        <f t="shared" si="6"/>
        <v>0</v>
      </c>
      <c r="G19" s="18"/>
      <c r="H19" s="17">
        <f t="shared" si="7"/>
        <v>0</v>
      </c>
      <c r="I19" s="17"/>
      <c r="J19" s="17"/>
      <c r="K19" s="17"/>
      <c r="L19" s="17"/>
      <c r="M19" s="17"/>
      <c r="N19" s="17"/>
      <c r="O19" s="17"/>
      <c r="P19" s="17"/>
      <c r="Q19" s="17"/>
      <c r="R19" s="17"/>
      <c r="S19" s="17"/>
      <c r="T19" s="17"/>
      <c r="U19" s="17"/>
      <c r="V19" s="17"/>
      <c r="W19" s="17"/>
      <c r="X19" s="17"/>
      <c r="Y19" s="17"/>
      <c r="Z19" s="17"/>
      <c r="AA19" s="17"/>
      <c r="AB19" s="17"/>
      <c r="AC19" s="19"/>
      <c r="AD19" s="14" t="s">
        <v>57</v>
      </c>
      <c r="AE19" s="76"/>
      <c r="AF19" s="16"/>
      <c r="AG19" s="16"/>
      <c r="AH19" s="20">
        <v>2023.2023999999999</v>
      </c>
      <c r="AI19" s="21"/>
      <c r="AJ19" s="21"/>
      <c r="AK19" s="21"/>
      <c r="AL19" s="20"/>
      <c r="AM19" s="22"/>
    </row>
    <row r="20" spans="1:39" ht="63" x14ac:dyDescent="0.25">
      <c r="A20" s="45"/>
      <c r="B20" s="15" t="s">
        <v>164</v>
      </c>
      <c r="C20" s="16" t="s">
        <v>143</v>
      </c>
      <c r="D20" s="17">
        <f t="shared" si="5"/>
        <v>9</v>
      </c>
      <c r="E20" s="17"/>
      <c r="F20" s="17">
        <f t="shared" ref="F20" si="8">H20+SUM(K20:N20)+SUM(P20:AB20)</f>
        <v>9</v>
      </c>
      <c r="G20" s="18" t="s">
        <v>22</v>
      </c>
      <c r="H20" s="17">
        <f t="shared" si="7"/>
        <v>0</v>
      </c>
      <c r="I20" s="17"/>
      <c r="J20" s="17"/>
      <c r="K20" s="17"/>
      <c r="L20" s="17">
        <v>9</v>
      </c>
      <c r="M20" s="17"/>
      <c r="N20" s="17"/>
      <c r="O20" s="17"/>
      <c r="P20" s="17"/>
      <c r="Q20" s="17"/>
      <c r="R20" s="17"/>
      <c r="S20" s="17"/>
      <c r="T20" s="17"/>
      <c r="U20" s="17"/>
      <c r="V20" s="17"/>
      <c r="W20" s="17"/>
      <c r="X20" s="17"/>
      <c r="Y20" s="17"/>
      <c r="Z20" s="17"/>
      <c r="AA20" s="17"/>
      <c r="AB20" s="17"/>
      <c r="AC20" s="19"/>
      <c r="AD20" s="14" t="s">
        <v>57</v>
      </c>
      <c r="AE20" s="24" t="s">
        <v>165</v>
      </c>
      <c r="AF20" s="16" t="s">
        <v>146</v>
      </c>
      <c r="AG20" s="31"/>
      <c r="AH20" s="20">
        <v>2023.2023999999999</v>
      </c>
      <c r="AI20" s="21"/>
      <c r="AJ20" s="21"/>
      <c r="AK20" s="21"/>
      <c r="AL20" s="20"/>
      <c r="AM20" s="22"/>
    </row>
    <row r="21" spans="1:39" ht="141.75" x14ac:dyDescent="0.25">
      <c r="A21" s="14" t="e">
        <f>#REF!+1</f>
        <v>#REF!</v>
      </c>
      <c r="B21" s="15" t="s">
        <v>166</v>
      </c>
      <c r="C21" s="16" t="s">
        <v>143</v>
      </c>
      <c r="D21" s="17">
        <f t="shared" si="5"/>
        <v>3.5</v>
      </c>
      <c r="E21" s="17"/>
      <c r="F21" s="17">
        <f t="shared" si="6"/>
        <v>3.5</v>
      </c>
      <c r="G21" s="18" t="s">
        <v>22</v>
      </c>
      <c r="H21" s="17">
        <f t="shared" si="7"/>
        <v>0</v>
      </c>
      <c r="I21" s="17"/>
      <c r="J21" s="17"/>
      <c r="K21" s="17"/>
      <c r="L21" s="17">
        <v>3.5</v>
      </c>
      <c r="M21" s="17"/>
      <c r="N21" s="17"/>
      <c r="O21" s="17"/>
      <c r="P21" s="17"/>
      <c r="Q21" s="17"/>
      <c r="R21" s="17"/>
      <c r="S21" s="17"/>
      <c r="T21" s="17"/>
      <c r="U21" s="17"/>
      <c r="V21" s="17"/>
      <c r="W21" s="17"/>
      <c r="X21" s="17"/>
      <c r="Y21" s="17"/>
      <c r="Z21" s="17"/>
      <c r="AA21" s="17"/>
      <c r="AB21" s="17"/>
      <c r="AC21" s="19" t="s">
        <v>40</v>
      </c>
      <c r="AD21" s="14" t="s">
        <v>57</v>
      </c>
      <c r="AE21" s="24" t="s">
        <v>167</v>
      </c>
      <c r="AF21" s="16" t="s">
        <v>146</v>
      </c>
      <c r="AG21" s="16" t="s">
        <v>168</v>
      </c>
      <c r="AH21" s="20">
        <v>2023.2023999999999</v>
      </c>
      <c r="AI21" s="21"/>
      <c r="AJ21" s="21"/>
      <c r="AK21" s="21"/>
      <c r="AL21" s="20" t="s">
        <v>169</v>
      </c>
      <c r="AM21" s="22"/>
    </row>
    <row r="22" spans="1:39" ht="47.25" customHeight="1" x14ac:dyDescent="0.25">
      <c r="A22" s="78"/>
      <c r="B22" s="73" t="s">
        <v>171</v>
      </c>
      <c r="C22" s="16" t="s">
        <v>143</v>
      </c>
      <c r="D22" s="17">
        <f t="shared" si="5"/>
        <v>0.17</v>
      </c>
      <c r="E22" s="17"/>
      <c r="F22" s="17">
        <f t="shared" ref="F22:F23" si="9">H22+SUM(K22:N22)+SUM(P22:AB22)</f>
        <v>0.17</v>
      </c>
      <c r="G22" s="18" t="s">
        <v>21</v>
      </c>
      <c r="H22" s="17">
        <f t="shared" ref="H22:H23" si="10">I22+J22</f>
        <v>0</v>
      </c>
      <c r="I22" s="17"/>
      <c r="J22" s="17"/>
      <c r="K22" s="17">
        <v>0.17</v>
      </c>
      <c r="L22" s="17"/>
      <c r="M22" s="17"/>
      <c r="N22" s="17"/>
      <c r="O22" s="17"/>
      <c r="P22" s="17"/>
      <c r="Q22" s="17"/>
      <c r="R22" s="17"/>
      <c r="S22" s="17"/>
      <c r="T22" s="17"/>
      <c r="U22" s="17"/>
      <c r="V22" s="17"/>
      <c r="W22" s="17"/>
      <c r="X22" s="17"/>
      <c r="Y22" s="17"/>
      <c r="Z22" s="17"/>
      <c r="AA22" s="17"/>
      <c r="AB22" s="17"/>
      <c r="AC22" s="19"/>
      <c r="AD22" s="14" t="s">
        <v>60</v>
      </c>
      <c r="AE22" s="80" t="s">
        <v>172</v>
      </c>
      <c r="AF22" s="31"/>
      <c r="AG22" s="31"/>
      <c r="AH22" s="81">
        <v>2023.2023999999999</v>
      </c>
      <c r="AI22" s="21"/>
      <c r="AJ22" s="21"/>
      <c r="AK22" s="21"/>
      <c r="AL22" s="20"/>
      <c r="AM22" s="22"/>
    </row>
    <row r="23" spans="1:39" ht="15.75" x14ac:dyDescent="0.25">
      <c r="A23" s="78"/>
      <c r="B23" s="74"/>
      <c r="C23" s="16" t="s">
        <v>36</v>
      </c>
      <c r="D23" s="17">
        <f t="shared" si="5"/>
        <v>1</v>
      </c>
      <c r="E23" s="17">
        <v>1</v>
      </c>
      <c r="F23" s="17">
        <f t="shared" si="9"/>
        <v>0</v>
      </c>
      <c r="G23" s="18"/>
      <c r="H23" s="17">
        <f t="shared" si="10"/>
        <v>0</v>
      </c>
      <c r="I23" s="17"/>
      <c r="J23" s="17"/>
      <c r="K23" s="17"/>
      <c r="L23" s="17"/>
      <c r="M23" s="17"/>
      <c r="N23" s="17"/>
      <c r="O23" s="17"/>
      <c r="P23" s="17"/>
      <c r="Q23" s="17"/>
      <c r="R23" s="17"/>
      <c r="S23" s="17"/>
      <c r="T23" s="17"/>
      <c r="U23" s="17"/>
      <c r="V23" s="17"/>
      <c r="W23" s="17"/>
      <c r="X23" s="17"/>
      <c r="Y23" s="17"/>
      <c r="Z23" s="17"/>
      <c r="AA23" s="17"/>
      <c r="AB23" s="17"/>
      <c r="AC23" s="19"/>
      <c r="AD23" s="14" t="s">
        <v>60</v>
      </c>
      <c r="AE23" s="76"/>
      <c r="AF23" s="31"/>
      <c r="AG23" s="31"/>
      <c r="AH23" s="83"/>
      <c r="AI23" s="21"/>
      <c r="AJ23" s="21"/>
      <c r="AK23" s="21"/>
      <c r="AL23" s="20"/>
      <c r="AM23" s="22"/>
    </row>
    <row r="24" spans="1:39" ht="47.25" customHeight="1" x14ac:dyDescent="0.25">
      <c r="A24" s="78"/>
      <c r="B24" s="73" t="s">
        <v>322</v>
      </c>
      <c r="C24" s="16" t="s">
        <v>143</v>
      </c>
      <c r="D24" s="17">
        <f t="shared" si="5"/>
        <v>1.86</v>
      </c>
      <c r="E24" s="17"/>
      <c r="F24" s="17">
        <f t="shared" si="6"/>
        <v>1.86</v>
      </c>
      <c r="G24" s="18" t="s">
        <v>72</v>
      </c>
      <c r="H24" s="17">
        <f t="shared" si="7"/>
        <v>0</v>
      </c>
      <c r="I24" s="17"/>
      <c r="J24" s="17"/>
      <c r="K24" s="17">
        <v>1.35</v>
      </c>
      <c r="L24" s="17">
        <v>0.5</v>
      </c>
      <c r="M24" s="17"/>
      <c r="N24" s="17"/>
      <c r="O24" s="17"/>
      <c r="P24" s="17"/>
      <c r="Q24" s="17"/>
      <c r="R24" s="17"/>
      <c r="S24" s="17"/>
      <c r="T24" s="17"/>
      <c r="U24" s="17"/>
      <c r="V24" s="17"/>
      <c r="W24" s="17"/>
      <c r="X24" s="17"/>
      <c r="Y24" s="17"/>
      <c r="Z24" s="17"/>
      <c r="AA24" s="17">
        <v>0.01</v>
      </c>
      <c r="AB24" s="17"/>
      <c r="AC24" s="19" t="s">
        <v>40</v>
      </c>
      <c r="AD24" s="14" t="s">
        <v>60</v>
      </c>
      <c r="AE24" s="75" t="s">
        <v>321</v>
      </c>
      <c r="AF24" s="16" t="s">
        <v>142</v>
      </c>
      <c r="AG24" s="16"/>
      <c r="AH24" s="20">
        <v>2024</v>
      </c>
      <c r="AI24" s="21"/>
      <c r="AJ24" s="21"/>
      <c r="AK24" s="21"/>
      <c r="AL24" s="20" t="s">
        <v>170</v>
      </c>
      <c r="AM24" s="22"/>
    </row>
    <row r="25" spans="1:39" ht="47.25" customHeight="1" x14ac:dyDescent="0.25">
      <c r="A25" s="78"/>
      <c r="B25" s="79"/>
      <c r="C25" s="16" t="s">
        <v>139</v>
      </c>
      <c r="D25" s="17">
        <f t="shared" si="5"/>
        <v>0.15</v>
      </c>
      <c r="E25" s="17"/>
      <c r="F25" s="17">
        <f t="shared" si="6"/>
        <v>0.15</v>
      </c>
      <c r="G25" s="18"/>
      <c r="H25" s="17"/>
      <c r="I25" s="17"/>
      <c r="J25" s="17"/>
      <c r="K25" s="17">
        <v>0.15</v>
      </c>
      <c r="L25" s="17"/>
      <c r="M25" s="17"/>
      <c r="N25" s="17"/>
      <c r="O25" s="17"/>
      <c r="P25" s="17"/>
      <c r="Q25" s="17"/>
      <c r="R25" s="17"/>
      <c r="S25" s="17"/>
      <c r="T25" s="17"/>
      <c r="U25" s="17"/>
      <c r="V25" s="17"/>
      <c r="W25" s="17"/>
      <c r="X25" s="17"/>
      <c r="Y25" s="17"/>
      <c r="Z25" s="17"/>
      <c r="AA25" s="17"/>
      <c r="AB25" s="17"/>
      <c r="AC25" s="19"/>
      <c r="AD25" s="14" t="s">
        <v>60</v>
      </c>
      <c r="AE25" s="80"/>
      <c r="AF25" s="16"/>
      <c r="AG25" s="16"/>
      <c r="AH25" s="20">
        <v>2024</v>
      </c>
      <c r="AI25" s="21"/>
      <c r="AJ25" s="21"/>
      <c r="AK25" s="21"/>
      <c r="AL25" s="20"/>
      <c r="AM25" s="22"/>
    </row>
    <row r="26" spans="1:39" ht="47.25" customHeight="1" x14ac:dyDescent="0.25">
      <c r="A26" s="72"/>
      <c r="B26" s="74"/>
      <c r="C26" s="16" t="s">
        <v>36</v>
      </c>
      <c r="D26" s="17">
        <f t="shared" si="5"/>
        <v>0.49</v>
      </c>
      <c r="E26" s="17">
        <v>0.49</v>
      </c>
      <c r="F26" s="17">
        <f t="shared" si="6"/>
        <v>0</v>
      </c>
      <c r="G26" s="18"/>
      <c r="H26" s="17"/>
      <c r="I26" s="17"/>
      <c r="J26" s="17"/>
      <c r="K26" s="17"/>
      <c r="L26" s="17"/>
      <c r="M26" s="17"/>
      <c r="N26" s="17"/>
      <c r="O26" s="17"/>
      <c r="P26" s="17"/>
      <c r="Q26" s="17"/>
      <c r="R26" s="17"/>
      <c r="S26" s="17"/>
      <c r="T26" s="17"/>
      <c r="U26" s="17"/>
      <c r="V26" s="17"/>
      <c r="W26" s="17"/>
      <c r="X26" s="17"/>
      <c r="Y26" s="17"/>
      <c r="Z26" s="17"/>
      <c r="AA26" s="17"/>
      <c r="AB26" s="17"/>
      <c r="AC26" s="19"/>
      <c r="AD26" s="14" t="s">
        <v>60</v>
      </c>
      <c r="AE26" s="76"/>
      <c r="AF26" s="16"/>
      <c r="AG26" s="16"/>
      <c r="AH26" s="20">
        <v>2024</v>
      </c>
      <c r="AI26" s="21"/>
      <c r="AJ26" s="21"/>
      <c r="AK26" s="21"/>
      <c r="AL26" s="20"/>
      <c r="AM26" s="22"/>
    </row>
    <row r="27" spans="1:39" ht="63" x14ac:dyDescent="0.25">
      <c r="A27" s="45"/>
      <c r="B27" s="27" t="s">
        <v>173</v>
      </c>
      <c r="C27" s="16" t="s">
        <v>36</v>
      </c>
      <c r="D27" s="17">
        <f t="shared" si="5"/>
        <v>0.97</v>
      </c>
      <c r="E27" s="17">
        <v>0.97</v>
      </c>
      <c r="F27" s="17"/>
      <c r="G27" s="18"/>
      <c r="H27" s="17"/>
      <c r="I27" s="17"/>
      <c r="J27" s="17"/>
      <c r="K27" s="17"/>
      <c r="L27" s="17"/>
      <c r="M27" s="17"/>
      <c r="N27" s="17"/>
      <c r="O27" s="17"/>
      <c r="P27" s="17"/>
      <c r="Q27" s="17"/>
      <c r="R27" s="17"/>
      <c r="S27" s="17"/>
      <c r="T27" s="17"/>
      <c r="U27" s="17"/>
      <c r="V27" s="17"/>
      <c r="W27" s="17"/>
      <c r="X27" s="17"/>
      <c r="Y27" s="17"/>
      <c r="Z27" s="17"/>
      <c r="AA27" s="17"/>
      <c r="AB27" s="17"/>
      <c r="AC27" s="19"/>
      <c r="AD27" s="14" t="s">
        <v>69</v>
      </c>
      <c r="AE27" s="31" t="s">
        <v>174</v>
      </c>
      <c r="AF27" s="31"/>
      <c r="AG27" s="31"/>
      <c r="AH27" s="20">
        <v>2023.2023999999999</v>
      </c>
      <c r="AI27" s="21"/>
      <c r="AJ27" s="21"/>
      <c r="AK27" s="21"/>
      <c r="AL27" s="20"/>
      <c r="AM27" s="22"/>
    </row>
    <row r="28" spans="1:39" ht="31.5" customHeight="1" x14ac:dyDescent="0.25">
      <c r="A28" s="78"/>
      <c r="B28" s="80" t="s">
        <v>323</v>
      </c>
      <c r="C28" s="16" t="s">
        <v>36</v>
      </c>
      <c r="D28" s="17">
        <f t="shared" si="5"/>
        <v>2.5</v>
      </c>
      <c r="E28" s="17">
        <v>2.5</v>
      </c>
      <c r="F28" s="17"/>
      <c r="G28" s="18"/>
      <c r="H28" s="17"/>
      <c r="I28" s="17"/>
      <c r="J28" s="17"/>
      <c r="K28" s="17"/>
      <c r="L28" s="17"/>
      <c r="M28" s="17"/>
      <c r="N28" s="17"/>
      <c r="O28" s="17"/>
      <c r="P28" s="17"/>
      <c r="Q28" s="17"/>
      <c r="R28" s="17"/>
      <c r="S28" s="17"/>
      <c r="T28" s="17"/>
      <c r="U28" s="17"/>
      <c r="V28" s="17"/>
      <c r="W28" s="17"/>
      <c r="X28" s="17"/>
      <c r="Y28" s="17"/>
      <c r="Z28" s="17"/>
      <c r="AA28" s="17"/>
      <c r="AB28" s="17"/>
      <c r="AC28" s="19"/>
      <c r="AD28" s="16" t="s">
        <v>318</v>
      </c>
      <c r="AE28" s="75" t="s">
        <v>336</v>
      </c>
      <c r="AF28" s="30"/>
      <c r="AG28" s="31"/>
      <c r="AH28" s="32">
        <v>2024</v>
      </c>
      <c r="AI28" s="21"/>
      <c r="AJ28" s="21"/>
      <c r="AK28" s="21"/>
      <c r="AL28" s="20"/>
      <c r="AM28" s="22"/>
    </row>
    <row r="29" spans="1:39" ht="78.75" customHeight="1" x14ac:dyDescent="0.25">
      <c r="A29" s="78"/>
      <c r="B29" s="80"/>
      <c r="C29" s="16" t="s">
        <v>139</v>
      </c>
      <c r="D29" s="17">
        <f t="shared" si="5"/>
        <v>0</v>
      </c>
      <c r="E29" s="17"/>
      <c r="F29" s="17"/>
      <c r="G29" s="18"/>
      <c r="H29" s="17"/>
      <c r="I29" s="17"/>
      <c r="J29" s="17"/>
      <c r="K29" s="17">
        <v>0.43</v>
      </c>
      <c r="L29" s="17"/>
      <c r="M29" s="17"/>
      <c r="N29" s="17"/>
      <c r="O29" s="17"/>
      <c r="P29" s="17"/>
      <c r="Q29" s="17"/>
      <c r="R29" s="17"/>
      <c r="S29" s="17"/>
      <c r="T29" s="17"/>
      <c r="U29" s="17"/>
      <c r="V29" s="17"/>
      <c r="W29" s="17"/>
      <c r="X29" s="17"/>
      <c r="Y29" s="17"/>
      <c r="Z29" s="17"/>
      <c r="AA29" s="17"/>
      <c r="AB29" s="17"/>
      <c r="AC29" s="19"/>
      <c r="AD29" s="16" t="s">
        <v>318</v>
      </c>
      <c r="AE29" s="76"/>
      <c r="AF29" s="30"/>
      <c r="AG29" s="31"/>
      <c r="AH29" s="32"/>
      <c r="AI29" s="21"/>
      <c r="AJ29" s="21"/>
      <c r="AK29" s="21"/>
      <c r="AL29" s="20"/>
      <c r="AM29" s="22"/>
    </row>
    <row r="30" spans="1:39" ht="78.75" customHeight="1" x14ac:dyDescent="0.25">
      <c r="A30" s="72"/>
      <c r="B30" s="27" t="s">
        <v>323</v>
      </c>
      <c r="C30" s="16" t="s">
        <v>36</v>
      </c>
      <c r="D30" s="17">
        <f t="shared" si="5"/>
        <v>2</v>
      </c>
      <c r="E30" s="17">
        <v>2</v>
      </c>
      <c r="F30" s="17">
        <f t="shared" ref="F30" si="11">H30+SUM(K30:N30)+SUM(P30:AB30)</f>
        <v>0</v>
      </c>
      <c r="G30" s="18"/>
      <c r="H30" s="17"/>
      <c r="I30" s="17"/>
      <c r="J30" s="17"/>
      <c r="K30" s="17"/>
      <c r="L30" s="17"/>
      <c r="M30" s="17"/>
      <c r="N30" s="17"/>
      <c r="O30" s="17"/>
      <c r="P30" s="17"/>
      <c r="Q30" s="17"/>
      <c r="R30" s="17"/>
      <c r="S30" s="17"/>
      <c r="T30" s="17"/>
      <c r="U30" s="17"/>
      <c r="V30" s="17"/>
      <c r="W30" s="17"/>
      <c r="X30" s="17"/>
      <c r="Y30" s="17"/>
      <c r="Z30" s="17"/>
      <c r="AA30" s="17"/>
      <c r="AB30" s="17"/>
      <c r="AC30" s="19"/>
      <c r="AD30" s="16" t="s">
        <v>318</v>
      </c>
      <c r="AE30" s="24" t="s">
        <v>319</v>
      </c>
      <c r="AF30" s="30"/>
      <c r="AG30" s="31"/>
      <c r="AH30" s="32">
        <v>2024</v>
      </c>
      <c r="AI30" s="21"/>
      <c r="AJ30" s="21"/>
      <c r="AK30" s="21"/>
      <c r="AL30" s="20"/>
      <c r="AM30" s="22"/>
    </row>
    <row r="31" spans="1:39" ht="48.75" customHeight="1" x14ac:dyDescent="0.25">
      <c r="A31" s="78"/>
      <c r="B31" s="28" t="s">
        <v>327</v>
      </c>
      <c r="C31" s="16" t="s">
        <v>36</v>
      </c>
      <c r="D31" s="17">
        <f t="shared" ref="D31:D32" si="12">E31+F31</f>
        <v>5</v>
      </c>
      <c r="E31" s="17">
        <v>5</v>
      </c>
      <c r="F31" s="17">
        <f t="shared" ref="F31:F32" si="13">H31+SUM(K31:N31)+SUM(P31:AB31)</f>
        <v>0</v>
      </c>
      <c r="G31" s="18"/>
      <c r="H31" s="17"/>
      <c r="I31" s="17"/>
      <c r="J31" s="17"/>
      <c r="K31" s="17"/>
      <c r="L31" s="17"/>
      <c r="M31" s="17"/>
      <c r="N31" s="17"/>
      <c r="O31" s="17"/>
      <c r="P31" s="17"/>
      <c r="Q31" s="17"/>
      <c r="R31" s="17"/>
      <c r="S31" s="17"/>
      <c r="T31" s="17"/>
      <c r="U31" s="17"/>
      <c r="V31" s="17"/>
      <c r="W31" s="17"/>
      <c r="X31" s="17"/>
      <c r="Y31" s="17"/>
      <c r="Z31" s="17"/>
      <c r="AA31" s="17"/>
      <c r="AB31" s="17"/>
      <c r="AC31" s="19"/>
      <c r="AD31" s="14" t="s">
        <v>47</v>
      </c>
      <c r="AE31" s="31" t="s">
        <v>319</v>
      </c>
      <c r="AF31" s="31"/>
      <c r="AG31" s="31"/>
      <c r="AH31" s="20">
        <v>2024</v>
      </c>
      <c r="AI31" s="21"/>
      <c r="AJ31" s="21"/>
      <c r="AK31" s="21"/>
      <c r="AL31" s="20"/>
      <c r="AM31" s="22"/>
    </row>
    <row r="32" spans="1:39" ht="113.25" customHeight="1" x14ac:dyDescent="0.25">
      <c r="A32" s="72"/>
      <c r="B32" s="28" t="s">
        <v>320</v>
      </c>
      <c r="C32" s="16" t="s">
        <v>139</v>
      </c>
      <c r="D32" s="17">
        <f t="shared" si="12"/>
        <v>0.2</v>
      </c>
      <c r="E32" s="17"/>
      <c r="F32" s="17">
        <f t="shared" si="13"/>
        <v>0.2</v>
      </c>
      <c r="G32" s="18" t="s">
        <v>21</v>
      </c>
      <c r="H32" s="17"/>
      <c r="I32" s="17"/>
      <c r="J32" s="17"/>
      <c r="K32" s="17">
        <v>0.2</v>
      </c>
      <c r="L32" s="17"/>
      <c r="M32" s="17"/>
      <c r="N32" s="17"/>
      <c r="O32" s="17"/>
      <c r="P32" s="17"/>
      <c r="Q32" s="17"/>
      <c r="R32" s="17"/>
      <c r="S32" s="17"/>
      <c r="T32" s="17"/>
      <c r="U32" s="17"/>
      <c r="V32" s="17"/>
      <c r="W32" s="17"/>
      <c r="X32" s="17"/>
      <c r="Y32" s="17"/>
      <c r="Z32" s="17"/>
      <c r="AA32" s="17"/>
      <c r="AB32" s="17"/>
      <c r="AC32" s="19"/>
      <c r="AD32" s="16" t="s">
        <v>318</v>
      </c>
      <c r="AE32" s="31" t="s">
        <v>319</v>
      </c>
      <c r="AF32" s="31"/>
      <c r="AG32" s="31"/>
      <c r="AH32" s="20">
        <v>2024</v>
      </c>
      <c r="AI32" s="21"/>
      <c r="AJ32" s="21"/>
      <c r="AK32" s="21"/>
      <c r="AL32" s="20"/>
      <c r="AM32" s="22"/>
    </row>
    <row r="33" spans="1:39" ht="62.25" customHeight="1" x14ac:dyDescent="0.25">
      <c r="A33" s="71" t="e">
        <f>#REF!+1</f>
        <v>#REF!</v>
      </c>
      <c r="B33" s="73" t="s">
        <v>181</v>
      </c>
      <c r="C33" s="16" t="s">
        <v>36</v>
      </c>
      <c r="D33" s="17">
        <f t="shared" ref="D33:D34" si="14">E33+F33</f>
        <v>0.4</v>
      </c>
      <c r="E33" s="17">
        <v>0.4</v>
      </c>
      <c r="F33" s="17">
        <f t="shared" ref="F33:F34" si="15">H33+SUM(K33:N33)+SUM(P33:AB33)</f>
        <v>0</v>
      </c>
      <c r="G33" s="18"/>
      <c r="H33" s="17"/>
      <c r="I33" s="17"/>
      <c r="J33" s="17"/>
      <c r="K33" s="17"/>
      <c r="L33" s="17"/>
      <c r="M33" s="17"/>
      <c r="N33" s="17"/>
      <c r="O33" s="17"/>
      <c r="P33" s="17"/>
      <c r="Q33" s="17"/>
      <c r="R33" s="17"/>
      <c r="S33" s="17"/>
      <c r="T33" s="17"/>
      <c r="U33" s="17"/>
      <c r="V33" s="17"/>
      <c r="W33" s="17"/>
      <c r="X33" s="17"/>
      <c r="Y33" s="17"/>
      <c r="Z33" s="17"/>
      <c r="AA33" s="17"/>
      <c r="AB33" s="17"/>
      <c r="AC33" s="19"/>
      <c r="AD33" s="14" t="s">
        <v>47</v>
      </c>
      <c r="AE33" s="75" t="s">
        <v>182</v>
      </c>
      <c r="AF33" s="75" t="s">
        <v>183</v>
      </c>
      <c r="AG33" s="16"/>
      <c r="AH33" s="81" t="s">
        <v>54</v>
      </c>
      <c r="AI33" s="21"/>
      <c r="AJ33" s="21"/>
      <c r="AK33" s="21"/>
      <c r="AL33" s="20"/>
      <c r="AM33" s="22"/>
    </row>
    <row r="34" spans="1:39" ht="62.25" customHeight="1" x14ac:dyDescent="0.25">
      <c r="A34" s="72"/>
      <c r="B34" s="74"/>
      <c r="C34" s="16" t="s">
        <v>28</v>
      </c>
      <c r="D34" s="17">
        <f t="shared" si="14"/>
        <v>9.6000000000000014</v>
      </c>
      <c r="E34" s="17"/>
      <c r="F34" s="17">
        <f t="shared" si="15"/>
        <v>9.6000000000000014</v>
      </c>
      <c r="G34" s="18" t="s">
        <v>75</v>
      </c>
      <c r="H34" s="17">
        <f t="shared" ref="H34" si="16">I34+J34</f>
        <v>3.1</v>
      </c>
      <c r="I34" s="17">
        <v>0.1</v>
      </c>
      <c r="J34" s="17">
        <v>3</v>
      </c>
      <c r="K34" s="17">
        <v>3.2</v>
      </c>
      <c r="L34" s="17">
        <v>3</v>
      </c>
      <c r="M34" s="17"/>
      <c r="N34" s="17"/>
      <c r="O34" s="17"/>
      <c r="P34" s="17"/>
      <c r="Q34" s="17"/>
      <c r="R34" s="17"/>
      <c r="S34" s="17"/>
      <c r="T34" s="17"/>
      <c r="U34" s="17"/>
      <c r="V34" s="17"/>
      <c r="W34" s="17"/>
      <c r="X34" s="17">
        <v>0.3</v>
      </c>
      <c r="Y34" s="17"/>
      <c r="Z34" s="17"/>
      <c r="AA34" s="17"/>
      <c r="AB34" s="17"/>
      <c r="AC34" s="19" t="s">
        <v>40</v>
      </c>
      <c r="AD34" s="14" t="s">
        <v>47</v>
      </c>
      <c r="AE34" s="76"/>
      <c r="AF34" s="76"/>
      <c r="AG34" s="16"/>
      <c r="AH34" s="83"/>
      <c r="AI34" s="21"/>
      <c r="AJ34" s="21"/>
      <c r="AK34" s="21"/>
      <c r="AL34" s="20" t="s">
        <v>184</v>
      </c>
      <c r="AM34" s="22"/>
    </row>
    <row r="35" spans="1:39" ht="173.25" x14ac:dyDescent="0.25">
      <c r="A35" s="14" t="e">
        <f>#REF!+1</f>
        <v>#REF!</v>
      </c>
      <c r="B35" s="15" t="s">
        <v>227</v>
      </c>
      <c r="C35" s="16" t="s">
        <v>29</v>
      </c>
      <c r="D35" s="17">
        <f>E35+F35</f>
        <v>13.58</v>
      </c>
      <c r="E35" s="17"/>
      <c r="F35" s="17">
        <f t="shared" ref="F35" si="17">H35+SUM(K35:N35)+SUM(P35:AB35)</f>
        <v>13.58</v>
      </c>
      <c r="G35" s="18" t="s">
        <v>71</v>
      </c>
      <c r="H35" s="17">
        <f t="shared" ref="H35" si="18">I35+J35</f>
        <v>0.06</v>
      </c>
      <c r="I35" s="17">
        <v>0.06</v>
      </c>
      <c r="J35" s="17"/>
      <c r="K35" s="17">
        <f>2.81+6.35</f>
        <v>9.16</v>
      </c>
      <c r="L35" s="17">
        <f>2.08+2.28</f>
        <v>4.3599999999999994</v>
      </c>
      <c r="M35" s="17"/>
      <c r="N35" s="17"/>
      <c r="O35" s="17"/>
      <c r="P35" s="17"/>
      <c r="Q35" s="17"/>
      <c r="R35" s="17"/>
      <c r="S35" s="17"/>
      <c r="T35" s="17"/>
      <c r="U35" s="17"/>
      <c r="V35" s="17"/>
      <c r="W35" s="17"/>
      <c r="X35" s="17"/>
      <c r="Y35" s="17"/>
      <c r="Z35" s="17"/>
      <c r="AA35" s="17"/>
      <c r="AB35" s="17"/>
      <c r="AC35" s="19" t="s">
        <v>40</v>
      </c>
      <c r="AD35" s="14" t="s">
        <v>60</v>
      </c>
      <c r="AE35" s="23" t="s">
        <v>334</v>
      </c>
      <c r="AF35" s="16" t="s">
        <v>67</v>
      </c>
      <c r="AG35" s="16" t="s">
        <v>228</v>
      </c>
      <c r="AH35" s="20" t="s">
        <v>43</v>
      </c>
      <c r="AI35" s="21"/>
      <c r="AJ35" s="21"/>
      <c r="AK35" s="21"/>
      <c r="AL35" s="20" t="s">
        <v>229</v>
      </c>
      <c r="AM35" s="22"/>
    </row>
    <row r="36" spans="1:39" ht="204.75" x14ac:dyDescent="0.25">
      <c r="A36" s="14" t="e">
        <f>#REF!+1</f>
        <v>#REF!</v>
      </c>
      <c r="B36" s="15" t="s">
        <v>331</v>
      </c>
      <c r="C36" s="16" t="s">
        <v>230</v>
      </c>
      <c r="D36" s="17">
        <f>E36+F36</f>
        <v>2.2799999999999998</v>
      </c>
      <c r="E36" s="17">
        <v>1.08</v>
      </c>
      <c r="F36" s="17">
        <f t="shared" ref="F36:F40" si="19">H36+SUM(K36:N36)+SUM(P36:AB36)</f>
        <v>1.1999999999999997</v>
      </c>
      <c r="G36" s="18" t="s">
        <v>22</v>
      </c>
      <c r="H36" s="17">
        <f t="shared" ref="H36:H40" si="20">I36+J36</f>
        <v>0</v>
      </c>
      <c r="I36" s="17"/>
      <c r="J36" s="17"/>
      <c r="K36" s="17"/>
      <c r="L36" s="17">
        <f>2.28-1.08</f>
        <v>1.1999999999999997</v>
      </c>
      <c r="M36" s="17"/>
      <c r="N36" s="17"/>
      <c r="O36" s="17"/>
      <c r="P36" s="17"/>
      <c r="Q36" s="17"/>
      <c r="R36" s="17"/>
      <c r="S36" s="17"/>
      <c r="T36" s="17"/>
      <c r="U36" s="17"/>
      <c r="V36" s="17"/>
      <c r="W36" s="17"/>
      <c r="X36" s="17"/>
      <c r="Y36" s="17"/>
      <c r="Z36" s="17"/>
      <c r="AA36" s="17"/>
      <c r="AB36" s="17"/>
      <c r="AC36" s="19" t="s">
        <v>40</v>
      </c>
      <c r="AD36" s="14" t="s">
        <v>47</v>
      </c>
      <c r="AE36" s="16" t="s">
        <v>332</v>
      </c>
      <c r="AF36" s="16"/>
      <c r="AG36" s="16" t="s">
        <v>231</v>
      </c>
      <c r="AH36" s="20" t="s">
        <v>328</v>
      </c>
      <c r="AI36" s="21"/>
      <c r="AJ36" s="21"/>
      <c r="AK36" s="21"/>
      <c r="AL36" s="20" t="s">
        <v>232</v>
      </c>
      <c r="AM36" s="22"/>
    </row>
    <row r="37" spans="1:39" ht="409.5" x14ac:dyDescent="0.25">
      <c r="A37" s="14" t="e">
        <f>#REF!+1</f>
        <v>#REF!</v>
      </c>
      <c r="B37" s="15" t="s">
        <v>233</v>
      </c>
      <c r="C37" s="16" t="s">
        <v>234</v>
      </c>
      <c r="D37" s="17">
        <f>E37+F37</f>
        <v>4.99</v>
      </c>
      <c r="E37" s="17"/>
      <c r="F37" s="17">
        <f t="shared" si="19"/>
        <v>4.99</v>
      </c>
      <c r="G37" s="18" t="s">
        <v>58</v>
      </c>
      <c r="H37" s="17">
        <f t="shared" si="20"/>
        <v>0</v>
      </c>
      <c r="I37" s="17"/>
      <c r="J37" s="17"/>
      <c r="K37" s="17">
        <v>3</v>
      </c>
      <c r="L37" s="17">
        <v>1.99</v>
      </c>
      <c r="M37" s="17"/>
      <c r="N37" s="17"/>
      <c r="O37" s="17"/>
      <c r="P37" s="17"/>
      <c r="Q37" s="17"/>
      <c r="R37" s="17"/>
      <c r="S37" s="17"/>
      <c r="T37" s="17"/>
      <c r="U37" s="17"/>
      <c r="V37" s="17"/>
      <c r="W37" s="17"/>
      <c r="X37" s="17"/>
      <c r="Y37" s="17"/>
      <c r="Z37" s="17"/>
      <c r="AA37" s="17"/>
      <c r="AB37" s="17"/>
      <c r="AC37" s="19" t="s">
        <v>40</v>
      </c>
      <c r="AD37" s="14" t="s">
        <v>57</v>
      </c>
      <c r="AE37" s="16" t="s">
        <v>335</v>
      </c>
      <c r="AF37" s="16" t="s">
        <v>235</v>
      </c>
      <c r="AG37" s="16" t="s">
        <v>236</v>
      </c>
      <c r="AH37" s="20">
        <v>2022.2023999999999</v>
      </c>
      <c r="AI37" s="21"/>
      <c r="AJ37" s="21"/>
      <c r="AK37" s="21"/>
      <c r="AL37" s="20" t="s">
        <v>237</v>
      </c>
      <c r="AM37" s="22"/>
    </row>
    <row r="38" spans="1:39" ht="47.25" customHeight="1" x14ac:dyDescent="0.25">
      <c r="A38" s="71" t="e">
        <f>#REF!+1</f>
        <v>#REF!</v>
      </c>
      <c r="B38" s="73" t="s">
        <v>241</v>
      </c>
      <c r="C38" s="16" t="s">
        <v>31</v>
      </c>
      <c r="D38" s="17">
        <f t="shared" ref="D38:D39" si="21">E38+F38</f>
        <v>5.9700000000000006</v>
      </c>
      <c r="E38" s="17"/>
      <c r="F38" s="17">
        <f t="shared" si="19"/>
        <v>5.9700000000000006</v>
      </c>
      <c r="G38" s="18" t="s">
        <v>46</v>
      </c>
      <c r="H38" s="17">
        <f t="shared" si="20"/>
        <v>0</v>
      </c>
      <c r="I38" s="17"/>
      <c r="J38" s="17"/>
      <c r="K38" s="17">
        <v>4.2</v>
      </c>
      <c r="L38" s="17"/>
      <c r="M38" s="17"/>
      <c r="N38" s="17">
        <v>1.77</v>
      </c>
      <c r="O38" s="17"/>
      <c r="P38" s="17"/>
      <c r="Q38" s="17"/>
      <c r="R38" s="17"/>
      <c r="S38" s="17"/>
      <c r="T38" s="17"/>
      <c r="U38" s="17"/>
      <c r="V38" s="17"/>
      <c r="W38" s="17"/>
      <c r="X38" s="17"/>
      <c r="Y38" s="17"/>
      <c r="Z38" s="17"/>
      <c r="AA38" s="17"/>
      <c r="AB38" s="17"/>
      <c r="AC38" s="19"/>
      <c r="AD38" s="14" t="s">
        <v>69</v>
      </c>
      <c r="AE38" s="75" t="s">
        <v>242</v>
      </c>
      <c r="AF38" s="16"/>
      <c r="AG38" s="16"/>
      <c r="AH38" s="20" t="s">
        <v>43</v>
      </c>
      <c r="AI38" s="21"/>
      <c r="AJ38" s="21"/>
      <c r="AK38" s="21"/>
      <c r="AL38" s="20"/>
      <c r="AM38" s="22"/>
    </row>
    <row r="39" spans="1:39" ht="47.25" customHeight="1" x14ac:dyDescent="0.25">
      <c r="A39" s="72"/>
      <c r="B39" s="74"/>
      <c r="C39" s="16" t="s">
        <v>31</v>
      </c>
      <c r="D39" s="17">
        <f t="shared" si="21"/>
        <v>5.45</v>
      </c>
      <c r="E39" s="17"/>
      <c r="F39" s="17">
        <f t="shared" si="19"/>
        <v>5.45</v>
      </c>
      <c r="G39" s="18" t="s">
        <v>46</v>
      </c>
      <c r="H39" s="17">
        <f t="shared" si="20"/>
        <v>0</v>
      </c>
      <c r="I39" s="17"/>
      <c r="J39" s="17"/>
      <c r="K39" s="17">
        <v>4.25</v>
      </c>
      <c r="L39" s="17"/>
      <c r="M39" s="17"/>
      <c r="N39" s="17">
        <v>1.2</v>
      </c>
      <c r="O39" s="17"/>
      <c r="P39" s="17"/>
      <c r="Q39" s="17"/>
      <c r="R39" s="17"/>
      <c r="S39" s="17"/>
      <c r="T39" s="17"/>
      <c r="U39" s="17"/>
      <c r="V39" s="17"/>
      <c r="W39" s="17"/>
      <c r="X39" s="17"/>
      <c r="Y39" s="17"/>
      <c r="Z39" s="17"/>
      <c r="AA39" s="17"/>
      <c r="AB39" s="17"/>
      <c r="AC39" s="19"/>
      <c r="AD39" s="14" t="s">
        <v>44</v>
      </c>
      <c r="AE39" s="76"/>
      <c r="AF39" s="16"/>
      <c r="AG39" s="16"/>
      <c r="AH39" s="20" t="s">
        <v>43</v>
      </c>
      <c r="AI39" s="21"/>
      <c r="AJ39" s="21"/>
      <c r="AK39" s="21"/>
      <c r="AL39" s="20"/>
      <c r="AM39" s="22"/>
    </row>
    <row r="40" spans="1:39" ht="78.75" customHeight="1" x14ac:dyDescent="0.25">
      <c r="A40" s="71" t="e">
        <f>#REF!+1</f>
        <v>#REF!</v>
      </c>
      <c r="B40" s="89" t="s">
        <v>329</v>
      </c>
      <c r="C40" s="16" t="s">
        <v>243</v>
      </c>
      <c r="D40" s="17">
        <f t="shared" ref="D40:D41" si="22">E40+F40</f>
        <v>0.22</v>
      </c>
      <c r="E40" s="17"/>
      <c r="F40" s="17">
        <f t="shared" si="19"/>
        <v>0.22</v>
      </c>
      <c r="G40" s="18" t="s">
        <v>37</v>
      </c>
      <c r="H40" s="17">
        <f t="shared" si="20"/>
        <v>0</v>
      </c>
      <c r="I40" s="17"/>
      <c r="J40" s="17"/>
      <c r="K40" s="17"/>
      <c r="L40" s="17"/>
      <c r="M40" s="17"/>
      <c r="N40" s="17"/>
      <c r="O40" s="17"/>
      <c r="P40" s="17"/>
      <c r="Q40" s="17"/>
      <c r="R40" s="17"/>
      <c r="S40" s="17"/>
      <c r="T40" s="17"/>
      <c r="U40" s="17"/>
      <c r="V40" s="17"/>
      <c r="W40" s="17"/>
      <c r="X40" s="17"/>
      <c r="Y40" s="17"/>
      <c r="Z40" s="17"/>
      <c r="AA40" s="17">
        <v>0.22</v>
      </c>
      <c r="AB40" s="17"/>
      <c r="AC40" s="19" t="s">
        <v>40</v>
      </c>
      <c r="AD40" s="14" t="s">
        <v>60</v>
      </c>
      <c r="AE40" s="75" t="s">
        <v>330</v>
      </c>
      <c r="AF40" s="16"/>
      <c r="AG40" s="16"/>
      <c r="AH40" s="47">
        <v>2024</v>
      </c>
      <c r="AI40" s="21"/>
      <c r="AJ40" s="21"/>
      <c r="AK40" s="21"/>
      <c r="AL40" s="20" t="s">
        <v>244</v>
      </c>
      <c r="AM40" s="22"/>
    </row>
    <row r="41" spans="1:39" ht="15.75" x14ac:dyDescent="0.25">
      <c r="A41" s="72"/>
      <c r="B41" s="90"/>
      <c r="C41" s="16" t="s">
        <v>34</v>
      </c>
      <c r="D41" s="17">
        <f t="shared" si="22"/>
        <v>0.18</v>
      </c>
      <c r="E41" s="17"/>
      <c r="F41" s="17">
        <f t="shared" ref="F41:F48" si="23">H41+SUM(K41:N41)+SUM(P41:AB41)</f>
        <v>0.18</v>
      </c>
      <c r="G41" s="18" t="s">
        <v>37</v>
      </c>
      <c r="H41" s="17"/>
      <c r="I41" s="17"/>
      <c r="J41" s="17"/>
      <c r="K41" s="17"/>
      <c r="L41" s="17"/>
      <c r="M41" s="17"/>
      <c r="N41" s="17"/>
      <c r="O41" s="17"/>
      <c r="P41" s="17"/>
      <c r="Q41" s="17"/>
      <c r="R41" s="17"/>
      <c r="S41" s="17"/>
      <c r="T41" s="17"/>
      <c r="U41" s="17"/>
      <c r="V41" s="17"/>
      <c r="W41" s="17"/>
      <c r="X41" s="17"/>
      <c r="Y41" s="17"/>
      <c r="Z41" s="17"/>
      <c r="AA41" s="17">
        <v>0.18</v>
      </c>
      <c r="AB41" s="17"/>
      <c r="AC41" s="19"/>
      <c r="AD41" s="14" t="s">
        <v>60</v>
      </c>
      <c r="AE41" s="76"/>
      <c r="AF41" s="16"/>
      <c r="AG41" s="16"/>
      <c r="AH41" s="20"/>
      <c r="AI41" s="21"/>
      <c r="AJ41" s="21"/>
      <c r="AK41" s="21"/>
      <c r="AL41" s="20"/>
      <c r="AM41" s="22"/>
    </row>
    <row r="42" spans="1:39" ht="30.75" customHeight="1" x14ac:dyDescent="0.25">
      <c r="A42" s="14" t="e">
        <f>#REF!+1</f>
        <v>#REF!</v>
      </c>
      <c r="B42" s="15" t="s">
        <v>248</v>
      </c>
      <c r="C42" s="16" t="s">
        <v>32</v>
      </c>
      <c r="D42" s="17">
        <f>E42+F42</f>
        <v>1.17</v>
      </c>
      <c r="E42" s="17"/>
      <c r="F42" s="17">
        <f t="shared" si="23"/>
        <v>1.17</v>
      </c>
      <c r="G42" s="18" t="s">
        <v>21</v>
      </c>
      <c r="H42" s="17">
        <f t="shared" ref="H42:H48" si="24">I42+J42</f>
        <v>0</v>
      </c>
      <c r="I42" s="17"/>
      <c r="J42" s="17"/>
      <c r="K42" s="17">
        <v>1.17</v>
      </c>
      <c r="L42" s="17"/>
      <c r="M42" s="17"/>
      <c r="N42" s="17"/>
      <c r="O42" s="17"/>
      <c r="P42" s="17"/>
      <c r="Q42" s="17"/>
      <c r="R42" s="17"/>
      <c r="S42" s="17"/>
      <c r="T42" s="17"/>
      <c r="U42" s="17"/>
      <c r="V42" s="17"/>
      <c r="W42" s="17"/>
      <c r="X42" s="17"/>
      <c r="Y42" s="17"/>
      <c r="Z42" s="17"/>
      <c r="AA42" s="17"/>
      <c r="AB42" s="17"/>
      <c r="AC42" s="19" t="s">
        <v>40</v>
      </c>
      <c r="AD42" s="14" t="s">
        <v>57</v>
      </c>
      <c r="AE42" s="31"/>
      <c r="AF42" s="16">
        <v>2024</v>
      </c>
      <c r="AG42" s="16"/>
      <c r="AH42" s="20">
        <v>2024</v>
      </c>
      <c r="AI42" s="21"/>
      <c r="AJ42" s="21"/>
      <c r="AK42" s="21"/>
      <c r="AL42" s="20" t="s">
        <v>249</v>
      </c>
      <c r="AM42" s="22"/>
    </row>
    <row r="43" spans="1:39" ht="110.25" x14ac:dyDescent="0.25">
      <c r="A43" s="14" t="e">
        <f>#REF!+1</f>
        <v>#REF!</v>
      </c>
      <c r="B43" s="33" t="s">
        <v>250</v>
      </c>
      <c r="C43" s="16" t="s">
        <v>32</v>
      </c>
      <c r="D43" s="17">
        <f t="shared" ref="D43:D45" si="25">E43+F43</f>
        <v>2</v>
      </c>
      <c r="E43" s="17">
        <v>0.73</v>
      </c>
      <c r="F43" s="17">
        <f t="shared" si="23"/>
        <v>1.27</v>
      </c>
      <c r="G43" s="18" t="s">
        <v>21</v>
      </c>
      <c r="H43" s="17">
        <f t="shared" si="24"/>
        <v>0</v>
      </c>
      <c r="I43" s="17"/>
      <c r="J43" s="17"/>
      <c r="K43" s="17">
        <v>1.27</v>
      </c>
      <c r="L43" s="17"/>
      <c r="M43" s="17"/>
      <c r="N43" s="17"/>
      <c r="O43" s="17"/>
      <c r="P43" s="17"/>
      <c r="Q43" s="17"/>
      <c r="R43" s="17"/>
      <c r="S43" s="17"/>
      <c r="T43" s="17"/>
      <c r="U43" s="17"/>
      <c r="V43" s="17"/>
      <c r="W43" s="17"/>
      <c r="X43" s="17"/>
      <c r="Y43" s="17"/>
      <c r="Z43" s="17"/>
      <c r="AA43" s="17"/>
      <c r="AB43" s="17"/>
      <c r="AC43" s="19" t="s">
        <v>40</v>
      </c>
      <c r="AD43" s="14" t="s">
        <v>47</v>
      </c>
      <c r="AE43" s="16" t="s">
        <v>251</v>
      </c>
      <c r="AF43" s="16" t="s">
        <v>67</v>
      </c>
      <c r="AG43" s="16" t="s">
        <v>252</v>
      </c>
      <c r="AH43" s="20">
        <v>2023.2023999999999</v>
      </c>
      <c r="AI43" s="21"/>
      <c r="AJ43" s="21"/>
      <c r="AK43" s="21"/>
      <c r="AL43" s="20" t="s">
        <v>253</v>
      </c>
      <c r="AM43" s="22"/>
    </row>
    <row r="44" spans="1:39" ht="204.75" x14ac:dyDescent="0.25">
      <c r="A44" s="14" t="e">
        <f t="shared" ref="A44" si="26">A43+1</f>
        <v>#REF!</v>
      </c>
      <c r="B44" s="15" t="s">
        <v>254</v>
      </c>
      <c r="C44" s="16" t="s">
        <v>32</v>
      </c>
      <c r="D44" s="17">
        <f t="shared" si="25"/>
        <v>2.04</v>
      </c>
      <c r="E44" s="17"/>
      <c r="F44" s="17">
        <f t="shared" si="23"/>
        <v>2.04</v>
      </c>
      <c r="G44" s="18" t="s">
        <v>21</v>
      </c>
      <c r="H44" s="17">
        <f t="shared" si="24"/>
        <v>0</v>
      </c>
      <c r="I44" s="17"/>
      <c r="J44" s="17"/>
      <c r="K44" s="17">
        <v>2.04</v>
      </c>
      <c r="L44" s="17"/>
      <c r="M44" s="17"/>
      <c r="N44" s="17"/>
      <c r="O44" s="17"/>
      <c r="P44" s="17"/>
      <c r="Q44" s="17"/>
      <c r="R44" s="17"/>
      <c r="S44" s="17"/>
      <c r="T44" s="17"/>
      <c r="U44" s="17"/>
      <c r="V44" s="17"/>
      <c r="W44" s="17"/>
      <c r="X44" s="17"/>
      <c r="Y44" s="17"/>
      <c r="Z44" s="17"/>
      <c r="AA44" s="17"/>
      <c r="AB44" s="17"/>
      <c r="AC44" s="19" t="s">
        <v>40</v>
      </c>
      <c r="AD44" s="14" t="s">
        <v>41</v>
      </c>
      <c r="AE44" s="34" t="s">
        <v>255</v>
      </c>
      <c r="AF44" s="16"/>
      <c r="AG44" s="16"/>
      <c r="AH44" s="20">
        <v>2024</v>
      </c>
      <c r="AI44" s="21"/>
      <c r="AJ44" s="21"/>
      <c r="AK44" s="21"/>
      <c r="AL44" s="20" t="s">
        <v>256</v>
      </c>
      <c r="AM44" s="22"/>
    </row>
    <row r="45" spans="1:39" ht="126" x14ac:dyDescent="0.25">
      <c r="A45" s="14" t="e">
        <f>#REF!+1</f>
        <v>#REF!</v>
      </c>
      <c r="B45" s="15" t="s">
        <v>257</v>
      </c>
      <c r="C45" s="16" t="s">
        <v>32</v>
      </c>
      <c r="D45" s="17">
        <f t="shared" si="25"/>
        <v>2</v>
      </c>
      <c r="E45" s="17"/>
      <c r="F45" s="17">
        <f t="shared" si="23"/>
        <v>2</v>
      </c>
      <c r="G45" s="18" t="s">
        <v>22</v>
      </c>
      <c r="H45" s="17">
        <f t="shared" si="24"/>
        <v>0</v>
      </c>
      <c r="I45" s="19"/>
      <c r="J45" s="19"/>
      <c r="K45" s="19"/>
      <c r="L45" s="19">
        <v>2</v>
      </c>
      <c r="M45" s="19"/>
      <c r="N45" s="19"/>
      <c r="O45" s="19"/>
      <c r="P45" s="19"/>
      <c r="Q45" s="19"/>
      <c r="R45" s="19"/>
      <c r="S45" s="19"/>
      <c r="T45" s="19"/>
      <c r="U45" s="19"/>
      <c r="V45" s="19"/>
      <c r="W45" s="19"/>
      <c r="X45" s="19"/>
      <c r="Y45" s="19"/>
      <c r="Z45" s="19"/>
      <c r="AA45" s="19"/>
      <c r="AB45" s="19"/>
      <c r="AC45" s="19"/>
      <c r="AD45" s="14" t="s">
        <v>60</v>
      </c>
      <c r="AE45" s="16" t="s">
        <v>258</v>
      </c>
      <c r="AF45" s="16"/>
      <c r="AG45" s="16"/>
      <c r="AH45" s="20">
        <v>2022.2023999999999</v>
      </c>
      <c r="AI45" s="19"/>
      <c r="AJ45" s="19"/>
      <c r="AK45" s="19"/>
      <c r="AL45" s="15"/>
      <c r="AM45" s="26"/>
    </row>
    <row r="46" spans="1:39" ht="78.75" customHeight="1" x14ac:dyDescent="0.25">
      <c r="A46" s="71" t="e">
        <f>A45+1</f>
        <v>#REF!</v>
      </c>
      <c r="B46" s="73" t="s">
        <v>341</v>
      </c>
      <c r="C46" s="16" t="s">
        <v>259</v>
      </c>
      <c r="D46" s="17">
        <f>E46+F46</f>
        <v>10.5</v>
      </c>
      <c r="E46" s="17">
        <v>0.02</v>
      </c>
      <c r="F46" s="17">
        <f t="shared" si="23"/>
        <v>10.48</v>
      </c>
      <c r="G46" s="18" t="s">
        <v>260</v>
      </c>
      <c r="H46" s="17">
        <f t="shared" si="24"/>
        <v>0.27</v>
      </c>
      <c r="I46" s="17"/>
      <c r="J46" s="17">
        <v>0.27</v>
      </c>
      <c r="K46" s="17">
        <v>6.76</v>
      </c>
      <c r="L46" s="17">
        <v>2.5</v>
      </c>
      <c r="M46" s="17"/>
      <c r="N46" s="17"/>
      <c r="O46" s="17"/>
      <c r="P46" s="17"/>
      <c r="Q46" s="17"/>
      <c r="R46" s="17">
        <v>0.55000000000000004</v>
      </c>
      <c r="S46" s="17"/>
      <c r="T46" s="17"/>
      <c r="U46" s="17"/>
      <c r="V46" s="17"/>
      <c r="W46" s="17"/>
      <c r="X46" s="17">
        <v>7.0000000000000007E-2</v>
      </c>
      <c r="Y46" s="17"/>
      <c r="Z46" s="17">
        <v>0.33</v>
      </c>
      <c r="AA46" s="17"/>
      <c r="AB46" s="17"/>
      <c r="AC46" s="19" t="s">
        <v>40</v>
      </c>
      <c r="AD46" s="14" t="s">
        <v>47</v>
      </c>
      <c r="AE46" s="75" t="s">
        <v>261</v>
      </c>
      <c r="AF46" s="75" t="s">
        <v>262</v>
      </c>
      <c r="AG46" s="75" t="s">
        <v>263</v>
      </c>
      <c r="AH46" s="20">
        <v>2024</v>
      </c>
      <c r="AI46" s="21"/>
      <c r="AJ46" s="21"/>
      <c r="AK46" s="21"/>
      <c r="AL46" s="20" t="s">
        <v>264</v>
      </c>
      <c r="AM46" s="22"/>
    </row>
    <row r="47" spans="1:39" ht="78.75" customHeight="1" x14ac:dyDescent="0.25">
      <c r="A47" s="72"/>
      <c r="B47" s="74"/>
      <c r="C47" s="16" t="s">
        <v>259</v>
      </c>
      <c r="D47" s="17">
        <f>E47+F47</f>
        <v>2.0099999999999998</v>
      </c>
      <c r="E47" s="17"/>
      <c r="F47" s="17">
        <f t="shared" si="23"/>
        <v>2.0099999999999998</v>
      </c>
      <c r="G47" s="18" t="s">
        <v>226</v>
      </c>
      <c r="H47" s="17">
        <f t="shared" si="24"/>
        <v>0</v>
      </c>
      <c r="I47" s="17"/>
      <c r="J47" s="17"/>
      <c r="K47" s="17">
        <v>1.78</v>
      </c>
      <c r="L47" s="17">
        <v>0.2</v>
      </c>
      <c r="M47" s="17"/>
      <c r="N47" s="17"/>
      <c r="O47" s="17"/>
      <c r="P47" s="17"/>
      <c r="Q47" s="17"/>
      <c r="R47" s="17"/>
      <c r="S47" s="17"/>
      <c r="T47" s="17"/>
      <c r="U47" s="17"/>
      <c r="V47" s="17"/>
      <c r="W47" s="17"/>
      <c r="X47" s="17"/>
      <c r="Y47" s="17"/>
      <c r="Z47" s="17">
        <v>0.03</v>
      </c>
      <c r="AA47" s="17"/>
      <c r="AB47" s="17"/>
      <c r="AC47" s="19" t="s">
        <v>40</v>
      </c>
      <c r="AD47" s="14" t="s">
        <v>57</v>
      </c>
      <c r="AE47" s="76"/>
      <c r="AF47" s="76"/>
      <c r="AG47" s="76"/>
      <c r="AH47" s="20">
        <v>2024</v>
      </c>
      <c r="AI47" s="21"/>
      <c r="AJ47" s="21"/>
      <c r="AK47" s="21"/>
      <c r="AL47" s="20" t="s">
        <v>265</v>
      </c>
      <c r="AM47" s="22"/>
    </row>
    <row r="48" spans="1:39" ht="31.5" x14ac:dyDescent="0.25">
      <c r="A48" s="10" t="s">
        <v>266</v>
      </c>
      <c r="B48" s="12" t="s">
        <v>267</v>
      </c>
      <c r="C48" s="4"/>
      <c r="D48" s="17"/>
      <c r="E48" s="25"/>
      <c r="F48" s="17">
        <f t="shared" si="23"/>
        <v>0</v>
      </c>
      <c r="G48" s="18"/>
      <c r="H48" s="17">
        <f t="shared" si="24"/>
        <v>0</v>
      </c>
      <c r="I48" s="25"/>
      <c r="J48" s="25"/>
      <c r="K48" s="25"/>
      <c r="L48" s="25"/>
      <c r="M48" s="25"/>
      <c r="N48" s="25"/>
      <c r="O48" s="25"/>
      <c r="P48" s="25"/>
      <c r="Q48" s="25"/>
      <c r="R48" s="25"/>
      <c r="S48" s="25"/>
      <c r="T48" s="25"/>
      <c r="U48" s="25"/>
      <c r="V48" s="25"/>
      <c r="W48" s="25"/>
      <c r="X48" s="25"/>
      <c r="Y48" s="25"/>
      <c r="Z48" s="25"/>
      <c r="AA48" s="25"/>
      <c r="AB48" s="25"/>
      <c r="AC48" s="9"/>
      <c r="AD48" s="10"/>
      <c r="AE48" s="16"/>
      <c r="AF48" s="4"/>
      <c r="AG48" s="4"/>
      <c r="AH48" s="12"/>
      <c r="AI48" s="9"/>
      <c r="AJ48" s="9"/>
      <c r="AK48" s="9"/>
      <c r="AL48" s="12"/>
      <c r="AM48" s="13"/>
    </row>
    <row r="49" spans="1:39" ht="45.75" customHeight="1" x14ac:dyDescent="0.25">
      <c r="A49" s="71" t="e">
        <f>#REF!+1</f>
        <v>#REF!</v>
      </c>
      <c r="B49" s="73" t="s">
        <v>274</v>
      </c>
      <c r="C49" s="16" t="s">
        <v>275</v>
      </c>
      <c r="D49" s="17">
        <f>E49+F49</f>
        <v>0.22</v>
      </c>
      <c r="E49" s="17"/>
      <c r="F49" s="17">
        <f>H49+SUM(K49:N49)+SUM(P49:AB49)</f>
        <v>0.22</v>
      </c>
      <c r="G49" s="18" t="s">
        <v>22</v>
      </c>
      <c r="H49" s="17">
        <f>I49+J49</f>
        <v>0</v>
      </c>
      <c r="I49" s="17"/>
      <c r="J49" s="17"/>
      <c r="K49" s="17"/>
      <c r="L49" s="17">
        <v>0.22</v>
      </c>
      <c r="M49" s="17"/>
      <c r="N49" s="17"/>
      <c r="O49" s="17"/>
      <c r="P49" s="17"/>
      <c r="Q49" s="17"/>
      <c r="R49" s="17"/>
      <c r="S49" s="17"/>
      <c r="T49" s="17"/>
      <c r="U49" s="17"/>
      <c r="V49" s="17"/>
      <c r="W49" s="17"/>
      <c r="X49" s="17"/>
      <c r="Y49" s="17"/>
      <c r="Z49" s="17"/>
      <c r="AA49" s="17"/>
      <c r="AB49" s="17"/>
      <c r="AC49" s="19" t="s">
        <v>40</v>
      </c>
      <c r="AD49" s="14" t="s">
        <v>60</v>
      </c>
      <c r="AE49" s="75" t="s">
        <v>276</v>
      </c>
      <c r="AF49" s="16" t="s">
        <v>103</v>
      </c>
      <c r="AG49" s="16" t="s">
        <v>277</v>
      </c>
      <c r="AH49" s="20" t="s">
        <v>43</v>
      </c>
      <c r="AI49" s="21"/>
      <c r="AJ49" s="21"/>
      <c r="AK49" s="21"/>
      <c r="AL49" s="20"/>
      <c r="AM49" s="22" t="s">
        <v>77</v>
      </c>
    </row>
    <row r="50" spans="1:39" ht="45.75" customHeight="1" x14ac:dyDescent="0.25">
      <c r="A50" s="72"/>
      <c r="B50" s="74"/>
      <c r="C50" s="16" t="s">
        <v>34</v>
      </c>
      <c r="D50" s="17">
        <f t="shared" ref="D50" si="27">E50+F50</f>
        <v>0.18</v>
      </c>
      <c r="E50" s="17"/>
      <c r="F50" s="17">
        <f t="shared" ref="F50:F62" si="28">H50+SUM(K50:N50)+SUM(P50:AB50)</f>
        <v>0.18</v>
      </c>
      <c r="G50" s="18" t="s">
        <v>22</v>
      </c>
      <c r="H50" s="17"/>
      <c r="I50" s="17"/>
      <c r="J50" s="17"/>
      <c r="K50" s="17"/>
      <c r="L50" s="17">
        <v>0.18</v>
      </c>
      <c r="M50" s="17"/>
      <c r="N50" s="17"/>
      <c r="O50" s="17"/>
      <c r="P50" s="17"/>
      <c r="Q50" s="17"/>
      <c r="R50" s="17"/>
      <c r="S50" s="17"/>
      <c r="T50" s="17"/>
      <c r="U50" s="17"/>
      <c r="V50" s="17"/>
      <c r="W50" s="17"/>
      <c r="X50" s="17"/>
      <c r="Y50" s="17"/>
      <c r="Z50" s="17"/>
      <c r="AA50" s="17"/>
      <c r="AB50" s="17"/>
      <c r="AC50" s="19"/>
      <c r="AD50" s="14" t="s">
        <v>60</v>
      </c>
      <c r="AE50" s="76"/>
      <c r="AF50" s="16"/>
      <c r="AG50" s="16"/>
      <c r="AH50" s="20" t="s">
        <v>43</v>
      </c>
      <c r="AI50" s="21"/>
      <c r="AJ50" s="21"/>
      <c r="AK50" s="21"/>
      <c r="AL50" s="20"/>
      <c r="AM50" s="22"/>
    </row>
    <row r="51" spans="1:39" ht="15.75" x14ac:dyDescent="0.25">
      <c r="A51" s="10" t="s">
        <v>278</v>
      </c>
      <c r="B51" s="12" t="s">
        <v>279</v>
      </c>
      <c r="C51" s="4"/>
      <c r="D51" s="17"/>
      <c r="E51" s="25"/>
      <c r="F51" s="17">
        <f t="shared" si="28"/>
        <v>0</v>
      </c>
      <c r="G51" s="18"/>
      <c r="H51" s="17">
        <f t="shared" ref="H51:H53" si="29">I51+J51</f>
        <v>0</v>
      </c>
      <c r="I51" s="25"/>
      <c r="J51" s="25"/>
      <c r="K51" s="25"/>
      <c r="L51" s="25"/>
      <c r="M51" s="25"/>
      <c r="N51" s="25"/>
      <c r="O51" s="25"/>
      <c r="P51" s="25"/>
      <c r="Q51" s="25"/>
      <c r="R51" s="25"/>
      <c r="S51" s="25"/>
      <c r="T51" s="25"/>
      <c r="U51" s="25"/>
      <c r="V51" s="25"/>
      <c r="W51" s="25"/>
      <c r="X51" s="25"/>
      <c r="Y51" s="25"/>
      <c r="Z51" s="25"/>
      <c r="AA51" s="25"/>
      <c r="AB51" s="25"/>
      <c r="AC51" s="9"/>
      <c r="AD51" s="10"/>
      <c r="AE51" s="16"/>
      <c r="AF51" s="4"/>
      <c r="AG51" s="4"/>
      <c r="AH51" s="12"/>
      <c r="AI51" s="9"/>
      <c r="AJ51" s="9"/>
      <c r="AK51" s="9"/>
      <c r="AL51" s="12"/>
      <c r="AM51" s="13"/>
    </row>
    <row r="52" spans="1:39" ht="15.75" x14ac:dyDescent="0.25">
      <c r="A52" s="10"/>
      <c r="B52" s="12" t="s">
        <v>39</v>
      </c>
      <c r="C52" s="4"/>
      <c r="D52" s="9"/>
      <c r="E52" s="9"/>
      <c r="F52" s="17">
        <f t="shared" si="28"/>
        <v>0</v>
      </c>
      <c r="G52" s="12"/>
      <c r="H52" s="17">
        <f t="shared" si="29"/>
        <v>0</v>
      </c>
      <c r="I52" s="9"/>
      <c r="J52" s="9"/>
      <c r="K52" s="9"/>
      <c r="L52" s="9"/>
      <c r="M52" s="9"/>
      <c r="N52" s="9"/>
      <c r="O52" s="9"/>
      <c r="P52" s="9"/>
      <c r="Q52" s="9"/>
      <c r="R52" s="9"/>
      <c r="S52" s="9"/>
      <c r="T52" s="9"/>
      <c r="U52" s="9"/>
      <c r="V52" s="9"/>
      <c r="W52" s="9"/>
      <c r="X52" s="9"/>
      <c r="Y52" s="9"/>
      <c r="Z52" s="9"/>
      <c r="AA52" s="9"/>
      <c r="AB52" s="9"/>
      <c r="AC52" s="9"/>
      <c r="AD52" s="10"/>
      <c r="AE52" s="4"/>
      <c r="AF52" s="4"/>
      <c r="AG52" s="4"/>
      <c r="AH52" s="12"/>
      <c r="AI52" s="9"/>
      <c r="AJ52" s="9"/>
      <c r="AK52" s="9"/>
      <c r="AL52" s="12"/>
      <c r="AM52" s="13"/>
    </row>
    <row r="53" spans="1:39" ht="78.75" x14ac:dyDescent="0.25">
      <c r="A53" s="14" t="e">
        <f>A49+1</f>
        <v>#REF!</v>
      </c>
      <c r="B53" s="15" t="s">
        <v>273</v>
      </c>
      <c r="C53" s="16" t="s">
        <v>73</v>
      </c>
      <c r="D53" s="17">
        <f t="shared" ref="D53" si="30">E53+F53</f>
        <v>10</v>
      </c>
      <c r="E53" s="17"/>
      <c r="F53" s="17">
        <f t="shared" si="28"/>
        <v>10</v>
      </c>
      <c r="G53" s="18" t="s">
        <v>58</v>
      </c>
      <c r="H53" s="17">
        <f t="shared" si="29"/>
        <v>0</v>
      </c>
      <c r="I53" s="17"/>
      <c r="J53" s="17"/>
      <c r="K53" s="17">
        <v>5</v>
      </c>
      <c r="L53" s="17">
        <v>5</v>
      </c>
      <c r="M53" s="17"/>
      <c r="N53" s="17"/>
      <c r="O53" s="17"/>
      <c r="P53" s="17"/>
      <c r="Q53" s="17"/>
      <c r="R53" s="17"/>
      <c r="S53" s="17"/>
      <c r="T53" s="17"/>
      <c r="U53" s="17"/>
      <c r="V53" s="17"/>
      <c r="W53" s="17"/>
      <c r="X53" s="17"/>
      <c r="Y53" s="17"/>
      <c r="Z53" s="17"/>
      <c r="AA53" s="17"/>
      <c r="AB53" s="17"/>
      <c r="AC53" s="19" t="s">
        <v>40</v>
      </c>
      <c r="AD53" s="14" t="s">
        <v>69</v>
      </c>
      <c r="AE53" s="16" t="s">
        <v>48</v>
      </c>
      <c r="AF53" s="16"/>
      <c r="AG53" s="16"/>
      <c r="AH53" s="20"/>
      <c r="AI53" s="21"/>
      <c r="AJ53" s="21"/>
      <c r="AK53" s="21"/>
      <c r="AL53" s="20" t="s">
        <v>280</v>
      </c>
      <c r="AM53" s="22"/>
    </row>
    <row r="54" spans="1:39" ht="39.75" customHeight="1" x14ac:dyDescent="0.25">
      <c r="A54" s="14" t="e">
        <f>A53+1</f>
        <v>#REF!</v>
      </c>
      <c r="B54" s="15" t="s">
        <v>281</v>
      </c>
      <c r="C54" s="16" t="s">
        <v>73</v>
      </c>
      <c r="D54" s="17">
        <f>E54+F54</f>
        <v>0.63</v>
      </c>
      <c r="E54" s="17"/>
      <c r="F54" s="17">
        <f>H54+SUM(K54:N54)+SUM(P54:AB54)</f>
        <v>0.63</v>
      </c>
      <c r="G54" s="18" t="s">
        <v>35</v>
      </c>
      <c r="H54" s="17">
        <f>I54+J54</f>
        <v>0</v>
      </c>
      <c r="I54" s="17"/>
      <c r="J54" s="17"/>
      <c r="K54" s="17"/>
      <c r="L54" s="17"/>
      <c r="M54" s="17"/>
      <c r="N54" s="17"/>
      <c r="O54" s="17"/>
      <c r="P54" s="17"/>
      <c r="Q54" s="17"/>
      <c r="R54" s="17"/>
      <c r="S54" s="17"/>
      <c r="T54" s="17"/>
      <c r="U54" s="17"/>
      <c r="V54" s="17"/>
      <c r="W54" s="17"/>
      <c r="X54" s="17"/>
      <c r="Y54" s="17">
        <v>0.63</v>
      </c>
      <c r="Z54" s="17"/>
      <c r="AA54" s="17"/>
      <c r="AB54" s="17"/>
      <c r="AC54" s="19" t="s">
        <v>40</v>
      </c>
      <c r="AD54" s="14" t="s">
        <v>69</v>
      </c>
      <c r="AE54" s="24" t="s">
        <v>48</v>
      </c>
      <c r="AF54" s="16"/>
      <c r="AG54" s="16"/>
      <c r="AH54" s="20">
        <v>2022</v>
      </c>
      <c r="AI54" s="21"/>
      <c r="AJ54" s="21"/>
      <c r="AK54" s="21"/>
      <c r="AL54" s="20" t="s">
        <v>282</v>
      </c>
      <c r="AM54" s="22"/>
    </row>
    <row r="55" spans="1:39" ht="31.5" x14ac:dyDescent="0.25">
      <c r="A55" s="14" t="e">
        <f>A54+1</f>
        <v>#REF!</v>
      </c>
      <c r="B55" s="15" t="s">
        <v>283</v>
      </c>
      <c r="C55" s="16" t="s">
        <v>73</v>
      </c>
      <c r="D55" s="17">
        <f t="shared" ref="D55:D60" si="31">E55+F55</f>
        <v>0.01</v>
      </c>
      <c r="E55" s="17"/>
      <c r="F55" s="17">
        <f t="shared" ref="F55:F60" si="32">H55+SUM(K55:N55)+SUM(P55:AB55)</f>
        <v>0.01</v>
      </c>
      <c r="G55" s="18" t="s">
        <v>35</v>
      </c>
      <c r="H55" s="17">
        <f t="shared" ref="H55:H63" si="33">I55+J55</f>
        <v>0</v>
      </c>
      <c r="I55" s="17"/>
      <c r="J55" s="17"/>
      <c r="K55" s="17"/>
      <c r="L55" s="17"/>
      <c r="M55" s="17"/>
      <c r="N55" s="17"/>
      <c r="O55" s="17"/>
      <c r="P55" s="17"/>
      <c r="Q55" s="17"/>
      <c r="R55" s="17"/>
      <c r="S55" s="17"/>
      <c r="T55" s="17"/>
      <c r="U55" s="17"/>
      <c r="V55" s="17"/>
      <c r="W55" s="17"/>
      <c r="X55" s="17"/>
      <c r="Y55" s="17">
        <v>0.01</v>
      </c>
      <c r="Z55" s="17"/>
      <c r="AA55" s="17"/>
      <c r="AB55" s="17"/>
      <c r="AC55" s="19"/>
      <c r="AD55" s="14" t="s">
        <v>69</v>
      </c>
      <c r="AE55" s="75" t="s">
        <v>284</v>
      </c>
      <c r="AF55" s="16"/>
      <c r="AG55" s="16"/>
      <c r="AH55" s="20">
        <v>2023.2023999999999</v>
      </c>
      <c r="AI55" s="21"/>
      <c r="AJ55" s="21"/>
      <c r="AK55" s="21"/>
      <c r="AL55" s="20"/>
      <c r="AM55" s="22"/>
    </row>
    <row r="56" spans="1:39" ht="47.25" x14ac:dyDescent="0.25">
      <c r="A56" s="14" t="e">
        <f t="shared" ref="A56:A60" si="34">A55+1</f>
        <v>#REF!</v>
      </c>
      <c r="B56" s="15" t="s">
        <v>285</v>
      </c>
      <c r="C56" s="16" t="s">
        <v>73</v>
      </c>
      <c r="D56" s="17">
        <f t="shared" si="31"/>
        <v>3.6400000000000002E-2</v>
      </c>
      <c r="E56" s="17"/>
      <c r="F56" s="17">
        <f t="shared" si="32"/>
        <v>3.6400000000000002E-2</v>
      </c>
      <c r="G56" s="18" t="s">
        <v>35</v>
      </c>
      <c r="H56" s="17">
        <f t="shared" si="33"/>
        <v>0</v>
      </c>
      <c r="I56" s="17"/>
      <c r="J56" s="17"/>
      <c r="K56" s="17"/>
      <c r="L56" s="17"/>
      <c r="M56" s="17"/>
      <c r="N56" s="17"/>
      <c r="O56" s="17"/>
      <c r="P56" s="17"/>
      <c r="Q56" s="17"/>
      <c r="R56" s="17"/>
      <c r="S56" s="17"/>
      <c r="T56" s="17"/>
      <c r="U56" s="17"/>
      <c r="V56" s="17"/>
      <c r="W56" s="17"/>
      <c r="X56" s="17"/>
      <c r="Y56" s="17">
        <v>3.6400000000000002E-2</v>
      </c>
      <c r="Z56" s="17"/>
      <c r="AA56" s="17"/>
      <c r="AB56" s="17"/>
      <c r="AC56" s="19"/>
      <c r="AD56" s="14" t="s">
        <v>69</v>
      </c>
      <c r="AE56" s="80"/>
      <c r="AF56" s="16"/>
      <c r="AG56" s="16"/>
      <c r="AH56" s="20">
        <v>2023.2023999999999</v>
      </c>
      <c r="AI56" s="21"/>
      <c r="AJ56" s="21"/>
      <c r="AK56" s="21"/>
      <c r="AL56" s="20"/>
      <c r="AM56" s="22"/>
    </row>
    <row r="57" spans="1:39" ht="31.5" x14ac:dyDescent="0.25">
      <c r="A57" s="14" t="e">
        <f t="shared" si="34"/>
        <v>#REF!</v>
      </c>
      <c r="B57" s="15" t="s">
        <v>286</v>
      </c>
      <c r="C57" s="16" t="s">
        <v>73</v>
      </c>
      <c r="D57" s="17">
        <f t="shared" si="31"/>
        <v>0.01</v>
      </c>
      <c r="E57" s="17"/>
      <c r="F57" s="17">
        <f t="shared" si="32"/>
        <v>0.01</v>
      </c>
      <c r="G57" s="18" t="s">
        <v>35</v>
      </c>
      <c r="H57" s="17">
        <f t="shared" si="33"/>
        <v>0</v>
      </c>
      <c r="I57" s="17"/>
      <c r="J57" s="17"/>
      <c r="K57" s="17"/>
      <c r="L57" s="17"/>
      <c r="M57" s="17"/>
      <c r="N57" s="17"/>
      <c r="O57" s="17"/>
      <c r="P57" s="17"/>
      <c r="Q57" s="17"/>
      <c r="R57" s="17"/>
      <c r="S57" s="17"/>
      <c r="T57" s="17"/>
      <c r="U57" s="17"/>
      <c r="V57" s="17"/>
      <c r="W57" s="17"/>
      <c r="X57" s="17"/>
      <c r="Y57" s="17">
        <v>0.01</v>
      </c>
      <c r="Z57" s="17"/>
      <c r="AA57" s="17"/>
      <c r="AB57" s="17"/>
      <c r="AC57" s="19"/>
      <c r="AD57" s="14" t="s">
        <v>69</v>
      </c>
      <c r="AE57" s="80"/>
      <c r="AF57" s="16"/>
      <c r="AG57" s="16"/>
      <c r="AH57" s="20">
        <v>2023.2023999999999</v>
      </c>
      <c r="AI57" s="21"/>
      <c r="AJ57" s="21"/>
      <c r="AK57" s="21"/>
      <c r="AL57" s="20"/>
      <c r="AM57" s="22"/>
    </row>
    <row r="58" spans="1:39" ht="31.5" x14ac:dyDescent="0.25">
      <c r="A58" s="14" t="e">
        <f t="shared" si="34"/>
        <v>#REF!</v>
      </c>
      <c r="B58" s="15" t="s">
        <v>287</v>
      </c>
      <c r="C58" s="16" t="s">
        <v>73</v>
      </c>
      <c r="D58" s="17">
        <f t="shared" si="31"/>
        <v>0.17510000000000001</v>
      </c>
      <c r="E58" s="17"/>
      <c r="F58" s="17">
        <f t="shared" si="32"/>
        <v>0.17510000000000001</v>
      </c>
      <c r="G58" s="18" t="s">
        <v>35</v>
      </c>
      <c r="H58" s="17">
        <f t="shared" si="33"/>
        <v>0</v>
      </c>
      <c r="I58" s="17"/>
      <c r="J58" s="17"/>
      <c r="K58" s="17"/>
      <c r="L58" s="17"/>
      <c r="M58" s="17"/>
      <c r="N58" s="17"/>
      <c r="O58" s="17"/>
      <c r="P58" s="17"/>
      <c r="Q58" s="17"/>
      <c r="R58" s="17"/>
      <c r="S58" s="17"/>
      <c r="T58" s="17"/>
      <c r="U58" s="17"/>
      <c r="V58" s="17"/>
      <c r="W58" s="17"/>
      <c r="X58" s="17"/>
      <c r="Y58" s="17">
        <v>0.17510000000000001</v>
      </c>
      <c r="Z58" s="17"/>
      <c r="AA58" s="17"/>
      <c r="AB58" s="17"/>
      <c r="AC58" s="19"/>
      <c r="AD58" s="14" t="s">
        <v>69</v>
      </c>
      <c r="AE58" s="80"/>
      <c r="AF58" s="16"/>
      <c r="AG58" s="16"/>
      <c r="AH58" s="20">
        <v>2023.2023999999999</v>
      </c>
      <c r="AI58" s="21"/>
      <c r="AJ58" s="21"/>
      <c r="AK58" s="21"/>
      <c r="AL58" s="20"/>
      <c r="AM58" s="22"/>
    </row>
    <row r="59" spans="1:39" ht="31.5" x14ac:dyDescent="0.25">
      <c r="A59" s="14" t="e">
        <f t="shared" si="34"/>
        <v>#REF!</v>
      </c>
      <c r="B59" s="15" t="s">
        <v>288</v>
      </c>
      <c r="C59" s="16" t="s">
        <v>73</v>
      </c>
      <c r="D59" s="17">
        <f t="shared" si="31"/>
        <v>6.8199999999999997E-2</v>
      </c>
      <c r="E59" s="17"/>
      <c r="F59" s="17">
        <f t="shared" si="32"/>
        <v>6.8199999999999997E-2</v>
      </c>
      <c r="G59" s="18" t="s">
        <v>35</v>
      </c>
      <c r="H59" s="17">
        <f t="shared" si="33"/>
        <v>0</v>
      </c>
      <c r="I59" s="17"/>
      <c r="J59" s="17"/>
      <c r="K59" s="17"/>
      <c r="L59" s="17"/>
      <c r="M59" s="17"/>
      <c r="N59" s="17"/>
      <c r="O59" s="17"/>
      <c r="P59" s="17"/>
      <c r="Q59" s="17"/>
      <c r="R59" s="17"/>
      <c r="S59" s="17"/>
      <c r="T59" s="17"/>
      <c r="U59" s="17"/>
      <c r="V59" s="17"/>
      <c r="W59" s="17"/>
      <c r="X59" s="17"/>
      <c r="Y59" s="17">
        <v>6.8199999999999997E-2</v>
      </c>
      <c r="Z59" s="17"/>
      <c r="AA59" s="17"/>
      <c r="AB59" s="17"/>
      <c r="AC59" s="19"/>
      <c r="AD59" s="14" t="s">
        <v>69</v>
      </c>
      <c r="AE59" s="80"/>
      <c r="AF59" s="16"/>
      <c r="AG59" s="16"/>
      <c r="AH59" s="20">
        <v>2023.2023999999999</v>
      </c>
      <c r="AI59" s="21"/>
      <c r="AJ59" s="21"/>
      <c r="AK59" s="21"/>
      <c r="AL59" s="20"/>
      <c r="AM59" s="22"/>
    </row>
    <row r="60" spans="1:39" ht="31.5" x14ac:dyDescent="0.25">
      <c r="A60" s="14" t="e">
        <f t="shared" si="34"/>
        <v>#REF!</v>
      </c>
      <c r="B60" s="15" t="s">
        <v>289</v>
      </c>
      <c r="C60" s="16" t="s">
        <v>73</v>
      </c>
      <c r="D60" s="17">
        <f t="shared" si="31"/>
        <v>0.15859999999999999</v>
      </c>
      <c r="E60" s="17"/>
      <c r="F60" s="17">
        <f t="shared" si="32"/>
        <v>0.15859999999999999</v>
      </c>
      <c r="G60" s="18" t="s">
        <v>35</v>
      </c>
      <c r="H60" s="17">
        <f t="shared" si="33"/>
        <v>0</v>
      </c>
      <c r="I60" s="17"/>
      <c r="J60" s="17"/>
      <c r="K60" s="17"/>
      <c r="L60" s="17"/>
      <c r="M60" s="17"/>
      <c r="N60" s="17"/>
      <c r="O60" s="17"/>
      <c r="P60" s="17"/>
      <c r="Q60" s="17"/>
      <c r="R60" s="17"/>
      <c r="S60" s="17"/>
      <c r="T60" s="17"/>
      <c r="U60" s="17"/>
      <c r="V60" s="17"/>
      <c r="W60" s="17"/>
      <c r="X60" s="17"/>
      <c r="Y60" s="17">
        <v>0.15859999999999999</v>
      </c>
      <c r="Z60" s="17"/>
      <c r="AA60" s="17"/>
      <c r="AB60" s="17"/>
      <c r="AC60" s="19"/>
      <c r="AD60" s="14" t="s">
        <v>69</v>
      </c>
      <c r="AE60" s="76"/>
      <c r="AF60" s="16"/>
      <c r="AG60" s="16"/>
      <c r="AH60" s="20">
        <v>2023.2023999999999</v>
      </c>
      <c r="AI60" s="21"/>
      <c r="AJ60" s="21"/>
      <c r="AK60" s="21"/>
      <c r="AL60" s="20"/>
      <c r="AM60" s="22"/>
    </row>
    <row r="61" spans="1:39" ht="15.75" x14ac:dyDescent="0.25">
      <c r="A61" s="10" t="s">
        <v>290</v>
      </c>
      <c r="B61" s="12" t="s">
        <v>291</v>
      </c>
      <c r="C61" s="4"/>
      <c r="D61" s="17"/>
      <c r="E61" s="25"/>
      <c r="F61" s="17">
        <f t="shared" si="28"/>
        <v>0</v>
      </c>
      <c r="G61" s="18"/>
      <c r="H61" s="17">
        <f t="shared" si="33"/>
        <v>0</v>
      </c>
      <c r="I61" s="25"/>
      <c r="J61" s="25"/>
      <c r="K61" s="25"/>
      <c r="L61" s="25"/>
      <c r="M61" s="25"/>
      <c r="N61" s="25"/>
      <c r="O61" s="25"/>
      <c r="P61" s="25"/>
      <c r="Q61" s="25"/>
      <c r="R61" s="25"/>
      <c r="S61" s="25"/>
      <c r="T61" s="25"/>
      <c r="U61" s="25"/>
      <c r="V61" s="25"/>
      <c r="W61" s="25"/>
      <c r="X61" s="25"/>
      <c r="Y61" s="25"/>
      <c r="Z61" s="25"/>
      <c r="AA61" s="25"/>
      <c r="AB61" s="25"/>
      <c r="AC61" s="9"/>
      <c r="AD61" s="10"/>
      <c r="AE61" s="16"/>
      <c r="AF61" s="4"/>
      <c r="AG61" s="4"/>
      <c r="AH61" s="12"/>
      <c r="AI61" s="9"/>
      <c r="AJ61" s="9"/>
      <c r="AK61" s="9"/>
      <c r="AL61" s="12"/>
      <c r="AM61" s="13"/>
    </row>
    <row r="62" spans="1:39" ht="15.75" x14ac:dyDescent="0.25">
      <c r="A62" s="10"/>
      <c r="B62" s="12" t="s">
        <v>39</v>
      </c>
      <c r="C62" s="4"/>
      <c r="D62" s="9"/>
      <c r="E62" s="9"/>
      <c r="F62" s="17">
        <f t="shared" si="28"/>
        <v>0</v>
      </c>
      <c r="G62" s="12"/>
      <c r="H62" s="17">
        <f t="shared" si="33"/>
        <v>0</v>
      </c>
      <c r="I62" s="9"/>
      <c r="J62" s="9"/>
      <c r="K62" s="9"/>
      <c r="L62" s="9"/>
      <c r="M62" s="9"/>
      <c r="N62" s="9"/>
      <c r="O62" s="9"/>
      <c r="P62" s="9"/>
      <c r="Q62" s="9"/>
      <c r="R62" s="9"/>
      <c r="S62" s="9"/>
      <c r="T62" s="9"/>
      <c r="U62" s="9"/>
      <c r="V62" s="9"/>
      <c r="W62" s="9"/>
      <c r="X62" s="9"/>
      <c r="Y62" s="9"/>
      <c r="Z62" s="9"/>
      <c r="AA62" s="9"/>
      <c r="AB62" s="9"/>
      <c r="AC62" s="9"/>
      <c r="AD62" s="10"/>
      <c r="AE62" s="4"/>
      <c r="AF62" s="4"/>
      <c r="AG62" s="4"/>
      <c r="AH62" s="12"/>
      <c r="AI62" s="9"/>
      <c r="AJ62" s="9"/>
      <c r="AK62" s="9"/>
      <c r="AL62" s="12"/>
      <c r="AM62" s="13"/>
    </row>
    <row r="63" spans="1:39" ht="47.25" x14ac:dyDescent="0.25">
      <c r="A63" s="14" t="e">
        <f>#REF!+1</f>
        <v>#REF!</v>
      </c>
      <c r="B63" s="15" t="s">
        <v>296</v>
      </c>
      <c r="C63" s="16" t="s">
        <v>68</v>
      </c>
      <c r="D63" s="17">
        <f t="shared" ref="D63:D85" si="35">E63+F63</f>
        <v>0.01</v>
      </c>
      <c r="E63" s="17"/>
      <c r="F63" s="17">
        <f t="shared" ref="F63:F85" si="36">H63+SUM(K63:N63)+SUM(P63:AB63)</f>
        <v>0.01</v>
      </c>
      <c r="G63" s="18" t="s">
        <v>21</v>
      </c>
      <c r="H63" s="17">
        <f t="shared" si="33"/>
        <v>0</v>
      </c>
      <c r="I63" s="17"/>
      <c r="J63" s="17"/>
      <c r="K63" s="17">
        <v>0.01</v>
      </c>
      <c r="L63" s="17"/>
      <c r="M63" s="17"/>
      <c r="N63" s="17"/>
      <c r="O63" s="17"/>
      <c r="P63" s="17"/>
      <c r="Q63" s="17"/>
      <c r="R63" s="17"/>
      <c r="S63" s="17"/>
      <c r="T63" s="17"/>
      <c r="U63" s="17"/>
      <c r="V63" s="17"/>
      <c r="W63" s="17"/>
      <c r="X63" s="17"/>
      <c r="Y63" s="17"/>
      <c r="Z63" s="17"/>
      <c r="AA63" s="17"/>
      <c r="AB63" s="17"/>
      <c r="AC63" s="19" t="s">
        <v>40</v>
      </c>
      <c r="AD63" s="14" t="s">
        <v>60</v>
      </c>
      <c r="AE63" s="16" t="s">
        <v>297</v>
      </c>
      <c r="AF63" s="16"/>
      <c r="AG63" s="16"/>
      <c r="AH63" s="20" t="s">
        <v>43</v>
      </c>
      <c r="AI63" s="21"/>
      <c r="AJ63" s="21"/>
      <c r="AK63" s="21"/>
      <c r="AL63" s="20"/>
      <c r="AM63" s="22"/>
    </row>
    <row r="64" spans="1:39" ht="78.75" x14ac:dyDescent="0.25">
      <c r="A64" s="14"/>
      <c r="B64" s="15" t="s">
        <v>337</v>
      </c>
      <c r="C64" s="16" t="s">
        <v>68</v>
      </c>
      <c r="D64" s="17">
        <f t="shared" si="35"/>
        <v>0.15</v>
      </c>
      <c r="E64" s="17"/>
      <c r="F64" s="17">
        <f t="shared" si="36"/>
        <v>0.15</v>
      </c>
      <c r="G64" s="18" t="s">
        <v>23</v>
      </c>
      <c r="H64" s="17"/>
      <c r="I64" s="19"/>
      <c r="J64" s="19"/>
      <c r="K64" s="19"/>
      <c r="L64" s="19"/>
      <c r="M64" s="17">
        <v>0.15</v>
      </c>
      <c r="N64" s="19"/>
      <c r="O64" s="19"/>
      <c r="P64" s="19"/>
      <c r="Q64" s="19"/>
      <c r="R64" s="19"/>
      <c r="S64" s="19"/>
      <c r="T64" s="19"/>
      <c r="U64" s="19"/>
      <c r="V64" s="19"/>
      <c r="W64" s="19"/>
      <c r="X64" s="19"/>
      <c r="Y64" s="19"/>
      <c r="Z64" s="19"/>
      <c r="AA64" s="19"/>
      <c r="AB64" s="19"/>
      <c r="AC64" s="19"/>
      <c r="AD64" s="14" t="s">
        <v>69</v>
      </c>
      <c r="AE64" s="16" t="s">
        <v>339</v>
      </c>
      <c r="AF64" s="16"/>
      <c r="AG64" s="16"/>
      <c r="AH64" s="15">
        <v>2025</v>
      </c>
      <c r="AI64" s="19"/>
      <c r="AJ64" s="19"/>
      <c r="AK64" s="19"/>
      <c r="AL64" s="15"/>
      <c r="AM64" s="26"/>
    </row>
    <row r="65" spans="1:39" ht="78.75" x14ac:dyDescent="0.25">
      <c r="A65" s="14"/>
      <c r="B65" s="15" t="s">
        <v>338</v>
      </c>
      <c r="C65" s="16" t="s">
        <v>68</v>
      </c>
      <c r="D65" s="17">
        <f t="shared" si="35"/>
        <v>0.08</v>
      </c>
      <c r="E65" s="17"/>
      <c r="F65" s="17">
        <f t="shared" si="36"/>
        <v>0.08</v>
      </c>
      <c r="G65" s="18" t="s">
        <v>23</v>
      </c>
      <c r="H65" s="17"/>
      <c r="I65" s="19"/>
      <c r="J65" s="19"/>
      <c r="K65" s="19"/>
      <c r="L65" s="19"/>
      <c r="M65" s="17">
        <v>0.08</v>
      </c>
      <c r="N65" s="19"/>
      <c r="O65" s="19"/>
      <c r="P65" s="19"/>
      <c r="Q65" s="19"/>
      <c r="R65" s="19"/>
      <c r="S65" s="19"/>
      <c r="T65" s="19"/>
      <c r="U65" s="19"/>
      <c r="V65" s="19"/>
      <c r="W65" s="19"/>
      <c r="X65" s="19"/>
      <c r="Y65" s="19"/>
      <c r="Z65" s="19"/>
      <c r="AA65" s="19"/>
      <c r="AB65" s="19"/>
      <c r="AC65" s="19"/>
      <c r="AD65" s="14" t="s">
        <v>41</v>
      </c>
      <c r="AE65" s="16" t="s">
        <v>340</v>
      </c>
      <c r="AF65" s="16"/>
      <c r="AG65" s="16"/>
      <c r="AH65" s="15">
        <v>2025</v>
      </c>
      <c r="AI65" s="19"/>
      <c r="AJ65" s="19"/>
      <c r="AK65" s="19"/>
      <c r="AL65" s="15"/>
      <c r="AM65" s="26"/>
    </row>
    <row r="66" spans="1:39" ht="15.75" x14ac:dyDescent="0.25">
      <c r="A66" s="10"/>
      <c r="B66" s="12" t="s">
        <v>63</v>
      </c>
      <c r="C66" s="4"/>
      <c r="D66" s="17">
        <f t="shared" si="35"/>
        <v>0</v>
      </c>
      <c r="E66" s="17"/>
      <c r="F66" s="17">
        <f t="shared" si="36"/>
        <v>0</v>
      </c>
      <c r="G66" s="18"/>
      <c r="H66" s="17">
        <f t="shared" ref="H66:H85" si="37">I66+J66</f>
        <v>0</v>
      </c>
      <c r="I66" s="9"/>
      <c r="J66" s="9"/>
      <c r="K66" s="9"/>
      <c r="L66" s="9"/>
      <c r="M66" s="9"/>
      <c r="N66" s="9"/>
      <c r="O66" s="9"/>
      <c r="P66" s="9"/>
      <c r="Q66" s="9"/>
      <c r="R66" s="9"/>
      <c r="S66" s="9"/>
      <c r="T66" s="9"/>
      <c r="U66" s="9"/>
      <c r="V66" s="9"/>
      <c r="W66" s="9"/>
      <c r="X66" s="9"/>
      <c r="Y66" s="9"/>
      <c r="Z66" s="9"/>
      <c r="AA66" s="9"/>
      <c r="AB66" s="9"/>
      <c r="AC66" s="9"/>
      <c r="AD66" s="10"/>
      <c r="AE66" s="4"/>
      <c r="AF66" s="4"/>
      <c r="AG66" s="4"/>
      <c r="AH66" s="12"/>
      <c r="AI66" s="9"/>
      <c r="AJ66" s="9"/>
      <c r="AK66" s="9"/>
      <c r="AL66" s="12"/>
      <c r="AM66" s="13"/>
    </row>
    <row r="67" spans="1:39" ht="15.75" x14ac:dyDescent="0.25">
      <c r="A67" s="10" t="s">
        <v>298</v>
      </c>
      <c r="B67" s="12" t="s">
        <v>299</v>
      </c>
      <c r="C67" s="4"/>
      <c r="D67" s="17">
        <f t="shared" si="35"/>
        <v>0</v>
      </c>
      <c r="E67" s="17"/>
      <c r="F67" s="17">
        <f t="shared" si="36"/>
        <v>0</v>
      </c>
      <c r="G67" s="18"/>
      <c r="H67" s="17">
        <f t="shared" si="37"/>
        <v>0</v>
      </c>
      <c r="I67" s="9"/>
      <c r="J67" s="9"/>
      <c r="K67" s="9"/>
      <c r="L67" s="9"/>
      <c r="M67" s="9"/>
      <c r="N67" s="9"/>
      <c r="O67" s="9"/>
      <c r="P67" s="9"/>
      <c r="Q67" s="9"/>
      <c r="R67" s="9"/>
      <c r="S67" s="9"/>
      <c r="T67" s="9"/>
      <c r="U67" s="9"/>
      <c r="V67" s="9"/>
      <c r="W67" s="9"/>
      <c r="X67" s="9"/>
      <c r="Y67" s="9"/>
      <c r="Z67" s="9"/>
      <c r="AA67" s="9"/>
      <c r="AB67" s="9"/>
      <c r="AC67" s="9"/>
      <c r="AD67" s="10"/>
      <c r="AE67" s="4"/>
      <c r="AF67" s="4"/>
      <c r="AG67" s="4"/>
      <c r="AH67" s="12"/>
      <c r="AI67" s="9"/>
      <c r="AJ67" s="9"/>
      <c r="AK67" s="9"/>
      <c r="AL67" s="12"/>
      <c r="AM67" s="13"/>
    </row>
    <row r="68" spans="1:39" ht="15.75" x14ac:dyDescent="0.25">
      <c r="A68" s="10" t="s">
        <v>300</v>
      </c>
      <c r="B68" s="12" t="s">
        <v>301</v>
      </c>
      <c r="C68" s="4"/>
      <c r="D68" s="17"/>
      <c r="E68" s="17"/>
      <c r="F68" s="17"/>
      <c r="G68" s="18"/>
      <c r="H68" s="17"/>
      <c r="I68" s="9"/>
      <c r="J68" s="9"/>
      <c r="K68" s="9"/>
      <c r="L68" s="9"/>
      <c r="M68" s="9"/>
      <c r="N68" s="9"/>
      <c r="O68" s="9"/>
      <c r="P68" s="9"/>
      <c r="Q68" s="9"/>
      <c r="R68" s="9"/>
      <c r="S68" s="9"/>
      <c r="T68" s="9"/>
      <c r="U68" s="9"/>
      <c r="V68" s="9"/>
      <c r="W68" s="9"/>
      <c r="X68" s="9"/>
      <c r="Y68" s="9"/>
      <c r="Z68" s="9"/>
      <c r="AA68" s="9"/>
      <c r="AB68" s="9"/>
      <c r="AC68" s="9"/>
      <c r="AD68" s="16"/>
      <c r="AE68" s="4"/>
      <c r="AF68" s="4"/>
      <c r="AG68" s="4"/>
      <c r="AH68" s="12"/>
      <c r="AI68" s="9"/>
      <c r="AJ68" s="9"/>
      <c r="AK68" s="9"/>
      <c r="AL68" s="12"/>
      <c r="AM68" s="13"/>
    </row>
    <row r="69" spans="1:39" ht="31.5" x14ac:dyDescent="0.25">
      <c r="A69" s="14" t="e">
        <f>#REF!+1</f>
        <v>#REF!</v>
      </c>
      <c r="B69" s="35" t="s">
        <v>302</v>
      </c>
      <c r="C69" s="16" t="s">
        <v>33</v>
      </c>
      <c r="D69" s="17">
        <f t="shared" si="35"/>
        <v>0.25</v>
      </c>
      <c r="E69" s="17">
        <v>0.25</v>
      </c>
      <c r="F69" s="17">
        <f t="shared" si="36"/>
        <v>0</v>
      </c>
      <c r="G69" s="18"/>
      <c r="H69" s="17">
        <f t="shared" si="37"/>
        <v>0</v>
      </c>
      <c r="I69" s="19"/>
      <c r="J69" s="19"/>
      <c r="K69" s="19"/>
      <c r="L69" s="19"/>
      <c r="M69" s="19"/>
      <c r="N69" s="19"/>
      <c r="O69" s="19"/>
      <c r="P69" s="19"/>
      <c r="Q69" s="19"/>
      <c r="R69" s="19"/>
      <c r="S69" s="19"/>
      <c r="T69" s="19"/>
      <c r="U69" s="19"/>
      <c r="V69" s="19"/>
      <c r="W69" s="19"/>
      <c r="X69" s="19"/>
      <c r="Y69" s="19"/>
      <c r="Z69" s="19"/>
      <c r="AA69" s="19"/>
      <c r="AB69" s="19"/>
      <c r="AC69" s="19"/>
      <c r="AD69" s="16" t="s">
        <v>44</v>
      </c>
      <c r="AE69" s="16"/>
      <c r="AF69" s="16"/>
      <c r="AG69" s="16"/>
      <c r="AH69" s="15">
        <v>2024</v>
      </c>
      <c r="AI69" s="19"/>
      <c r="AJ69" s="19"/>
      <c r="AK69" s="19"/>
      <c r="AL69" s="15"/>
      <c r="AM69" s="26"/>
    </row>
    <row r="70" spans="1:39" ht="63" x14ac:dyDescent="0.25">
      <c r="A70" s="14" t="e">
        <f>A69+1</f>
        <v>#REF!</v>
      </c>
      <c r="B70" s="35" t="s">
        <v>303</v>
      </c>
      <c r="C70" s="16" t="s">
        <v>33</v>
      </c>
      <c r="D70" s="17">
        <f t="shared" si="35"/>
        <v>0.36</v>
      </c>
      <c r="E70" s="17">
        <v>0.36</v>
      </c>
      <c r="F70" s="17">
        <f t="shared" si="36"/>
        <v>0</v>
      </c>
      <c r="G70" s="18"/>
      <c r="H70" s="17">
        <f t="shared" si="37"/>
        <v>0</v>
      </c>
      <c r="I70" s="19"/>
      <c r="J70" s="19"/>
      <c r="K70" s="19"/>
      <c r="L70" s="19"/>
      <c r="M70" s="19"/>
      <c r="N70" s="19"/>
      <c r="O70" s="19"/>
      <c r="P70" s="19"/>
      <c r="Q70" s="19"/>
      <c r="R70" s="19"/>
      <c r="S70" s="19"/>
      <c r="T70" s="19"/>
      <c r="U70" s="19"/>
      <c r="V70" s="19"/>
      <c r="W70" s="19"/>
      <c r="X70" s="19"/>
      <c r="Y70" s="19"/>
      <c r="Z70" s="19"/>
      <c r="AA70" s="19"/>
      <c r="AB70" s="19"/>
      <c r="AC70" s="19"/>
      <c r="AD70" s="16" t="s">
        <v>41</v>
      </c>
      <c r="AE70" s="16"/>
      <c r="AF70" s="16"/>
      <c r="AG70" s="16"/>
      <c r="AH70" s="15">
        <v>2024</v>
      </c>
      <c r="AI70" s="19"/>
      <c r="AJ70" s="19"/>
      <c r="AK70" s="19"/>
      <c r="AL70" s="15"/>
      <c r="AM70" s="26"/>
    </row>
    <row r="71" spans="1:39" ht="31.5" x14ac:dyDescent="0.25">
      <c r="A71" s="14" t="e">
        <f>A70+1</f>
        <v>#REF!</v>
      </c>
      <c r="B71" s="35" t="s">
        <v>304</v>
      </c>
      <c r="C71" s="16" t="s">
        <v>33</v>
      </c>
      <c r="D71" s="17">
        <f t="shared" si="35"/>
        <v>0.93</v>
      </c>
      <c r="E71" s="17">
        <v>0.93</v>
      </c>
      <c r="F71" s="17">
        <f t="shared" si="36"/>
        <v>0</v>
      </c>
      <c r="G71" s="18"/>
      <c r="H71" s="17">
        <f t="shared" si="37"/>
        <v>0</v>
      </c>
      <c r="I71" s="19"/>
      <c r="J71" s="19"/>
      <c r="K71" s="19"/>
      <c r="L71" s="19"/>
      <c r="M71" s="19"/>
      <c r="N71" s="19"/>
      <c r="O71" s="19"/>
      <c r="P71" s="19"/>
      <c r="Q71" s="19"/>
      <c r="R71" s="19"/>
      <c r="S71" s="19"/>
      <c r="T71" s="19"/>
      <c r="U71" s="19"/>
      <c r="V71" s="19"/>
      <c r="W71" s="19"/>
      <c r="X71" s="19"/>
      <c r="Y71" s="19"/>
      <c r="Z71" s="19"/>
      <c r="AA71" s="19"/>
      <c r="AB71" s="19"/>
      <c r="AC71" s="19"/>
      <c r="AD71" s="16" t="s">
        <v>47</v>
      </c>
      <c r="AE71" s="16"/>
      <c r="AF71" s="16"/>
      <c r="AG71" s="16"/>
      <c r="AH71" s="15">
        <v>2024</v>
      </c>
      <c r="AI71" s="19"/>
      <c r="AJ71" s="19"/>
      <c r="AK71" s="19"/>
      <c r="AL71" s="15"/>
      <c r="AM71" s="26"/>
    </row>
    <row r="72" spans="1:39" ht="31.5" x14ac:dyDescent="0.25">
      <c r="A72" s="14" t="e">
        <f t="shared" ref="A72:A73" si="38">A71+1</f>
        <v>#REF!</v>
      </c>
      <c r="B72" s="35" t="s">
        <v>305</v>
      </c>
      <c r="C72" s="16" t="s">
        <v>33</v>
      </c>
      <c r="D72" s="17">
        <f t="shared" si="35"/>
        <v>0.68</v>
      </c>
      <c r="E72" s="17">
        <v>0.68</v>
      </c>
      <c r="F72" s="17">
        <f t="shared" si="36"/>
        <v>0</v>
      </c>
      <c r="G72" s="18"/>
      <c r="H72" s="17">
        <f t="shared" si="37"/>
        <v>0</v>
      </c>
      <c r="I72" s="19"/>
      <c r="J72" s="19"/>
      <c r="K72" s="19"/>
      <c r="L72" s="19"/>
      <c r="M72" s="19"/>
      <c r="N72" s="19"/>
      <c r="O72" s="19"/>
      <c r="P72" s="19"/>
      <c r="Q72" s="19"/>
      <c r="R72" s="19"/>
      <c r="S72" s="19"/>
      <c r="T72" s="19"/>
      <c r="U72" s="19"/>
      <c r="V72" s="19"/>
      <c r="W72" s="19"/>
      <c r="X72" s="19"/>
      <c r="Y72" s="19"/>
      <c r="Z72" s="19"/>
      <c r="AA72" s="19"/>
      <c r="AB72" s="19"/>
      <c r="AC72" s="19"/>
      <c r="AD72" s="16" t="s">
        <v>50</v>
      </c>
      <c r="AE72" s="16"/>
      <c r="AF72" s="16"/>
      <c r="AG72" s="16"/>
      <c r="AH72" s="15">
        <v>2024</v>
      </c>
      <c r="AI72" s="19"/>
      <c r="AJ72" s="19"/>
      <c r="AK72" s="19"/>
      <c r="AL72" s="15"/>
      <c r="AM72" s="26"/>
    </row>
    <row r="73" spans="1:39" ht="63" x14ac:dyDescent="0.25">
      <c r="A73" s="14" t="e">
        <f t="shared" si="38"/>
        <v>#REF!</v>
      </c>
      <c r="B73" s="35" t="s">
        <v>306</v>
      </c>
      <c r="C73" s="16" t="s">
        <v>33</v>
      </c>
      <c r="D73" s="17">
        <f t="shared" si="35"/>
        <v>1.42</v>
      </c>
      <c r="E73" s="17">
        <v>1.42</v>
      </c>
      <c r="F73" s="17">
        <f t="shared" si="36"/>
        <v>0</v>
      </c>
      <c r="G73" s="18"/>
      <c r="H73" s="17">
        <f t="shared" si="37"/>
        <v>0</v>
      </c>
      <c r="I73" s="19"/>
      <c r="J73" s="19"/>
      <c r="K73" s="19"/>
      <c r="L73" s="19"/>
      <c r="M73" s="19"/>
      <c r="N73" s="19"/>
      <c r="O73" s="19"/>
      <c r="P73" s="19"/>
      <c r="Q73" s="19"/>
      <c r="R73" s="19"/>
      <c r="S73" s="19"/>
      <c r="T73" s="19"/>
      <c r="U73" s="19"/>
      <c r="V73" s="19"/>
      <c r="W73" s="19"/>
      <c r="X73" s="19"/>
      <c r="Y73" s="19"/>
      <c r="Z73" s="19"/>
      <c r="AA73" s="19"/>
      <c r="AB73" s="19"/>
      <c r="AC73" s="19"/>
      <c r="AD73" s="16" t="s">
        <v>57</v>
      </c>
      <c r="AE73" s="16"/>
      <c r="AF73" s="16"/>
      <c r="AG73" s="16"/>
      <c r="AH73" s="15">
        <v>2024</v>
      </c>
      <c r="AI73" s="19"/>
      <c r="AJ73" s="19"/>
      <c r="AK73" s="19"/>
      <c r="AL73" s="15"/>
      <c r="AM73" s="26"/>
    </row>
    <row r="74" spans="1:39" s="37" customFormat="1" ht="15.75" x14ac:dyDescent="0.25">
      <c r="A74" s="10" t="s">
        <v>307</v>
      </c>
      <c r="B74" s="36" t="s">
        <v>269</v>
      </c>
      <c r="C74" s="4"/>
      <c r="D74" s="17">
        <f t="shared" si="35"/>
        <v>0</v>
      </c>
      <c r="E74" s="25"/>
      <c r="F74" s="17">
        <f t="shared" si="36"/>
        <v>0</v>
      </c>
      <c r="G74" s="18"/>
      <c r="H74" s="17">
        <f t="shared" si="37"/>
        <v>0</v>
      </c>
      <c r="I74" s="9"/>
      <c r="J74" s="9"/>
      <c r="K74" s="9"/>
      <c r="L74" s="9"/>
      <c r="M74" s="9"/>
      <c r="N74" s="9"/>
      <c r="O74" s="9"/>
      <c r="P74" s="9"/>
      <c r="Q74" s="9"/>
      <c r="R74" s="9"/>
      <c r="S74" s="9"/>
      <c r="T74" s="9"/>
      <c r="U74" s="9"/>
      <c r="V74" s="9"/>
      <c r="W74" s="9"/>
      <c r="X74" s="9"/>
      <c r="Y74" s="9"/>
      <c r="Z74" s="9"/>
      <c r="AA74" s="9"/>
      <c r="AB74" s="9"/>
      <c r="AC74" s="9"/>
      <c r="AD74" s="16"/>
      <c r="AE74" s="4"/>
      <c r="AF74" s="4"/>
      <c r="AG74" s="4"/>
      <c r="AH74" s="12"/>
      <c r="AI74" s="9"/>
      <c r="AJ74" s="9"/>
      <c r="AK74" s="9"/>
      <c r="AL74" s="12"/>
      <c r="AM74" s="13"/>
    </row>
    <row r="75" spans="1:39" ht="94.5" x14ac:dyDescent="0.25">
      <c r="A75" s="14" t="e">
        <f>A73+1</f>
        <v>#REF!</v>
      </c>
      <c r="B75" s="35" t="s">
        <v>308</v>
      </c>
      <c r="C75" s="16" t="s">
        <v>24</v>
      </c>
      <c r="D75" s="17">
        <f t="shared" si="35"/>
        <v>111.58</v>
      </c>
      <c r="E75" s="17">
        <v>111.58</v>
      </c>
      <c r="F75" s="17">
        <f t="shared" si="36"/>
        <v>0</v>
      </c>
      <c r="G75" s="18"/>
      <c r="H75" s="17">
        <f t="shared" si="37"/>
        <v>0</v>
      </c>
      <c r="I75" s="19"/>
      <c r="J75" s="19"/>
      <c r="K75" s="19"/>
      <c r="L75" s="19"/>
      <c r="M75" s="19"/>
      <c r="N75" s="19"/>
      <c r="O75" s="19"/>
      <c r="P75" s="19"/>
      <c r="Q75" s="19"/>
      <c r="R75" s="19"/>
      <c r="S75" s="19"/>
      <c r="T75" s="19"/>
      <c r="U75" s="19"/>
      <c r="V75" s="19"/>
      <c r="W75" s="19"/>
      <c r="X75" s="19"/>
      <c r="Y75" s="19"/>
      <c r="Z75" s="19"/>
      <c r="AA75" s="19"/>
      <c r="AB75" s="19"/>
      <c r="AC75" s="34"/>
      <c r="AD75" s="16" t="s">
        <v>309</v>
      </c>
      <c r="AE75" s="34" t="s">
        <v>310</v>
      </c>
      <c r="AF75" s="16"/>
      <c r="AG75" s="16"/>
      <c r="AH75" s="15">
        <v>2023.2023999999999</v>
      </c>
      <c r="AI75" s="19"/>
      <c r="AJ75" s="19"/>
      <c r="AK75" s="19"/>
      <c r="AL75" s="15"/>
      <c r="AM75" s="26"/>
    </row>
    <row r="76" spans="1:39" ht="31.5" x14ac:dyDescent="0.25">
      <c r="A76" s="14" t="e">
        <f>A75+1</f>
        <v>#REF!</v>
      </c>
      <c r="B76" s="35" t="s">
        <v>311</v>
      </c>
      <c r="C76" s="16" t="s">
        <v>24</v>
      </c>
      <c r="D76" s="17">
        <f t="shared" si="35"/>
        <v>20</v>
      </c>
      <c r="E76" s="17">
        <v>20</v>
      </c>
      <c r="F76" s="17">
        <f t="shared" si="36"/>
        <v>0</v>
      </c>
      <c r="G76" s="18"/>
      <c r="H76" s="17">
        <f t="shared" si="37"/>
        <v>0</v>
      </c>
      <c r="I76" s="19"/>
      <c r="J76" s="19"/>
      <c r="K76" s="19"/>
      <c r="L76" s="19"/>
      <c r="M76" s="19"/>
      <c r="N76" s="19"/>
      <c r="O76" s="19"/>
      <c r="P76" s="19"/>
      <c r="Q76" s="19"/>
      <c r="R76" s="19"/>
      <c r="S76" s="19"/>
      <c r="T76" s="19"/>
      <c r="U76" s="19"/>
      <c r="V76" s="19"/>
      <c r="W76" s="19"/>
      <c r="X76" s="19"/>
      <c r="Y76" s="19"/>
      <c r="Z76" s="19"/>
      <c r="AA76" s="19"/>
      <c r="AB76" s="19"/>
      <c r="AC76" s="38"/>
      <c r="AD76" s="16" t="s">
        <v>41</v>
      </c>
      <c r="AE76" s="34" t="s">
        <v>312</v>
      </c>
      <c r="AF76" s="16"/>
      <c r="AG76" s="16"/>
      <c r="AH76" s="15">
        <v>2023.2023999999999</v>
      </c>
      <c r="AI76" s="19"/>
      <c r="AJ76" s="19"/>
      <c r="AK76" s="19"/>
      <c r="AL76" s="15"/>
      <c r="AM76" s="26"/>
    </row>
    <row r="77" spans="1:39" s="37" customFormat="1" ht="47.25" x14ac:dyDescent="0.25">
      <c r="A77" s="14" t="e">
        <f>A76+1</f>
        <v>#REF!</v>
      </c>
      <c r="B77" s="35" t="s">
        <v>313</v>
      </c>
      <c r="C77" s="16" t="s">
        <v>24</v>
      </c>
      <c r="D77" s="17">
        <f t="shared" si="35"/>
        <v>25</v>
      </c>
      <c r="E77" s="17">
        <v>25</v>
      </c>
      <c r="F77" s="17">
        <f t="shared" si="36"/>
        <v>0</v>
      </c>
      <c r="G77" s="18"/>
      <c r="H77" s="17">
        <f t="shared" si="37"/>
        <v>0</v>
      </c>
      <c r="I77" s="9"/>
      <c r="J77" s="9"/>
      <c r="K77" s="9"/>
      <c r="L77" s="9"/>
      <c r="M77" s="9"/>
      <c r="N77" s="9"/>
      <c r="O77" s="9"/>
      <c r="P77" s="9"/>
      <c r="Q77" s="9"/>
      <c r="R77" s="9"/>
      <c r="S77" s="9"/>
      <c r="T77" s="9"/>
      <c r="U77" s="9"/>
      <c r="V77" s="9"/>
      <c r="W77" s="9"/>
      <c r="X77" s="9"/>
      <c r="Y77" s="9"/>
      <c r="Z77" s="9"/>
      <c r="AA77" s="9"/>
      <c r="AB77" s="9"/>
      <c r="AC77" s="38"/>
      <c r="AD77" s="16" t="s">
        <v>41</v>
      </c>
      <c r="AE77" s="34" t="s">
        <v>314</v>
      </c>
      <c r="AF77" s="4"/>
      <c r="AG77" s="4"/>
      <c r="AH77" s="15">
        <v>2024</v>
      </c>
      <c r="AI77" s="9"/>
      <c r="AJ77" s="9"/>
      <c r="AK77" s="9"/>
      <c r="AL77" s="12"/>
      <c r="AM77" s="13"/>
    </row>
    <row r="78" spans="1:39" s="37" customFormat="1" ht="47.25" x14ac:dyDescent="0.25">
      <c r="A78" s="14" t="e">
        <f>A77+1</f>
        <v>#REF!</v>
      </c>
      <c r="B78" s="35" t="s">
        <v>313</v>
      </c>
      <c r="C78" s="16" t="s">
        <v>24</v>
      </c>
      <c r="D78" s="17">
        <f t="shared" si="35"/>
        <v>28</v>
      </c>
      <c r="E78" s="17">
        <v>28</v>
      </c>
      <c r="F78" s="17">
        <f t="shared" si="36"/>
        <v>0</v>
      </c>
      <c r="G78" s="18"/>
      <c r="H78" s="17">
        <f t="shared" si="37"/>
        <v>0</v>
      </c>
      <c r="I78" s="9"/>
      <c r="J78" s="9"/>
      <c r="K78" s="9"/>
      <c r="L78" s="9"/>
      <c r="M78" s="9"/>
      <c r="N78" s="9"/>
      <c r="O78" s="9"/>
      <c r="P78" s="9"/>
      <c r="Q78" s="9"/>
      <c r="R78" s="9"/>
      <c r="S78" s="9"/>
      <c r="T78" s="9"/>
      <c r="U78" s="9"/>
      <c r="V78" s="9"/>
      <c r="W78" s="9"/>
      <c r="X78" s="9"/>
      <c r="Y78" s="9"/>
      <c r="Z78" s="9"/>
      <c r="AA78" s="9"/>
      <c r="AB78" s="9"/>
      <c r="AC78" s="34"/>
      <c r="AD78" s="16" t="s">
        <v>47</v>
      </c>
      <c r="AE78" s="34" t="s">
        <v>314</v>
      </c>
      <c r="AF78" s="4"/>
      <c r="AG78" s="4"/>
      <c r="AH78" s="15">
        <v>2024</v>
      </c>
      <c r="AI78" s="9"/>
      <c r="AJ78" s="9"/>
      <c r="AK78" s="9"/>
      <c r="AL78" s="12"/>
      <c r="AM78" s="13"/>
    </row>
    <row r="79" spans="1:39" s="37" customFormat="1" ht="47.25" x14ac:dyDescent="0.25">
      <c r="A79" s="14" t="e">
        <f t="shared" ref="A79:A85" si="39">A78+1</f>
        <v>#REF!</v>
      </c>
      <c r="B79" s="35" t="s">
        <v>313</v>
      </c>
      <c r="C79" s="16" t="s">
        <v>24</v>
      </c>
      <c r="D79" s="17">
        <f t="shared" si="35"/>
        <v>32</v>
      </c>
      <c r="E79" s="17">
        <v>32</v>
      </c>
      <c r="F79" s="17">
        <f t="shared" si="36"/>
        <v>0</v>
      </c>
      <c r="G79" s="18"/>
      <c r="H79" s="17">
        <f t="shared" si="37"/>
        <v>0</v>
      </c>
      <c r="I79" s="9"/>
      <c r="J79" s="9"/>
      <c r="K79" s="9"/>
      <c r="L79" s="9"/>
      <c r="M79" s="9"/>
      <c r="N79" s="9"/>
      <c r="O79" s="9"/>
      <c r="P79" s="9"/>
      <c r="Q79" s="9"/>
      <c r="R79" s="9"/>
      <c r="S79" s="9"/>
      <c r="T79" s="9"/>
      <c r="U79" s="9"/>
      <c r="V79" s="9"/>
      <c r="W79" s="9"/>
      <c r="X79" s="9"/>
      <c r="Y79" s="9"/>
      <c r="Z79" s="9"/>
      <c r="AA79" s="9"/>
      <c r="AB79" s="9"/>
      <c r="AC79" s="34"/>
      <c r="AD79" s="16" t="s">
        <v>60</v>
      </c>
      <c r="AE79" s="34" t="s">
        <v>314</v>
      </c>
      <c r="AF79" s="4"/>
      <c r="AG79" s="4"/>
      <c r="AH79" s="15">
        <v>2024</v>
      </c>
      <c r="AI79" s="9"/>
      <c r="AJ79" s="9"/>
      <c r="AK79" s="9"/>
      <c r="AL79" s="12"/>
      <c r="AM79" s="13"/>
    </row>
    <row r="80" spans="1:39" s="37" customFormat="1" ht="47.25" x14ac:dyDescent="0.25">
      <c r="A80" s="14" t="e">
        <f t="shared" si="39"/>
        <v>#REF!</v>
      </c>
      <c r="B80" s="35" t="s">
        <v>313</v>
      </c>
      <c r="C80" s="16" t="s">
        <v>24</v>
      </c>
      <c r="D80" s="17">
        <f t="shared" si="35"/>
        <v>30</v>
      </c>
      <c r="E80" s="17">
        <v>30</v>
      </c>
      <c r="F80" s="17">
        <f t="shared" si="36"/>
        <v>0</v>
      </c>
      <c r="G80" s="18"/>
      <c r="H80" s="17">
        <f t="shared" si="37"/>
        <v>0</v>
      </c>
      <c r="I80" s="9"/>
      <c r="J80" s="9"/>
      <c r="K80" s="9"/>
      <c r="L80" s="9"/>
      <c r="M80" s="9"/>
      <c r="N80" s="9"/>
      <c r="O80" s="9"/>
      <c r="P80" s="9"/>
      <c r="Q80" s="9"/>
      <c r="R80" s="9"/>
      <c r="S80" s="9"/>
      <c r="T80" s="9"/>
      <c r="U80" s="9"/>
      <c r="V80" s="9"/>
      <c r="W80" s="9"/>
      <c r="X80" s="9"/>
      <c r="Y80" s="9"/>
      <c r="Z80" s="9"/>
      <c r="AA80" s="9"/>
      <c r="AB80" s="9"/>
      <c r="AC80" s="39"/>
      <c r="AD80" s="16" t="s">
        <v>50</v>
      </c>
      <c r="AE80" s="34" t="s">
        <v>314</v>
      </c>
      <c r="AF80" s="4"/>
      <c r="AG80" s="4"/>
      <c r="AH80" s="15">
        <v>2024</v>
      </c>
      <c r="AI80" s="9"/>
      <c r="AJ80" s="9"/>
      <c r="AK80" s="9"/>
      <c r="AL80" s="12"/>
      <c r="AM80" s="13"/>
    </row>
    <row r="81" spans="1:39" s="37" customFormat="1" ht="47.25" x14ac:dyDescent="0.25">
      <c r="A81" s="14" t="e">
        <f t="shared" si="39"/>
        <v>#REF!</v>
      </c>
      <c r="B81" s="35" t="s">
        <v>313</v>
      </c>
      <c r="C81" s="16" t="s">
        <v>24</v>
      </c>
      <c r="D81" s="17">
        <f t="shared" si="35"/>
        <v>25</v>
      </c>
      <c r="E81" s="17">
        <v>25</v>
      </c>
      <c r="F81" s="17">
        <f t="shared" si="36"/>
        <v>0</v>
      </c>
      <c r="G81" s="18"/>
      <c r="H81" s="17">
        <f t="shared" si="37"/>
        <v>0</v>
      </c>
      <c r="I81" s="9"/>
      <c r="J81" s="9"/>
      <c r="K81" s="9"/>
      <c r="L81" s="9"/>
      <c r="M81" s="9"/>
      <c r="N81" s="9"/>
      <c r="O81" s="9"/>
      <c r="P81" s="9"/>
      <c r="Q81" s="9"/>
      <c r="R81" s="9"/>
      <c r="S81" s="9"/>
      <c r="T81" s="9"/>
      <c r="U81" s="9"/>
      <c r="V81" s="9"/>
      <c r="W81" s="9"/>
      <c r="X81" s="9"/>
      <c r="Y81" s="9"/>
      <c r="Z81" s="9"/>
      <c r="AA81" s="9"/>
      <c r="AB81" s="9"/>
      <c r="AC81" s="39"/>
      <c r="AD81" s="16" t="s">
        <v>44</v>
      </c>
      <c r="AE81" s="34" t="s">
        <v>314</v>
      </c>
      <c r="AF81" s="4"/>
      <c r="AG81" s="4"/>
      <c r="AH81" s="15">
        <v>2024</v>
      </c>
      <c r="AI81" s="9"/>
      <c r="AJ81" s="9"/>
      <c r="AK81" s="9"/>
      <c r="AL81" s="12"/>
      <c r="AM81" s="13"/>
    </row>
    <row r="82" spans="1:39" s="37" customFormat="1" ht="47.25" x14ac:dyDescent="0.25">
      <c r="A82" s="14" t="e">
        <f t="shared" si="39"/>
        <v>#REF!</v>
      </c>
      <c r="B82" s="35" t="s">
        <v>313</v>
      </c>
      <c r="C82" s="16" t="s">
        <v>24</v>
      </c>
      <c r="D82" s="17">
        <f t="shared" si="35"/>
        <v>15</v>
      </c>
      <c r="E82" s="17">
        <v>15</v>
      </c>
      <c r="F82" s="17">
        <f t="shared" si="36"/>
        <v>0</v>
      </c>
      <c r="G82" s="18"/>
      <c r="H82" s="17">
        <f t="shared" si="37"/>
        <v>0</v>
      </c>
      <c r="I82" s="9"/>
      <c r="J82" s="9"/>
      <c r="K82" s="9"/>
      <c r="L82" s="9"/>
      <c r="M82" s="9"/>
      <c r="N82" s="9"/>
      <c r="O82" s="9"/>
      <c r="P82" s="9"/>
      <c r="Q82" s="9"/>
      <c r="R82" s="9"/>
      <c r="S82" s="9"/>
      <c r="T82" s="9"/>
      <c r="U82" s="9"/>
      <c r="V82" s="9"/>
      <c r="W82" s="9"/>
      <c r="X82" s="9"/>
      <c r="Y82" s="9"/>
      <c r="Z82" s="9"/>
      <c r="AA82" s="9"/>
      <c r="AB82" s="9"/>
      <c r="AC82" s="34"/>
      <c r="AD82" s="16" t="s">
        <v>69</v>
      </c>
      <c r="AE82" s="34" t="s">
        <v>314</v>
      </c>
      <c r="AF82" s="4"/>
      <c r="AG82" s="4"/>
      <c r="AH82" s="15">
        <v>2024</v>
      </c>
      <c r="AI82" s="9"/>
      <c r="AJ82" s="9"/>
      <c r="AK82" s="9"/>
      <c r="AL82" s="12"/>
      <c r="AM82" s="13"/>
    </row>
    <row r="83" spans="1:39" s="37" customFormat="1" ht="47.25" x14ac:dyDescent="0.25">
      <c r="A83" s="14" t="e">
        <f t="shared" si="39"/>
        <v>#REF!</v>
      </c>
      <c r="B83" s="35" t="s">
        <v>313</v>
      </c>
      <c r="C83" s="16" t="s">
        <v>24</v>
      </c>
      <c r="D83" s="17">
        <f t="shared" si="35"/>
        <v>35</v>
      </c>
      <c r="E83" s="17">
        <v>35</v>
      </c>
      <c r="F83" s="17">
        <f t="shared" si="36"/>
        <v>0</v>
      </c>
      <c r="G83" s="18"/>
      <c r="H83" s="17">
        <f t="shared" si="37"/>
        <v>0</v>
      </c>
      <c r="I83" s="9"/>
      <c r="J83" s="9"/>
      <c r="K83" s="9"/>
      <c r="L83" s="9"/>
      <c r="M83" s="9"/>
      <c r="N83" s="9"/>
      <c r="O83" s="9"/>
      <c r="P83" s="9"/>
      <c r="Q83" s="9"/>
      <c r="R83" s="9"/>
      <c r="S83" s="9"/>
      <c r="T83" s="9"/>
      <c r="U83" s="9"/>
      <c r="V83" s="9"/>
      <c r="W83" s="9"/>
      <c r="X83" s="9"/>
      <c r="Y83" s="9"/>
      <c r="Z83" s="9"/>
      <c r="AA83" s="9"/>
      <c r="AB83" s="9"/>
      <c r="AC83" s="34"/>
      <c r="AD83" s="16" t="s">
        <v>57</v>
      </c>
      <c r="AE83" s="34" t="s">
        <v>314</v>
      </c>
      <c r="AF83" s="4"/>
      <c r="AG83" s="4"/>
      <c r="AH83" s="15">
        <v>2024</v>
      </c>
      <c r="AI83" s="9"/>
      <c r="AJ83" s="9"/>
      <c r="AK83" s="9"/>
      <c r="AL83" s="12"/>
      <c r="AM83" s="13"/>
    </row>
    <row r="84" spans="1:39" s="37" customFormat="1" ht="47.25" x14ac:dyDescent="0.25">
      <c r="A84" s="14" t="e">
        <f t="shared" si="39"/>
        <v>#REF!</v>
      </c>
      <c r="B84" s="35" t="s">
        <v>315</v>
      </c>
      <c r="C84" s="16" t="s">
        <v>24</v>
      </c>
      <c r="D84" s="17">
        <f t="shared" si="35"/>
        <v>20</v>
      </c>
      <c r="E84" s="17">
        <v>20</v>
      </c>
      <c r="F84" s="17">
        <f t="shared" si="36"/>
        <v>0</v>
      </c>
      <c r="G84" s="18"/>
      <c r="H84" s="17">
        <f t="shared" si="37"/>
        <v>0</v>
      </c>
      <c r="I84" s="9"/>
      <c r="J84" s="9"/>
      <c r="K84" s="9"/>
      <c r="L84" s="9"/>
      <c r="M84" s="9"/>
      <c r="N84" s="9"/>
      <c r="O84" s="9"/>
      <c r="P84" s="9"/>
      <c r="Q84" s="9"/>
      <c r="R84" s="9"/>
      <c r="S84" s="9"/>
      <c r="T84" s="9"/>
      <c r="U84" s="9"/>
      <c r="V84" s="9"/>
      <c r="W84" s="9"/>
      <c r="X84" s="9"/>
      <c r="Y84" s="9"/>
      <c r="Z84" s="9"/>
      <c r="AA84" s="9"/>
      <c r="AB84" s="9"/>
      <c r="AC84" s="38"/>
      <c r="AD84" s="16" t="s">
        <v>41</v>
      </c>
      <c r="AE84" s="34" t="s">
        <v>314</v>
      </c>
      <c r="AF84" s="4"/>
      <c r="AG84" s="4"/>
      <c r="AH84" s="15">
        <v>2024</v>
      </c>
      <c r="AI84" s="9"/>
      <c r="AJ84" s="9"/>
      <c r="AK84" s="9"/>
      <c r="AL84" s="12"/>
      <c r="AM84" s="13"/>
    </row>
    <row r="85" spans="1:39" s="37" customFormat="1" ht="47.25" x14ac:dyDescent="0.25">
      <c r="A85" s="14" t="e">
        <f t="shared" si="39"/>
        <v>#REF!</v>
      </c>
      <c r="B85" s="35" t="s">
        <v>316</v>
      </c>
      <c r="C85" s="16" t="s">
        <v>24</v>
      </c>
      <c r="D85" s="17">
        <f t="shared" si="35"/>
        <v>30</v>
      </c>
      <c r="E85" s="17">
        <v>30</v>
      </c>
      <c r="F85" s="17">
        <f t="shared" si="36"/>
        <v>0</v>
      </c>
      <c r="G85" s="18"/>
      <c r="H85" s="17">
        <f t="shared" si="37"/>
        <v>0</v>
      </c>
      <c r="I85" s="9"/>
      <c r="J85" s="9"/>
      <c r="K85" s="9"/>
      <c r="L85" s="9"/>
      <c r="M85" s="9"/>
      <c r="N85" s="9"/>
      <c r="O85" s="9"/>
      <c r="P85" s="9"/>
      <c r="Q85" s="9"/>
      <c r="R85" s="9"/>
      <c r="S85" s="9"/>
      <c r="T85" s="9"/>
      <c r="U85" s="9"/>
      <c r="V85" s="9"/>
      <c r="W85" s="9"/>
      <c r="X85" s="9"/>
      <c r="Y85" s="9"/>
      <c r="Z85" s="9"/>
      <c r="AA85" s="9"/>
      <c r="AB85" s="9"/>
      <c r="AC85" s="38"/>
      <c r="AD85" s="16" t="s">
        <v>41</v>
      </c>
      <c r="AE85" s="34" t="s">
        <v>314</v>
      </c>
      <c r="AF85" s="4"/>
      <c r="AG85" s="4"/>
      <c r="AH85" s="15">
        <v>2024</v>
      </c>
      <c r="AI85" s="9"/>
      <c r="AJ85" s="9"/>
      <c r="AK85" s="9"/>
      <c r="AL85" s="12"/>
      <c r="AM85" s="13"/>
    </row>
    <row r="86" spans="1:39" ht="15.75" x14ac:dyDescent="0.25">
      <c r="A86" s="10"/>
      <c r="B86" s="9" t="s">
        <v>317</v>
      </c>
      <c r="C86" s="4"/>
      <c r="D86" s="25">
        <f t="shared" ref="D86:N86" si="40">SUM(D3:D66)</f>
        <v>167.14543999999992</v>
      </c>
      <c r="E86" s="25">
        <f t="shared" si="40"/>
        <v>35.29</v>
      </c>
      <c r="F86" s="25">
        <f t="shared" si="40"/>
        <v>131.85543999999999</v>
      </c>
      <c r="G86" s="40">
        <f t="shared" si="40"/>
        <v>0</v>
      </c>
      <c r="H86" s="25">
        <f t="shared" si="40"/>
        <v>5.7200000000000006</v>
      </c>
      <c r="I86" s="25">
        <f t="shared" si="40"/>
        <v>2.4500000000000002</v>
      </c>
      <c r="J86" s="25">
        <f t="shared" si="40"/>
        <v>3.27</v>
      </c>
      <c r="K86" s="25">
        <f t="shared" si="40"/>
        <v>78.767140000000026</v>
      </c>
      <c r="L86" s="25">
        <f t="shared" si="40"/>
        <v>40.909999999999997</v>
      </c>
      <c r="M86" s="25">
        <f t="shared" si="40"/>
        <v>0.22999999999999998</v>
      </c>
      <c r="N86" s="25">
        <f t="shared" si="40"/>
        <v>3.4699999999999998</v>
      </c>
      <c r="O86" s="25"/>
      <c r="P86" s="25">
        <f t="shared" ref="P86:AB86" si="41">SUM(P3:P66)</f>
        <v>0</v>
      </c>
      <c r="Q86" s="25">
        <f t="shared" si="41"/>
        <v>0</v>
      </c>
      <c r="R86" s="25">
        <f t="shared" si="41"/>
        <v>0.95000000000000007</v>
      </c>
      <c r="S86" s="25">
        <f t="shared" si="41"/>
        <v>0</v>
      </c>
      <c r="T86" s="25">
        <f t="shared" si="41"/>
        <v>0</v>
      </c>
      <c r="U86" s="25">
        <f t="shared" si="41"/>
        <v>0</v>
      </c>
      <c r="V86" s="25">
        <f t="shared" si="41"/>
        <v>0</v>
      </c>
      <c r="W86" s="25">
        <f t="shared" si="41"/>
        <v>0</v>
      </c>
      <c r="X86" s="25">
        <f t="shared" si="41"/>
        <v>0.37</v>
      </c>
      <c r="Y86" s="25">
        <f t="shared" si="41"/>
        <v>1.0883</v>
      </c>
      <c r="Z86" s="25">
        <f t="shared" si="41"/>
        <v>0.36</v>
      </c>
      <c r="AA86" s="25">
        <f t="shared" si="41"/>
        <v>0.42</v>
      </c>
      <c r="AB86" s="25">
        <f t="shared" si="41"/>
        <v>0</v>
      </c>
      <c r="AC86" s="9"/>
      <c r="AD86" s="10"/>
      <c r="AE86" s="4"/>
      <c r="AF86" s="4"/>
      <c r="AG86" s="4"/>
      <c r="AH86" s="12"/>
      <c r="AI86" s="9"/>
      <c r="AJ86" s="9"/>
      <c r="AK86" s="9"/>
      <c r="AL86" s="12"/>
      <c r="AM86" s="13"/>
    </row>
  </sheetData>
  <autoFilter ref="A2:AL86" xr:uid="{00000000-0009-0000-0000-000003000000}"/>
  <mergeCells count="44">
    <mergeCell ref="A49:A50"/>
    <mergeCell ref="B49:B50"/>
    <mergeCell ref="AE49:AE50"/>
    <mergeCell ref="AE55:AE60"/>
    <mergeCell ref="AG46:AG47"/>
    <mergeCell ref="A46:A47"/>
    <mergeCell ref="B46:B47"/>
    <mergeCell ref="AE46:AE47"/>
    <mergeCell ref="AF46:AF47"/>
    <mergeCell ref="A38:A39"/>
    <mergeCell ref="B38:B39"/>
    <mergeCell ref="AE38:AE39"/>
    <mergeCell ref="A40:A41"/>
    <mergeCell ref="B40:B41"/>
    <mergeCell ref="AE40:AE41"/>
    <mergeCell ref="A31:A32"/>
    <mergeCell ref="AF33:AF34"/>
    <mergeCell ref="AH33:AH34"/>
    <mergeCell ref="A33:A34"/>
    <mergeCell ref="B33:B34"/>
    <mergeCell ref="AE33:AE34"/>
    <mergeCell ref="A28:A30"/>
    <mergeCell ref="AH22:AH23"/>
    <mergeCell ref="B24:B26"/>
    <mergeCell ref="AE24:AE26"/>
    <mergeCell ref="A22:A26"/>
    <mergeCell ref="B22:B23"/>
    <mergeCell ref="AE22:AE23"/>
    <mergeCell ref="B28:B29"/>
    <mergeCell ref="AE28:AE29"/>
    <mergeCell ref="AG9:AG11"/>
    <mergeCell ref="A13:A14"/>
    <mergeCell ref="B13:B14"/>
    <mergeCell ref="AE13:AE14"/>
    <mergeCell ref="A16:A19"/>
    <mergeCell ref="B16:B17"/>
    <mergeCell ref="AE16:AE17"/>
    <mergeCell ref="B18:B19"/>
    <mergeCell ref="AE18:AE19"/>
    <mergeCell ref="H1:AB1"/>
    <mergeCell ref="A9:A11"/>
    <mergeCell ref="B9:B11"/>
    <mergeCell ref="AE9:AE11"/>
    <mergeCell ref="AF9:AF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DA THUC HIEN</vt:lpstr>
      <vt:lpstr>DM đã thực hiện</vt:lpstr>
      <vt:lpstr>DM hủy bỏ</vt:lpstr>
      <vt:lpstr>dm trình hdnd tỉnh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ThanhHoai</dc:creator>
  <cp:lastModifiedBy>Nguyễn Đình Ánh</cp:lastModifiedBy>
  <cp:lastPrinted>2024-11-26T16:17:14Z</cp:lastPrinted>
  <dcterms:created xsi:type="dcterms:W3CDTF">2024-11-01T01:15:13Z</dcterms:created>
  <dcterms:modified xsi:type="dcterms:W3CDTF">2024-12-02T10:19:17Z</dcterms:modified>
</cp:coreProperties>
</file>